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updateLinks="never" codeName="DieseArbeitsmappe"/>
  <mc:AlternateContent xmlns:mc="http://schemas.openxmlformats.org/markup-compatibility/2006">
    <mc:Choice Requires="x15">
      <x15ac:absPath xmlns:x15ac="http://schemas.microsoft.com/office/spreadsheetml/2010/11/ac" url="\\srv1\Exchange\Acquisition\Kalkulationstool 2021-2024\"/>
    </mc:Choice>
  </mc:AlternateContent>
  <xr:revisionPtr revIDLastSave="0" documentId="13_ncr:1_{4F39D88F-E195-4F29-9724-63C3B939D053}" xr6:coauthVersionLast="45" xr6:coauthVersionMax="45" xr10:uidLastSave="{00000000-0000-0000-0000-000000000000}"/>
  <bookViews>
    <workbookView xWindow="0" yWindow="876" windowWidth="17184" windowHeight="12708" tabRatio="949" activeTab="1" xr2:uid="{00000000-000D-0000-FFFF-FFFF00000000}"/>
  </bookViews>
  <sheets>
    <sheet name="1 Anleitung" sheetId="249" r:id="rId1"/>
    <sheet name="2 Kalkulation" sheetId="224" r:id="rId2"/>
    <sheet name="3 Pers Sätze" sheetId="247" r:id="rId3"/>
    <sheet name="4 FFG Stundensatzrechner" sheetId="248" r:id="rId4"/>
    <sheet name="5 Ausdruck für CP DE" sheetId="251" r:id="rId5"/>
    <sheet name="5 Ausdruck für CP EN" sheetId="254" r:id="rId6"/>
    <sheet name="Technische Tabelle" sheetId="250" state="hidden" r:id="rId7"/>
  </sheets>
  <externalReferences>
    <externalReference r:id="rId8"/>
    <externalReference r:id="rId9"/>
  </externalReferences>
  <definedNames>
    <definedName name="_xlnm._FilterDatabase" localSheetId="2" hidden="1">'3 Pers Sätze'!$B$5:$C$37</definedName>
    <definedName name="BlockKey">[1]Block!$A$2:$A$27</definedName>
    <definedName name="_xlnm.Print_Area" localSheetId="0">'1 Anleitung'!$B$1:$C$55</definedName>
    <definedName name="_xlnm.Print_Area" localSheetId="1">'2 Kalkulation'!$A$1:$F$160</definedName>
    <definedName name="_xlnm.Print_Area" localSheetId="2">'3 Pers Sätze'!$A$1:$D$37</definedName>
    <definedName name="_xlnm.Print_Area" localSheetId="3">'4 FFG Stundensatzrechner'!$B$2:$K$19</definedName>
    <definedName name="_xlnm.Print_Area" localSheetId="4">'5 Ausdruck für CP DE'!$A$1:$H$50</definedName>
    <definedName name="_xlnm.Print_Area" localSheetId="5">'5 Ausdruck für CP EN'!$A$1:$H$50</definedName>
    <definedName name="HöchstBemessungsGrundlage" localSheetId="5">#REF!</definedName>
    <definedName name="HöchstBemessungsGrundlage">#REF!</definedName>
    <definedName name="KostenartKey">[1]Kostenart!$A$5:$A$8557</definedName>
    <definedName name="PartnerKey">[1]Partner!$A$16:$A$95</definedName>
    <definedName name="ProzentDG_abhängig_HBG" localSheetId="5">#REF!</definedName>
    <definedName name="ProzentDG_abhängig_HBG">#REF!</definedName>
    <definedName name="ProzentDG_unabhängig_HBG" localSheetId="5">#REF!</definedName>
    <definedName name="ProzentDG_unabhängig_HBG">#REF!</definedName>
    <definedName name="Qualifikation_Nr">[2]Qualifikation!$A$2:$A$19</definedName>
    <definedName name="SteuerungKey">[1]Steuerung!$A$2:$A$36</definedName>
    <definedName name="Uni">'Technische Tabelle'!$B$2:$B$6</definedName>
    <definedName name="WorkPackageKey">[1]WorkPackage!$A$16:$A$119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4" i="254" l="1"/>
  <c r="D15" i="254"/>
  <c r="C15" i="224" l="1"/>
  <c r="D57" i="224"/>
  <c r="F49" i="254" l="1"/>
  <c r="B49" i="254"/>
  <c r="F48" i="254"/>
  <c r="B48" i="254"/>
  <c r="F47" i="254"/>
  <c r="B47" i="254"/>
  <c r="F46" i="254"/>
  <c r="B46" i="254"/>
  <c r="F45" i="254"/>
  <c r="B45" i="254"/>
  <c r="F44" i="254"/>
  <c r="B44" i="254"/>
  <c r="F43" i="254"/>
  <c r="B43" i="254"/>
  <c r="F42" i="254"/>
  <c r="B42" i="254"/>
  <c r="F41" i="254"/>
  <c r="B41" i="254"/>
  <c r="D19" i="254"/>
  <c r="B10" i="254"/>
  <c r="B9" i="254"/>
  <c r="F8" i="254"/>
  <c r="B8" i="254"/>
  <c r="F7" i="254"/>
  <c r="B7" i="254"/>
  <c r="B5" i="254"/>
  <c r="D85" i="224"/>
  <c r="D78" i="224"/>
  <c r="D71" i="224"/>
  <c r="D64" i="224"/>
  <c r="D50" i="224"/>
  <c r="E144" i="224"/>
  <c r="D16" i="254" l="1"/>
  <c r="G26" i="254" s="1"/>
  <c r="F46" i="251"/>
  <c r="F47" i="251"/>
  <c r="F48" i="251"/>
  <c r="F49" i="251"/>
  <c r="F45" i="251"/>
  <c r="F44" i="251"/>
  <c r="F43" i="251"/>
  <c r="F42" i="251"/>
  <c r="F41" i="251"/>
  <c r="B41" i="251"/>
  <c r="F9" i="254" l="1"/>
  <c r="B158" i="224"/>
  <c r="B159" i="224"/>
  <c r="B153" i="224"/>
  <c r="B157" i="224"/>
  <c r="A153" i="224"/>
  <c r="A159" i="224"/>
  <c r="A158" i="224"/>
  <c r="A36" i="251"/>
  <c r="A35" i="251"/>
  <c r="B49" i="251"/>
  <c r="B48" i="251"/>
  <c r="B47" i="251"/>
  <c r="B46" i="251"/>
  <c r="B45" i="251"/>
  <c r="B44" i="251"/>
  <c r="B43" i="251"/>
  <c r="B42" i="251"/>
  <c r="E108" i="224"/>
  <c r="E107" i="224" s="1"/>
  <c r="E100" i="224"/>
  <c r="E99" i="224" s="1"/>
  <c r="E92" i="224"/>
  <c r="E91" i="224" s="1"/>
  <c r="E84" i="224"/>
  <c r="E83" i="224" s="1"/>
  <c r="E77" i="224"/>
  <c r="E76" i="224" s="1"/>
  <c r="E70" i="224"/>
  <c r="E69" i="224" s="1"/>
  <c r="E63" i="224"/>
  <c r="E62" i="224" s="1"/>
  <c r="E56" i="224"/>
  <c r="E55" i="224" s="1"/>
  <c r="C116" i="224"/>
  <c r="C158" i="224" s="1"/>
  <c r="E49" i="224"/>
  <c r="E48" i="224" s="1"/>
  <c r="A49" i="251"/>
  <c r="A48" i="251"/>
  <c r="A47" i="251"/>
  <c r="A46" i="251"/>
  <c r="A45" i="251"/>
  <c r="A44" i="251"/>
  <c r="A43" i="251"/>
  <c r="A42" i="251"/>
  <c r="A41" i="251"/>
  <c r="F8" i="251"/>
  <c r="F7" i="251"/>
  <c r="A9" i="251"/>
  <c r="B8" i="251"/>
  <c r="B9" i="251"/>
  <c r="B5" i="251"/>
  <c r="B10" i="251"/>
  <c r="B7" i="251"/>
  <c r="F9" i="251"/>
  <c r="D15" i="251"/>
  <c r="D19" i="251" s="1"/>
  <c r="D14" i="251"/>
  <c r="H8" i="248"/>
  <c r="D42" i="254" l="1"/>
  <c r="E86" i="224"/>
  <c r="C86" i="224" s="1"/>
  <c r="D46" i="254"/>
  <c r="D43" i="254"/>
  <c r="D47" i="254"/>
  <c r="D41" i="254"/>
  <c r="D44" i="254"/>
  <c r="D48" i="254"/>
  <c r="D35" i="254"/>
  <c r="D45" i="254"/>
  <c r="D49" i="254"/>
  <c r="D41" i="251"/>
  <c r="D48" i="251"/>
  <c r="D35" i="251"/>
  <c r="D49" i="251"/>
  <c r="D47" i="251"/>
  <c r="D46" i="251"/>
  <c r="D45" i="251"/>
  <c r="D44" i="251"/>
  <c r="D42" i="251"/>
  <c r="D43" i="251"/>
  <c r="A36" i="224"/>
  <c r="C123" i="224" l="1"/>
  <c r="C159" i="224" s="1"/>
  <c r="E57" i="224"/>
  <c r="C57" i="224" s="1"/>
  <c r="D60" i="224"/>
  <c r="E60" i="224"/>
  <c r="D112" i="224"/>
  <c r="D104" i="224"/>
  <c r="D96" i="224"/>
  <c r="D88" i="224"/>
  <c r="D81" i="224"/>
  <c r="D74" i="224"/>
  <c r="D67" i="224"/>
  <c r="D36" i="254" l="1"/>
  <c r="D36" i="251"/>
  <c r="C60" i="224"/>
  <c r="C59" i="224"/>
  <c r="D53" i="224"/>
  <c r="D97" i="224" l="1"/>
  <c r="D105" i="224"/>
  <c r="D113" i="224"/>
  <c r="E53" i="224" l="1"/>
  <c r="E11" i="248" l="1"/>
  <c r="E13" i="248" s="1"/>
  <c r="D9" i="248"/>
  <c r="D10" i="248" s="1"/>
  <c r="D11" i="248" l="1"/>
  <c r="D13" i="248" s="1"/>
  <c r="E110" i="224" l="1"/>
  <c r="C110" i="224" s="1"/>
  <c r="E112" i="224"/>
  <c r="E109" i="224"/>
  <c r="E102" i="224"/>
  <c r="C102" i="224" s="1"/>
  <c r="E104" i="224"/>
  <c r="E101" i="224"/>
  <c r="E94" i="224"/>
  <c r="C94" i="224" s="1"/>
  <c r="E96" i="224"/>
  <c r="E93" i="224"/>
  <c r="C93" i="224" s="1"/>
  <c r="E88" i="224"/>
  <c r="E85" i="224"/>
  <c r="E79" i="224"/>
  <c r="C79" i="224" s="1"/>
  <c r="E81" i="224"/>
  <c r="E78" i="224"/>
  <c r="E72" i="224"/>
  <c r="C72" i="224" s="1"/>
  <c r="E74" i="224"/>
  <c r="E71" i="224"/>
  <c r="E65" i="224"/>
  <c r="C65" i="224" s="1"/>
  <c r="E67" i="224"/>
  <c r="E64" i="224"/>
  <c r="E58" i="224"/>
  <c r="C58" i="224" s="1"/>
  <c r="C55" i="224" s="1"/>
  <c r="C156" i="224" l="1"/>
  <c r="C95" i="224"/>
  <c r="C71" i="224"/>
  <c r="C73" i="224" s="1"/>
  <c r="C109" i="224"/>
  <c r="C111" i="224" s="1"/>
  <c r="C101" i="224"/>
  <c r="C103" i="224" s="1"/>
  <c r="C67" i="224"/>
  <c r="C112" i="224"/>
  <c r="C113" i="224" s="1"/>
  <c r="C78" i="224"/>
  <c r="C80" i="224" s="1"/>
  <c r="C85" i="224"/>
  <c r="C87" i="224" s="1"/>
  <c r="C96" i="224"/>
  <c r="C97" i="224" s="1"/>
  <c r="C104" i="224"/>
  <c r="C105" i="224" s="1"/>
  <c r="C64" i="224"/>
  <c r="C66" i="224" s="1"/>
  <c r="C81" i="224"/>
  <c r="C88" i="224"/>
  <c r="C74" i="224"/>
  <c r="C149" i="224" l="1"/>
  <c r="C150" i="224"/>
  <c r="C62" i="224"/>
  <c r="C91" i="224"/>
  <c r="C107" i="224"/>
  <c r="C76" i="224"/>
  <c r="C99" i="224"/>
  <c r="C83" i="224"/>
  <c r="C69" i="224"/>
  <c r="E50" i="224" l="1"/>
  <c r="C53" i="224" s="1"/>
  <c r="E51" i="224"/>
  <c r="C51" i="224" s="1"/>
  <c r="C155" i="224" s="1"/>
  <c r="D15" i="224"/>
  <c r="C130" i="224"/>
  <c r="C153" i="224" s="1"/>
  <c r="C137" i="224"/>
  <c r="C157" i="224" s="1"/>
  <c r="C36" i="224"/>
  <c r="D33" i="254" l="1"/>
  <c r="D34" i="254"/>
  <c r="D16" i="251"/>
  <c r="G26" i="251" s="1"/>
  <c r="D34" i="251"/>
  <c r="D33" i="251"/>
  <c r="C154" i="224"/>
  <c r="C152" i="224"/>
  <c r="E30" i="224"/>
  <c r="E31" i="224" s="1"/>
  <c r="C18" i="224"/>
  <c r="C50" i="224"/>
  <c r="C147" i="224" s="1"/>
  <c r="D13" i="224"/>
  <c r="D14" i="224"/>
  <c r="E14" i="224"/>
  <c r="C20" i="224"/>
  <c r="E15" i="254" l="1"/>
  <c r="E14" i="254" s="1"/>
  <c r="E16" i="254" s="1"/>
  <c r="C151" i="224"/>
  <c r="D32" i="254"/>
  <c r="E15" i="251"/>
  <c r="E14" i="251" s="1"/>
  <c r="E16" i="251" s="1"/>
  <c r="D32" i="251"/>
  <c r="C24" i="224"/>
  <c r="C52" i="224"/>
  <c r="C148" i="224" s="1"/>
  <c r="C22" i="224"/>
  <c r="C21" i="224"/>
  <c r="D31" i="254" l="1"/>
  <c r="C146" i="224"/>
  <c r="C160" i="224" s="1"/>
  <c r="C48" i="224"/>
  <c r="D31" i="251"/>
  <c r="D22" i="224"/>
  <c r="C27" i="224"/>
  <c r="D21" i="224"/>
  <c r="D37" i="254" l="1"/>
  <c r="F31" i="254" s="1"/>
  <c r="E159" i="224"/>
  <c r="D150" i="224"/>
  <c r="E158" i="224"/>
  <c r="D152" i="224"/>
  <c r="D147" i="224"/>
  <c r="E157" i="224"/>
  <c r="D156" i="224"/>
  <c r="D148" i="224"/>
  <c r="E154" i="224"/>
  <c r="D149" i="224"/>
  <c r="E146" i="224"/>
  <c r="D155" i="224"/>
  <c r="D153" i="224"/>
  <c r="E151" i="224"/>
  <c r="D37" i="251"/>
  <c r="F31" i="251" s="1"/>
  <c r="C30" i="224"/>
  <c r="C29" i="224"/>
  <c r="D24" i="224"/>
  <c r="F35" i="254" l="1"/>
  <c r="F36" i="254"/>
  <c r="F34" i="254"/>
  <c r="F33" i="254"/>
  <c r="F32" i="254"/>
  <c r="E160" i="224"/>
  <c r="F35" i="251"/>
  <c r="F36" i="251"/>
  <c r="F34" i="251"/>
  <c r="F33" i="251"/>
  <c r="F32" i="251"/>
  <c r="D29" i="224"/>
  <c r="C31" i="224"/>
  <c r="D30" i="224"/>
  <c r="F37" i="254" l="1"/>
  <c r="D31" i="224"/>
  <c r="F37" i="251"/>
  <c r="C33" i="224"/>
  <c r="D18" i="254" l="1"/>
  <c r="D33" i="224"/>
  <c r="D27" i="224" s="1"/>
  <c r="D18" i="251"/>
  <c r="C37" i="224"/>
  <c r="D20" i="254" l="1"/>
  <c r="E20" i="254" s="1"/>
  <c r="D20" i="251"/>
  <c r="E20" i="251" s="1"/>
  <c r="C41" i="224"/>
  <c r="D17" i="254" l="1"/>
  <c r="E17" i="254" s="1"/>
  <c r="E18" i="254" s="1"/>
  <c r="D17" i="251"/>
  <c r="E17" i="251" s="1"/>
  <c r="E18" i="251" s="1"/>
  <c r="D41" i="224"/>
  <c r="C45" i="224" s="1"/>
  <c r="C161" i="224" l="1"/>
  <c r="C38" i="224" l="1"/>
  <c r="D22" i="254" l="1"/>
  <c r="D22" i="251"/>
  <c r="C39" i="224"/>
  <c r="C16" i="224" s="1"/>
  <c r="F39" i="224" l="1"/>
  <c r="F16" i="224" s="1"/>
  <c r="D23" i="254"/>
  <c r="D23" i="2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Benedikt</author>
  </authors>
  <commentList>
    <comment ref="B20" authorId="0" shapeId="0" xr:uid="{737FEA60-E9F7-42C7-9775-E57364A06064}">
      <text>
        <r>
          <rPr>
            <sz val="9"/>
            <color indexed="81"/>
            <rFont val="Segoe UI"/>
            <family val="2"/>
          </rPr>
          <t>Bitte Kommentare beachten.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Dominik Mosur</author>
    <author>Benedikt</author>
  </authors>
  <commentList>
    <comment ref="F4" authorId="0" shapeId="0" xr:uid="{DD48562A-0233-4FAD-AB84-D8CB1FE59EC7}">
      <text>
        <r>
          <rPr>
            <b/>
            <sz val="9"/>
            <color indexed="81"/>
            <rFont val="Segoe UI"/>
            <family val="2"/>
          </rPr>
          <t>Bitte wählen Sie aus der Dropdown-Liste aus</t>
        </r>
        <r>
          <rPr>
            <sz val="9"/>
            <color indexed="81"/>
            <rFont val="Segoe UI"/>
            <family val="2"/>
          </rPr>
          <t xml:space="preserve">
</t>
        </r>
      </text>
    </comment>
    <comment ref="F7" authorId="1" shapeId="0" xr:uid="{B4F0D18B-A837-463E-A252-F8157BA5ED8E}">
      <text>
        <r>
          <rPr>
            <sz val="9"/>
            <color indexed="81"/>
            <rFont val="Segoe UI"/>
            <family val="2"/>
          </rPr>
          <t>für automatische Berechnung der Mitarbeiterstunden.</t>
        </r>
      </text>
    </comment>
    <comment ref="C13" authorId="0" shapeId="0" xr:uid="{9C1A20FF-D583-4C5B-8B75-FC305BE84B7D}">
      <text>
        <r>
          <rPr>
            <sz val="9"/>
            <color indexed="81"/>
            <rFont val="Segoe UI"/>
            <family val="2"/>
          </rPr>
          <t>Cash-Beitrag des Unternehmens (Zelle C38 sollte gleich Null sein)</t>
        </r>
      </text>
    </comment>
    <comment ref="C14" authorId="0" shapeId="0" xr:uid="{43ADBBDA-6AFD-4968-85F2-7549301EC2E2}">
      <text>
        <r>
          <rPr>
            <sz val="9"/>
            <color indexed="81"/>
            <rFont val="Segoe UI"/>
            <family val="2"/>
          </rPr>
          <t>Cash-Beitrag des Unternehmens (Zelle C38 sollte gleich Null sein)</t>
        </r>
      </text>
    </comment>
    <comment ref="D29" authorId="1" shapeId="0" xr:uid="{A095F46C-9E76-4B38-8BF6-F46796C889C3}">
      <text>
        <r>
          <rPr>
            <sz val="9"/>
            <color indexed="81"/>
            <rFont val="Segoe UI"/>
            <family val="2"/>
          </rPr>
          <t>bezogen auf "Gesamtkosten" (C24)</t>
        </r>
      </text>
    </comment>
    <comment ref="E29" authorId="1" shapeId="0" xr:uid="{972A5E53-CACE-499B-866E-24475CDD11DA}">
      <text>
        <r>
          <rPr>
            <sz val="9"/>
            <color indexed="81"/>
            <rFont val="Segoe UI"/>
            <family val="2"/>
          </rPr>
          <t>bezogen auf "Verfügbare Projektmitel" (C33)</t>
        </r>
      </text>
    </comment>
    <comment ref="D30" authorId="1" shapeId="0" xr:uid="{80213105-27FB-4743-ABA3-77D1C0CAD040}">
      <text>
        <r>
          <rPr>
            <sz val="9"/>
            <color indexed="81"/>
            <rFont val="Segoe UI"/>
            <family val="2"/>
          </rPr>
          <t>bezogen auf "Gesamtkosten" (C24)</t>
        </r>
      </text>
    </comment>
    <comment ref="E30" authorId="1" shapeId="0" xr:uid="{548E6F67-A835-4487-BD43-363F36D50309}">
      <text>
        <r>
          <rPr>
            <sz val="9"/>
            <color indexed="81"/>
            <rFont val="Segoe UI"/>
            <family val="2"/>
          </rPr>
          <t>bezogen auf "Verfügbare Projektmitel" (C33)</t>
        </r>
      </text>
    </comment>
    <comment ref="D31" authorId="1" shapeId="0" xr:uid="{C2339FA5-BC1F-4B99-876C-2309C980F10C}">
      <text>
        <r>
          <rPr>
            <sz val="9"/>
            <color indexed="81"/>
            <rFont val="Segoe UI"/>
            <family val="2"/>
          </rPr>
          <t>bezogen auf "Gesamtkosten" (C24)</t>
        </r>
      </text>
    </comment>
    <comment ref="E31" authorId="1" shapeId="0" xr:uid="{63A0EBAC-F5E1-44B3-90A6-4C3925096A23}">
      <text>
        <r>
          <rPr>
            <sz val="9"/>
            <color indexed="81"/>
            <rFont val="Segoe UI"/>
            <family val="2"/>
          </rPr>
          <t>bezogen auf "Verfügbare Projektmitel" (C33)</t>
        </r>
      </text>
    </comment>
    <comment ref="D33" authorId="1" shapeId="0" xr:uid="{CF7F2864-4968-4D27-B3D5-49D719FFE8BA}">
      <text>
        <r>
          <rPr>
            <sz val="9"/>
            <color indexed="81"/>
            <rFont val="Segoe UI"/>
            <family val="2"/>
          </rPr>
          <t>bezogen auf "Gesamtkosten" (C24)</t>
        </r>
      </text>
    </comment>
    <comment ref="D41" authorId="1" shapeId="0" xr:uid="{347BB9F6-D5E6-4367-881A-E365013C2B2F}">
      <text>
        <r>
          <rPr>
            <sz val="9"/>
            <color indexed="81"/>
            <rFont val="Segoe UI"/>
            <family val="2"/>
          </rPr>
          <t>Bezogen auf "Summe Beiträge CP" (C15)</t>
        </r>
      </text>
    </comment>
    <comment ref="F41" authorId="1" shapeId="0" xr:uid="{8C2D524E-56DB-4751-B8B1-4CFD88590A3E}">
      <text>
        <r>
          <rPr>
            <sz val="9"/>
            <color indexed="81"/>
            <rFont val="Segoe UI"/>
            <family val="2"/>
          </rPr>
          <t>= öffentliche Förderung plus In-kind-Beitrag SP</t>
        </r>
      </text>
    </comment>
    <comment ref="E48" authorId="0" shapeId="0" xr:uid="{4D50DE42-D207-4E66-9323-5AE5C7B3199B}">
      <text>
        <r>
          <rPr>
            <sz val="9"/>
            <color indexed="81"/>
            <rFont val="Segoe UI"/>
            <family val="2"/>
          </rPr>
          <t>Automatische Berechnung der Projektstunden aus Dauer (F7) und Wochenstunden.
Kann bei Bedarf auch überschrieben werden.</t>
        </r>
      </text>
    </comment>
    <comment ref="D49" authorId="1" shapeId="0" xr:uid="{C0B407CE-938E-452F-8215-C1D19C9678E1}">
      <text>
        <r>
          <rPr>
            <sz val="9"/>
            <color indexed="81"/>
            <rFont val="Segoe UI"/>
            <family val="2"/>
          </rPr>
          <t>Hier beginnen und Wochenstunden eingeben. Jahres- und Gesamtstunden werden anhand der Laufzeit (F7) automatisch berechnet.</t>
        </r>
      </text>
    </comment>
    <comment ref="D50" authorId="0" shapeId="0" xr:uid="{64E6E101-843F-45ED-A56D-5ECFEDEECE93}">
      <text>
        <r>
          <rPr>
            <sz val="10"/>
            <color indexed="81"/>
            <rFont val="Calibri"/>
            <family val="2"/>
            <scheme val="minor"/>
          </rPr>
          <t>Es ist der Stundensatz gem. Uni-KV mit 2% Valorisierung hinterlegt (siehe  Blatt 3 "Pers Sätze").</t>
        </r>
        <r>
          <rPr>
            <b/>
            <sz val="10"/>
            <color indexed="81"/>
            <rFont val="Calibri"/>
            <family val="2"/>
            <scheme val="minor"/>
          </rPr>
          <t xml:space="preserve">
Für Planung bekannter Personen bitte den </t>
        </r>
        <r>
          <rPr>
            <b/>
            <u/>
            <sz val="10"/>
            <color indexed="81"/>
            <rFont val="Calibri"/>
            <family val="2"/>
            <scheme val="minor"/>
          </rPr>
          <t xml:space="preserve">valorisierten FFG Stundensatz </t>
        </r>
        <r>
          <rPr>
            <b/>
            <sz val="10"/>
            <color indexed="81"/>
            <rFont val="Calibri"/>
            <family val="2"/>
            <scheme val="minor"/>
          </rPr>
          <t>über den FFG Stundensatzrechner (Blatt 4) aus dem aktuellen Monatsbruttogehalt ermitteln und hier einsetzen.</t>
        </r>
      </text>
    </comment>
    <comment ref="D51" authorId="0" shapeId="0" xr:uid="{1DD496ED-36DE-4A6A-A192-38063A3718B5}">
      <text>
        <r>
          <rPr>
            <sz val="9"/>
            <color indexed="81"/>
            <rFont val="Segoe UI"/>
            <family val="2"/>
          </rPr>
          <t xml:space="preserve">Die personenbezogenen Reisekosten dienen der Teilnahmen an FFoQSI Winter Retreat, FFoQSI Annual Assembly, Projektmeetings, Kongressen und  Weiterbildung. Der jeweilige FFoQSI Standardsatz ist hinterlegt, kann aber reduziert und im Ausnahmefall auch auf Null gesetzt werden, falls keine derartigen Reisekosten anfallen werden.
</t>
        </r>
      </text>
    </comment>
    <comment ref="E55" authorId="0" shapeId="0" xr:uid="{499C2B52-46CF-4299-801C-7E5953E59F80}">
      <text>
        <r>
          <rPr>
            <sz val="9"/>
            <color indexed="81"/>
            <rFont val="Segoe UI"/>
            <family val="2"/>
          </rPr>
          <t>Automatische Berechnung der Projektstunden aus Dauer (F7) und Wochenstunden.
Kann bei Bedarf auch überschrieben werden.</t>
        </r>
      </text>
    </comment>
    <comment ref="D56" authorId="1" shapeId="0" xr:uid="{910A29AF-BF55-400D-8531-D9FE1C3FA969}">
      <text>
        <r>
          <rPr>
            <sz val="9"/>
            <color indexed="81"/>
            <rFont val="Segoe UI"/>
            <family val="2"/>
          </rPr>
          <t>Hier beginnen und Wochenstunden eingeben. Jahres- und Gesamtstunden werden anhand der Laufzeit (F7) automatisch berechnet.</t>
        </r>
      </text>
    </comment>
    <comment ref="D57" authorId="0" shapeId="0" xr:uid="{917A2E04-7A67-48C8-8A86-1D73F4F0A076}">
      <text>
        <r>
          <rPr>
            <sz val="10"/>
            <color indexed="81"/>
            <rFont val="Calibri"/>
            <family val="2"/>
            <scheme val="minor"/>
          </rPr>
          <t>Es ist der Stundensatz gem. Uni-KV mit 2% Valorisierung hinterlegt (siehe  Blatt 3 "Pers Sätze").</t>
        </r>
        <r>
          <rPr>
            <b/>
            <sz val="10"/>
            <color indexed="81"/>
            <rFont val="Calibri"/>
            <family val="2"/>
            <scheme val="minor"/>
          </rPr>
          <t xml:space="preserve">
Für Planung bekannter Personen bitte den </t>
        </r>
        <r>
          <rPr>
            <b/>
            <u/>
            <sz val="10"/>
            <color indexed="81"/>
            <rFont val="Calibri"/>
            <family val="2"/>
            <scheme val="minor"/>
          </rPr>
          <t xml:space="preserve">valorisierten FFG Stundensatz </t>
        </r>
        <r>
          <rPr>
            <b/>
            <sz val="10"/>
            <color indexed="81"/>
            <rFont val="Calibri"/>
            <family val="2"/>
            <scheme val="minor"/>
          </rPr>
          <t>über den FFG Stundensatzrechner (Blatt 4) aus dem aktuellen Monatsbruttogehalt ermitteln und hier einsetzen.</t>
        </r>
      </text>
    </comment>
    <comment ref="E62" authorId="0" shapeId="0" xr:uid="{60592561-65D0-4984-9C47-53439B1EB460}">
      <text>
        <r>
          <rPr>
            <sz val="9"/>
            <color indexed="81"/>
            <rFont val="Segoe UI"/>
            <family val="2"/>
          </rPr>
          <t>Automatische Berechnung der Projektstunden aus Dauer (F7) und Wochenstunden.
Kann bei Bedarf auch überschrieben werden.</t>
        </r>
      </text>
    </comment>
    <comment ref="D63" authorId="1" shapeId="0" xr:uid="{9F9CB25F-9EC7-4E2F-A5A0-430FDE4E351F}">
      <text>
        <r>
          <rPr>
            <sz val="9"/>
            <color indexed="81"/>
            <rFont val="Segoe UI"/>
            <family val="2"/>
          </rPr>
          <t>Hier beginnen und Wochenstunden eingeben. Jahres- und Gesamtstunden werden anhand der Laufzeit (F7) automatisch berechnet.</t>
        </r>
      </text>
    </comment>
    <comment ref="D64" authorId="0" shapeId="0" xr:uid="{F6410395-DE77-4042-8666-3072EBC54154}">
      <text>
        <r>
          <rPr>
            <sz val="10"/>
            <color indexed="81"/>
            <rFont val="Calibri"/>
            <family val="2"/>
            <scheme val="minor"/>
          </rPr>
          <t>Es ist der Stundensatz gem. Uni-KV mit 2% Valorisierung hinterlegt (siehe  Blatt 3 "Pers Sätze").</t>
        </r>
        <r>
          <rPr>
            <b/>
            <sz val="10"/>
            <color indexed="81"/>
            <rFont val="Calibri"/>
            <family val="2"/>
            <scheme val="minor"/>
          </rPr>
          <t xml:space="preserve">
Für Planung bekannter Personen bitte den </t>
        </r>
        <r>
          <rPr>
            <b/>
            <u/>
            <sz val="10"/>
            <color indexed="81"/>
            <rFont val="Calibri"/>
            <family val="2"/>
            <scheme val="minor"/>
          </rPr>
          <t xml:space="preserve">valorisierten FFG Stundensatz </t>
        </r>
        <r>
          <rPr>
            <b/>
            <sz val="10"/>
            <color indexed="81"/>
            <rFont val="Calibri"/>
            <family val="2"/>
            <scheme val="minor"/>
          </rPr>
          <t>über den FFG Stundensatzrechner (Blatt 4) aus dem aktuellen Monatsbruttogehalt ermitteln und hier einsetzen.</t>
        </r>
      </text>
    </comment>
    <comment ref="E69" authorId="0" shapeId="0" xr:uid="{BC9CA6D4-0882-41D8-BF91-FA1420B835DE}">
      <text>
        <r>
          <rPr>
            <sz val="9"/>
            <color indexed="81"/>
            <rFont val="Segoe UI"/>
            <family val="2"/>
          </rPr>
          <t>Automatische Berechnung der Projektstunden aus Dauer (F7) und Wochenstunden.
Kann bei Bedarf auch überschrieben werden.</t>
        </r>
      </text>
    </comment>
    <comment ref="D70" authorId="1" shapeId="0" xr:uid="{49C3E63F-AD7F-48D3-B249-8462D094EEED}">
      <text>
        <r>
          <rPr>
            <sz val="9"/>
            <color indexed="81"/>
            <rFont val="Segoe UI"/>
            <family val="2"/>
          </rPr>
          <t>Hier beginnen und Wochenstunden eingeben. Jahres- und Gesamtstunden werden anhand der Laufzeit (F7) automatisch berechnet.</t>
        </r>
      </text>
    </comment>
    <comment ref="D71" authorId="0" shapeId="0" xr:uid="{39C02E76-1CDF-4CC6-A50A-83BD3DDB252E}">
      <text>
        <r>
          <rPr>
            <sz val="10"/>
            <color indexed="81"/>
            <rFont val="Calibri"/>
            <family val="2"/>
            <scheme val="minor"/>
          </rPr>
          <t>Es ist der Stundensatz gem. Uni-KV mit 2% Valorisierung hinterlegt (siehe  Blatt 3 "Pers Sätze").</t>
        </r>
        <r>
          <rPr>
            <b/>
            <sz val="10"/>
            <color indexed="81"/>
            <rFont val="Calibri"/>
            <family val="2"/>
            <scheme val="minor"/>
          </rPr>
          <t xml:space="preserve">
Für Planung bekannter Personen bitte den </t>
        </r>
        <r>
          <rPr>
            <b/>
            <u/>
            <sz val="10"/>
            <color indexed="81"/>
            <rFont val="Calibri"/>
            <family val="2"/>
            <scheme val="minor"/>
          </rPr>
          <t xml:space="preserve">valorisierten FFG Stundensatz </t>
        </r>
        <r>
          <rPr>
            <b/>
            <sz val="10"/>
            <color indexed="81"/>
            <rFont val="Calibri"/>
            <family val="2"/>
            <scheme val="minor"/>
          </rPr>
          <t>über den FFG Stundensatzrechner (Blatt 4) aus dem aktuellen Monatsbruttogehalt ermitteln und hier einsetzen.</t>
        </r>
      </text>
    </comment>
    <comment ref="D72" authorId="0" shapeId="0" xr:uid="{5F927831-78B2-4FC9-A17F-25538CD6FD21}">
      <text>
        <r>
          <rPr>
            <sz val="9"/>
            <color indexed="81"/>
            <rFont val="Segoe UI"/>
            <family val="2"/>
          </rPr>
          <t xml:space="preserve">Die personenbezogenen Reisekosten dienen der Teilnahmen an FFoQSI Winter Retreat, FFoQSI Annual Assembly, Projektmeetings, Kongressen und  Weiterbildung. Der jeweilige FFoQSI Standardsatz ist hinterlegt, kann aber reduziert und im Ausnahmefall auch auf Null gesetzt werden, falls keine derartigen Reisekosten anfallen werden.
</t>
        </r>
      </text>
    </comment>
    <comment ref="E76" authorId="0" shapeId="0" xr:uid="{E1FA5058-51B5-45D3-A897-91C1B787D361}">
      <text>
        <r>
          <rPr>
            <sz val="9"/>
            <color indexed="81"/>
            <rFont val="Segoe UI"/>
            <family val="2"/>
          </rPr>
          <t>Automatische Berechnung der Projektstunden aus Dauer (F7) und Wochenstunden.
Kann bei Bedarf auch überschrieben werden.</t>
        </r>
      </text>
    </comment>
    <comment ref="D77" authorId="1" shapeId="0" xr:uid="{05709472-F916-44BE-BC64-03C9B92D2840}">
      <text>
        <r>
          <rPr>
            <sz val="9"/>
            <color indexed="81"/>
            <rFont val="Segoe UI"/>
            <family val="2"/>
          </rPr>
          <t>Hier beginnen und Wochenstunden eingeben. Jahres- und Gesamtstunden werden anhand der Laufzeit (F7) automatisch berechnet.</t>
        </r>
      </text>
    </comment>
    <comment ref="D78" authorId="0" shapeId="0" xr:uid="{7BCFC420-4D4F-4FB4-9C63-0FC183E1E3FB}">
      <text>
        <r>
          <rPr>
            <sz val="10"/>
            <color indexed="81"/>
            <rFont val="Calibri"/>
            <family val="2"/>
            <scheme val="minor"/>
          </rPr>
          <t>Es ist der Stundensatz gem. Uni-KV mit 2% Valorisierung hinterlegt (siehe  Blatt 3 "Pers Sätze").</t>
        </r>
        <r>
          <rPr>
            <b/>
            <sz val="10"/>
            <color indexed="81"/>
            <rFont val="Calibri"/>
            <family val="2"/>
            <scheme val="minor"/>
          </rPr>
          <t xml:space="preserve">
Für Planung bekannter Personen bitte den </t>
        </r>
        <r>
          <rPr>
            <b/>
            <u/>
            <sz val="10"/>
            <color indexed="81"/>
            <rFont val="Calibri"/>
            <family val="2"/>
            <scheme val="minor"/>
          </rPr>
          <t xml:space="preserve">valorisierten FFG Stundensatz </t>
        </r>
        <r>
          <rPr>
            <b/>
            <sz val="10"/>
            <color indexed="81"/>
            <rFont val="Calibri"/>
            <family val="2"/>
            <scheme val="minor"/>
          </rPr>
          <t>über den FFG Stundensatzrechner (Blatt 4) aus dem aktuellen Monatsbruttogehalt ermitteln und hier einsetzen.</t>
        </r>
      </text>
    </comment>
    <comment ref="D79" authorId="0" shapeId="0" xr:uid="{BB3D9768-A09C-4D7C-8B39-52E0C7A7C1F2}">
      <text>
        <r>
          <rPr>
            <sz val="9"/>
            <color indexed="81"/>
            <rFont val="Segoe UI"/>
            <family val="2"/>
          </rPr>
          <t xml:space="preserve">Die personenbezogenen Reisekosten dienen der Teilnahmen an FFoQSI Winter Retreat, FFoQSI Annual Assembly, Projektmeetings, Kongressen und  Weiterbildung. Der jeweilige FFoQSI Standardsatz ist hinterlegt, kann aber reduziert und im Ausnahmefall auch auf Null gesetzt werden, falls keine derartigen Reisekosten anfallen werden.
</t>
        </r>
      </text>
    </comment>
    <comment ref="E83" authorId="0" shapeId="0" xr:uid="{5FDAE509-9056-4AF6-835D-EC4034C149B7}">
      <text>
        <r>
          <rPr>
            <sz val="9"/>
            <color indexed="81"/>
            <rFont val="Segoe UI"/>
            <family val="2"/>
          </rPr>
          <t>Automatische Berechnung der Projektstunden aus Dauer (F7) und Wochenstunden.
Kann bei Bedarf auch überschrieben werden.</t>
        </r>
      </text>
    </comment>
    <comment ref="D84" authorId="1" shapeId="0" xr:uid="{AC16AA16-1001-483B-83DF-2B8D0710D6D6}">
      <text>
        <r>
          <rPr>
            <sz val="9"/>
            <color indexed="81"/>
            <rFont val="Segoe UI"/>
            <family val="2"/>
          </rPr>
          <t>Hier beginnen und Wochenstunden eingeben. Jahres- und Gesamtstunden werden anhand der Laufzeit (F7) automatisch berechnet.</t>
        </r>
      </text>
    </comment>
    <comment ref="D85" authorId="0" shapeId="0" xr:uid="{0091FEE8-300F-4A64-A876-09F771980EF1}">
      <text>
        <r>
          <rPr>
            <sz val="10"/>
            <color indexed="81"/>
            <rFont val="Calibri"/>
            <family val="2"/>
            <scheme val="minor"/>
          </rPr>
          <t>Es ist der Stundensatz gem. Uni-KV mit 2% Valorisierung hinterlegt (siehe  Blatt 3 "Pers Sätze").</t>
        </r>
        <r>
          <rPr>
            <b/>
            <sz val="10"/>
            <color indexed="81"/>
            <rFont val="Calibri"/>
            <family val="2"/>
            <scheme val="minor"/>
          </rPr>
          <t xml:space="preserve">
Für Planung bekannter Personen bitte den </t>
        </r>
        <r>
          <rPr>
            <b/>
            <u/>
            <sz val="10"/>
            <color indexed="81"/>
            <rFont val="Calibri"/>
            <family val="2"/>
            <scheme val="minor"/>
          </rPr>
          <t xml:space="preserve">valorisierten FFG Stundensatz </t>
        </r>
        <r>
          <rPr>
            <b/>
            <sz val="10"/>
            <color indexed="81"/>
            <rFont val="Calibri"/>
            <family val="2"/>
            <scheme val="minor"/>
          </rPr>
          <t>über den FFG Stundensatzrechner (Blatt 4) aus dem aktuellen Monatsbruttogehalt ermitteln und hier einsetzen.</t>
        </r>
      </text>
    </comment>
    <comment ref="D86" authorId="0" shapeId="0" xr:uid="{27A49334-A8DF-43A2-AF32-F80C1F00AD44}">
      <text>
        <r>
          <rPr>
            <sz val="9"/>
            <color indexed="81"/>
            <rFont val="Segoe UI"/>
            <family val="2"/>
          </rPr>
          <t xml:space="preserve">Die personenbezogenen Reisekosten dienen der Teilnahmen an FFoQSI Winter Retreat, FFoQSI Annual Assembly, Projektmeetings, Kongressen und  Weiterbildung. Der jeweilige FFoQSI Standardsatz ist hinterlegt, kann aber reduziert und im Ausnahmefall auch auf Null gesetzt werden, falls keine derartigen Reisekosten anfallen werden.
</t>
        </r>
      </text>
    </comment>
    <comment ref="E91" authorId="0" shapeId="0" xr:uid="{6004F029-871F-45B2-B1EE-00E9FA56896A}">
      <text>
        <r>
          <rPr>
            <sz val="9"/>
            <color indexed="81"/>
            <rFont val="Segoe UI"/>
            <family val="2"/>
          </rPr>
          <t>Automatische Berechnung der Projektstunden aus Dauer (F7) und Wochenstunden.
Kann bei Bedarf auch überschrieben werden.</t>
        </r>
      </text>
    </comment>
    <comment ref="D92" authorId="1" shapeId="0" xr:uid="{32CF9915-6640-49EE-985C-66B7F31359C3}">
      <text>
        <r>
          <rPr>
            <sz val="9"/>
            <color indexed="81"/>
            <rFont val="Segoe UI"/>
            <family val="2"/>
          </rPr>
          <t>Hier beginnen und Wochenstunden eingeben. Jahres- und Gesamtstunden werden anhand der Laufzeit (F7) automatisch berechnet.</t>
        </r>
      </text>
    </comment>
    <comment ref="D93" authorId="0" shapeId="0" xr:uid="{84362734-6B59-40A2-98C1-4A1F301E1B52}">
      <text>
        <r>
          <rPr>
            <b/>
            <u/>
            <sz val="11"/>
            <color indexed="81"/>
            <rFont val="Calibri"/>
            <family val="2"/>
            <scheme val="minor"/>
          </rPr>
          <t>Für bekannte Personen:</t>
        </r>
        <r>
          <rPr>
            <sz val="11"/>
            <color indexed="81"/>
            <rFont val="Calibri"/>
            <family val="2"/>
            <scheme val="minor"/>
          </rPr>
          <t xml:space="preserve"> bitte den valorisierten Stundensatz über den FFG Stundensatzrechner (Blatt 4) aus dem aktuellen Monatsbruttogehalt ermitteln und hier einsetzen.
</t>
        </r>
        <r>
          <rPr>
            <b/>
            <u/>
            <sz val="11"/>
            <color indexed="81"/>
            <rFont val="Calibri"/>
            <family val="2"/>
            <scheme val="minor"/>
          </rPr>
          <t>Für unbekannte Personen</t>
        </r>
        <r>
          <rPr>
            <sz val="11"/>
            <color indexed="81"/>
            <rFont val="Calibri"/>
            <family val="2"/>
            <scheme val="minor"/>
          </rPr>
          <t>:  passenden Stundensatz aus Blatt 3 "Pers Sätze" entnehmen und einfügen.</t>
        </r>
        <r>
          <rPr>
            <sz val="9"/>
            <color indexed="81"/>
            <rFont val="Segoe UI"/>
            <family val="2"/>
          </rPr>
          <t xml:space="preserve">
</t>
        </r>
      </text>
    </comment>
    <comment ref="D94" authorId="0" shapeId="0" xr:uid="{B1EE537A-C33B-4820-AE4C-F56B4953086A}">
      <text>
        <r>
          <rPr>
            <sz val="9"/>
            <color indexed="81"/>
            <rFont val="Segoe UI"/>
            <family val="2"/>
          </rPr>
          <t xml:space="preserve">Die personenbezogenen Reisekosten dienen der Teilnahmen an FFoQSI Winter Retreat, FFoQSI Annual Assembly, Projektmeetings, Kongressen und  Weiterbildung. Der jeweilige FFoQSI Standardsatz ist hinterlegt, kann aber reduziert und im Ausnahmefall auch auf Null gesetzt werden, falls keine derartigen Reisekosten anfallen werden.
</t>
        </r>
      </text>
    </comment>
    <comment ref="E99" authorId="0" shapeId="0" xr:uid="{589CDB4E-D180-4349-8155-A97CD9A57555}">
      <text>
        <r>
          <rPr>
            <sz val="9"/>
            <color indexed="81"/>
            <rFont val="Segoe UI"/>
            <family val="2"/>
          </rPr>
          <t>Automatische Berechnung der Projektstunden aus Dauer (F7) und Wochenstunden.
Kann bei Bedarf auch überschrieben werden.</t>
        </r>
      </text>
    </comment>
    <comment ref="D100" authorId="1" shapeId="0" xr:uid="{0E814B80-D565-4017-990D-DF174290E47C}">
      <text>
        <r>
          <rPr>
            <sz val="9"/>
            <color indexed="81"/>
            <rFont val="Segoe UI"/>
            <family val="2"/>
          </rPr>
          <t>Hier beginnen und Wochenstunden eingeben. Jahres- und Gesamtstunden werden anhand der Laufzeit (F7) automatisch berechnet.</t>
        </r>
      </text>
    </comment>
    <comment ref="D101" authorId="0" shapeId="0" xr:uid="{483A1F1C-6CB2-476D-A6EC-B3F4452C7D6D}">
      <text>
        <r>
          <rPr>
            <b/>
            <u/>
            <sz val="11"/>
            <color indexed="81"/>
            <rFont val="Calibri"/>
            <family val="2"/>
            <scheme val="minor"/>
          </rPr>
          <t>Für bekannte Personen:</t>
        </r>
        <r>
          <rPr>
            <sz val="11"/>
            <color indexed="81"/>
            <rFont val="Calibri"/>
            <family val="2"/>
            <scheme val="minor"/>
          </rPr>
          <t xml:space="preserve"> bitte den valorisierten Stundensatz über den FFG Stundensatzrechner (Blatt 4) aus dem aktuellen Monatsbruttogehalt ermitteln und hier einsetzen.
</t>
        </r>
        <r>
          <rPr>
            <b/>
            <u/>
            <sz val="11"/>
            <color indexed="81"/>
            <rFont val="Calibri"/>
            <family val="2"/>
            <scheme val="minor"/>
          </rPr>
          <t>Für unbekannte Personen</t>
        </r>
        <r>
          <rPr>
            <sz val="11"/>
            <color indexed="81"/>
            <rFont val="Calibri"/>
            <family val="2"/>
            <scheme val="minor"/>
          </rPr>
          <t>:  passenden Stundensatz aus Blatt 3 "Pers Sätze" entnehmen und einfügen.</t>
        </r>
        <r>
          <rPr>
            <sz val="9"/>
            <color indexed="81"/>
            <rFont val="Segoe UI"/>
            <family val="2"/>
          </rPr>
          <t xml:space="preserve">
</t>
        </r>
      </text>
    </comment>
    <comment ref="D102" authorId="0" shapeId="0" xr:uid="{B22A7D60-101F-4D27-B9F3-9B424BD1AF2E}">
      <text>
        <r>
          <rPr>
            <sz val="9"/>
            <color indexed="81"/>
            <rFont val="Segoe UI"/>
            <family val="2"/>
          </rPr>
          <t xml:space="preserve">Die personenbezogenen Reisekosten dienen der Teilnahmen an FFoQSI Winter Retreat, FFoQSI Annual Assembly, Projektmeetings, Kongressen und  Weiterbildung. Der jeweilige FFoQSI Standardsatz ist hinterlegt, kann aber reduziert und im Ausnahmefall auch auf Null gesetzt werden, falls keine derartigen Reisekosten anfallen werden.
</t>
        </r>
      </text>
    </comment>
    <comment ref="E107" authorId="0" shapeId="0" xr:uid="{371BA62F-4C33-4D9A-9677-C1A0E3E86D51}">
      <text>
        <r>
          <rPr>
            <sz val="9"/>
            <color indexed="81"/>
            <rFont val="Segoe UI"/>
            <family val="2"/>
          </rPr>
          <t>Automatische Berechnung der Projektstunden aus Dauer (F7) und Wochenstunden.
Kann bei Bedarf auch überschrieben werden.</t>
        </r>
      </text>
    </comment>
    <comment ref="D108" authorId="1" shapeId="0" xr:uid="{BB831CCE-2CBE-4C0A-AB4B-503F1C5120BC}">
      <text>
        <r>
          <rPr>
            <sz val="9"/>
            <color indexed="81"/>
            <rFont val="Segoe UI"/>
            <family val="2"/>
          </rPr>
          <t>Hier beginnen und Wochenstunden eingeben. Jahres- und Gesamtstunden werden anhand der Laufzeit (F7) automatisch berechnet.</t>
        </r>
      </text>
    </comment>
    <comment ref="D109" authorId="0" shapeId="0" xr:uid="{7ADB5079-FD71-4419-AC87-DEBC7CAE8541}">
      <text>
        <r>
          <rPr>
            <b/>
            <u/>
            <sz val="11"/>
            <color indexed="81"/>
            <rFont val="Calibri"/>
            <family val="2"/>
            <scheme val="minor"/>
          </rPr>
          <t>Für bekannte Personen:</t>
        </r>
        <r>
          <rPr>
            <sz val="11"/>
            <color indexed="81"/>
            <rFont val="Calibri"/>
            <family val="2"/>
            <scheme val="minor"/>
          </rPr>
          <t xml:space="preserve"> bitte den valorisierten Stundensatz über den FFG Stundensatzrechner (Blatt 4) aus dem aktuellen Monatsbruttogehalt ermitteln und hier einsetzen.
</t>
        </r>
        <r>
          <rPr>
            <b/>
            <u/>
            <sz val="11"/>
            <color indexed="81"/>
            <rFont val="Calibri"/>
            <family val="2"/>
            <scheme val="minor"/>
          </rPr>
          <t>Für unbekannte Personen</t>
        </r>
        <r>
          <rPr>
            <sz val="11"/>
            <color indexed="81"/>
            <rFont val="Calibri"/>
            <family val="2"/>
            <scheme val="minor"/>
          </rPr>
          <t>:  passenden Stundensatz aus Blatt 3 "Pers Sätze" entnehmen und einfügen.</t>
        </r>
        <r>
          <rPr>
            <sz val="9"/>
            <color indexed="81"/>
            <rFont val="Segoe UI"/>
            <family val="2"/>
          </rPr>
          <t xml:space="preserve">
</t>
        </r>
      </text>
    </comment>
    <comment ref="D110" authorId="0" shapeId="0" xr:uid="{B516AAFB-243E-4B40-B5DD-B3E73A8998A2}">
      <text>
        <r>
          <rPr>
            <sz val="9"/>
            <color indexed="81"/>
            <rFont val="Segoe UI"/>
            <family val="2"/>
          </rPr>
          <t xml:space="preserve">Die personenbezogenen Reisekosten dienen der Teilnahmen an FFoQSI Winter Retreat, FFoQSI Annual Assembly, Projektmeetings, Kongressen und  Weiterbildung. Der jeweilige FFoQSI Standardsatz ist hinterlegt, kann aber reduziert und im Ausnahmefall auch auf Null gesetzt werden, falls keine derartigen Reisekosten anfallen werden.
</t>
        </r>
      </text>
    </comment>
    <comment ref="A117" authorId="0" shapeId="0" xr:uid="{4E1D6F3D-DF38-4ABE-AC2F-468CF73C3829}">
      <text>
        <r>
          <rPr>
            <sz val="9"/>
            <color indexed="81"/>
            <rFont val="Segoe UI"/>
            <family val="2"/>
          </rPr>
          <t>Bennen Sie nach Bedarf die Materialpositionen</t>
        </r>
      </text>
    </comment>
    <comment ref="C117" authorId="0" shapeId="0" xr:uid="{5B214853-840C-400B-8FAB-A2D1EC9583F9}">
      <text>
        <r>
          <rPr>
            <b/>
            <sz val="9"/>
            <color indexed="81"/>
            <rFont val="Segoe UI"/>
            <family val="2"/>
          </rPr>
          <t>Tragen Sie hier die Kosten pro Materialposition ein</t>
        </r>
      </text>
    </comment>
    <comment ref="A118" authorId="0" shapeId="0" xr:uid="{670AC955-D179-4AFF-9713-E75041272934}">
      <text>
        <r>
          <rPr>
            <sz val="9"/>
            <color indexed="81"/>
            <rFont val="Segoe UI"/>
            <family val="2"/>
          </rPr>
          <t>Bennen Sie nach Bedarf die Materialpositionen</t>
        </r>
      </text>
    </comment>
    <comment ref="C118" authorId="0" shapeId="0" xr:uid="{2BA6C656-776C-40BB-AB00-81FEEF8634D3}">
      <text>
        <r>
          <rPr>
            <b/>
            <sz val="9"/>
            <color indexed="81"/>
            <rFont val="Segoe UI"/>
            <family val="2"/>
          </rPr>
          <t>Tragen Sie hier die Kosten pro Materialposition ein</t>
        </r>
      </text>
    </comment>
    <comment ref="A119" authorId="0" shapeId="0" xr:uid="{B6260395-A02D-40A2-853B-FA1BCD021E42}">
      <text>
        <r>
          <rPr>
            <sz val="9"/>
            <color indexed="81"/>
            <rFont val="Segoe UI"/>
            <family val="2"/>
          </rPr>
          <t>Bennen Sie nach Bedarf die Materialpositionen</t>
        </r>
      </text>
    </comment>
    <comment ref="C119" authorId="0" shapeId="0" xr:uid="{B60355D1-4187-4C6F-A23C-9AF463A1BBD8}">
      <text>
        <r>
          <rPr>
            <b/>
            <sz val="9"/>
            <color indexed="81"/>
            <rFont val="Segoe UI"/>
            <family val="2"/>
          </rPr>
          <t>Tragen Sie hier die Kosten pro Materialposition ein</t>
        </r>
      </text>
    </comment>
    <comment ref="A120" authorId="0" shapeId="0" xr:uid="{1FDA8ABE-5EC7-49E4-9B4A-10DC7F2DCEE6}">
      <text>
        <r>
          <rPr>
            <sz val="9"/>
            <color indexed="81"/>
            <rFont val="Segoe UI"/>
            <family val="2"/>
          </rPr>
          <t>Bennen Sie nach Bedarf die Materialpositionen</t>
        </r>
      </text>
    </comment>
    <comment ref="C120" authorId="0" shapeId="0" xr:uid="{C3113FDA-7373-487B-BB1B-26B5770F57FC}">
      <text>
        <r>
          <rPr>
            <b/>
            <sz val="9"/>
            <color indexed="81"/>
            <rFont val="Segoe UI"/>
            <family val="2"/>
          </rPr>
          <t>Tragen Sie hier die Kosten pro Materialposition ein</t>
        </r>
      </text>
    </comment>
    <comment ref="A121" authorId="0" shapeId="0" xr:uid="{CC47A334-AC82-46CA-B6A3-67C1F2378259}">
      <text>
        <r>
          <rPr>
            <sz val="9"/>
            <color indexed="81"/>
            <rFont val="Segoe UI"/>
            <family val="2"/>
          </rPr>
          <t>Bennen Sie nach Bedarf die Materialpositionen</t>
        </r>
      </text>
    </comment>
    <comment ref="C121" authorId="0" shapeId="0" xr:uid="{B65AEF5E-28B3-4966-9750-2FAC026EF60B}">
      <text>
        <r>
          <rPr>
            <b/>
            <sz val="9"/>
            <color indexed="81"/>
            <rFont val="Segoe UI"/>
            <family val="2"/>
          </rPr>
          <t>Tragen Sie hier die Kosten pro Materialposition ein</t>
        </r>
      </text>
    </comment>
    <comment ref="A124" authorId="0" shapeId="0" xr:uid="{70968388-88B1-4AAB-9F49-271B6FA84F53}">
      <text>
        <r>
          <rPr>
            <sz val="9"/>
            <color indexed="81"/>
            <rFont val="Segoe UI"/>
            <family val="2"/>
          </rPr>
          <t>Bennen Sie nach Bedarf die Drittkostenposition</t>
        </r>
      </text>
    </comment>
    <comment ref="C124" authorId="0" shapeId="0" xr:uid="{F4419B78-CC7C-4F3E-BBBB-05CAE7197EF8}">
      <text>
        <r>
          <rPr>
            <b/>
            <sz val="9"/>
            <color indexed="81"/>
            <rFont val="Segoe UI"/>
            <family val="2"/>
          </rPr>
          <t>Tragen Sie hier die Drittkosten pro Position ein</t>
        </r>
      </text>
    </comment>
    <comment ref="A125" authorId="0" shapeId="0" xr:uid="{E4989AD8-F172-439C-8290-DDFC0248300D}">
      <text>
        <r>
          <rPr>
            <sz val="9"/>
            <color indexed="81"/>
            <rFont val="Segoe UI"/>
            <family val="2"/>
          </rPr>
          <t>Bennen Sie nach Bedarf die Drittkostenposition</t>
        </r>
      </text>
    </comment>
    <comment ref="C125" authorId="0" shapeId="0" xr:uid="{9CDE43FB-8F4D-460B-9843-E54354C7792D}">
      <text>
        <r>
          <rPr>
            <b/>
            <sz val="9"/>
            <color indexed="81"/>
            <rFont val="Segoe UI"/>
            <family val="2"/>
          </rPr>
          <t>Tragen Sie hier die Drittkosten pro Position ein</t>
        </r>
      </text>
    </comment>
    <comment ref="A126" authorId="0" shapeId="0" xr:uid="{0D275D66-EA58-4730-ABD7-831E62FC4DBE}">
      <text>
        <r>
          <rPr>
            <sz val="9"/>
            <color indexed="81"/>
            <rFont val="Segoe UI"/>
            <family val="2"/>
          </rPr>
          <t>Bennen Sie nach Bedarf die Drittkostenposition</t>
        </r>
      </text>
    </comment>
    <comment ref="C126" authorId="0" shapeId="0" xr:uid="{DEA89CCB-D1D3-4455-91DA-63534A078CDC}">
      <text>
        <r>
          <rPr>
            <b/>
            <sz val="9"/>
            <color indexed="81"/>
            <rFont val="Segoe UI"/>
            <family val="2"/>
          </rPr>
          <t>Tragen Sie hier die Drittkosten pro Position ein</t>
        </r>
      </text>
    </comment>
    <comment ref="A127" authorId="0" shapeId="0" xr:uid="{8AECBE31-4F94-482B-ACEF-81BFD8F496F1}">
      <text>
        <r>
          <rPr>
            <sz val="9"/>
            <color indexed="81"/>
            <rFont val="Segoe UI"/>
            <family val="2"/>
          </rPr>
          <t>Bennen Sie nach Bedarf die Drittkostenposition</t>
        </r>
      </text>
    </comment>
    <comment ref="C127" authorId="0" shapeId="0" xr:uid="{1DDEF0CB-E207-494D-9C0E-8B73A1325D51}">
      <text>
        <r>
          <rPr>
            <b/>
            <sz val="9"/>
            <color indexed="81"/>
            <rFont val="Segoe UI"/>
            <family val="2"/>
          </rPr>
          <t>Tragen Sie hier die Drittkosten pro Position ein</t>
        </r>
      </text>
    </comment>
    <comment ref="A128" authorId="0" shapeId="0" xr:uid="{54FE33D5-6880-4506-8003-69D3D2668A7A}">
      <text>
        <r>
          <rPr>
            <sz val="9"/>
            <color indexed="81"/>
            <rFont val="Segoe UI"/>
            <family val="2"/>
          </rPr>
          <t>Bennen Sie nach Bedarf die Drittkostenposition</t>
        </r>
      </text>
    </comment>
    <comment ref="C128" authorId="0" shapeId="0" xr:uid="{1A03294A-B636-4F80-81DA-C1D5CDAECC38}">
      <text>
        <r>
          <rPr>
            <b/>
            <sz val="9"/>
            <color indexed="81"/>
            <rFont val="Segoe UI"/>
            <family val="2"/>
          </rPr>
          <t>Tragen Sie hier die Drittkosten pro Position ein</t>
        </r>
      </text>
    </comment>
    <comment ref="A131" authorId="0" shapeId="0" xr:uid="{5B3D9724-DF76-4F3E-BD4F-EA7C42E93567}">
      <text>
        <r>
          <rPr>
            <sz val="9"/>
            <color indexed="81"/>
            <rFont val="Segoe UI"/>
            <family val="2"/>
          </rPr>
          <t>Bennen Sie nach Bedarf die Anlagenposition</t>
        </r>
      </text>
    </comment>
    <comment ref="C131" authorId="0" shapeId="0" xr:uid="{030E9425-FE43-4136-A726-F42D23511048}">
      <text>
        <r>
          <rPr>
            <b/>
            <sz val="9"/>
            <color indexed="81"/>
            <rFont val="Segoe UI"/>
            <family val="2"/>
          </rPr>
          <t>Tragen Sie hier die Anlagekosten pro Position ein</t>
        </r>
      </text>
    </comment>
    <comment ref="A132" authorId="0" shapeId="0" xr:uid="{8417B085-869D-4A24-9BC3-9646B549D45F}">
      <text>
        <r>
          <rPr>
            <sz val="9"/>
            <color indexed="81"/>
            <rFont val="Segoe UI"/>
            <family val="2"/>
          </rPr>
          <t>Bennen Sie nach Bedarf die Anlagenposition</t>
        </r>
      </text>
    </comment>
    <comment ref="C132" authorId="0" shapeId="0" xr:uid="{BABF12B3-FED1-44CF-AF33-B329560DFA5C}">
      <text>
        <r>
          <rPr>
            <b/>
            <sz val="9"/>
            <color indexed="81"/>
            <rFont val="Segoe UI"/>
            <family val="2"/>
          </rPr>
          <t>Tragen Sie hier die Anlagekosten pro Position ein</t>
        </r>
      </text>
    </comment>
    <comment ref="A133" authorId="0" shapeId="0" xr:uid="{48C515B3-3FD6-4ACD-824E-FA57AC882B24}">
      <text>
        <r>
          <rPr>
            <sz val="9"/>
            <color indexed="81"/>
            <rFont val="Segoe UI"/>
            <family val="2"/>
          </rPr>
          <t>Bennen Sie nach Bedarf die Anlagenposition</t>
        </r>
      </text>
    </comment>
    <comment ref="C133" authorId="0" shapeId="0" xr:uid="{A1CB63C1-40AD-4025-9D91-85BA48DCD7F1}">
      <text>
        <r>
          <rPr>
            <b/>
            <sz val="9"/>
            <color indexed="81"/>
            <rFont val="Segoe UI"/>
            <family val="2"/>
          </rPr>
          <t>Tragen Sie hier die Anlagekosten pro Position ein</t>
        </r>
      </text>
    </comment>
    <comment ref="A134" authorId="0" shapeId="0" xr:uid="{B6D47C75-5F2F-49BA-99FA-08F3FE642083}">
      <text>
        <r>
          <rPr>
            <sz val="9"/>
            <color indexed="81"/>
            <rFont val="Segoe UI"/>
            <family val="2"/>
          </rPr>
          <t>Bennen Sie nach Bedarf die Anlagenposition</t>
        </r>
      </text>
    </comment>
    <comment ref="C134" authorId="0" shapeId="0" xr:uid="{F1B86F3F-22B4-4DB7-8CD0-7A5B946F15BD}">
      <text>
        <r>
          <rPr>
            <b/>
            <sz val="9"/>
            <color indexed="81"/>
            <rFont val="Segoe UI"/>
            <family val="2"/>
          </rPr>
          <t>Tragen Sie hier die Anlagekosten pro Position ein</t>
        </r>
      </text>
    </comment>
    <comment ref="A135" authorId="0" shapeId="0" xr:uid="{10AAE558-EC8F-4ACA-8F67-CAC9AD206FD6}">
      <text>
        <r>
          <rPr>
            <sz val="9"/>
            <color indexed="81"/>
            <rFont val="Segoe UI"/>
            <family val="2"/>
          </rPr>
          <t>Bennen Sie nach Bedarf die Anlagenposition</t>
        </r>
      </text>
    </comment>
    <comment ref="C135" authorId="0" shapeId="0" xr:uid="{52FF29C4-2070-4BAD-887D-52CBAFFBE212}">
      <text>
        <r>
          <rPr>
            <b/>
            <sz val="9"/>
            <color indexed="81"/>
            <rFont val="Segoe UI"/>
            <family val="2"/>
          </rPr>
          <t>Tragen Sie hier die Anlagekosten pro Position ein</t>
        </r>
      </text>
    </comment>
    <comment ref="A137" authorId="1" shapeId="0" xr:uid="{3E92D9AA-F8BC-4F34-8995-23FEA8F6CE30}">
      <text>
        <r>
          <rPr>
            <sz val="9"/>
            <color indexed="81"/>
            <rFont val="Segoe UI"/>
            <family val="2"/>
          </rPr>
          <t xml:space="preserve">Standard-Reisekosten für Meetings und ggf. Kongresse sind in den Personalkosten enthalten ("Zuschlag Reisekosten").
Bitte hier nur zusätzliche forschungsbedingte Reisekosten planen.
</t>
        </r>
      </text>
    </comment>
    <comment ref="A138" authorId="0" shapeId="0" xr:uid="{B3348A98-C343-4403-9609-5366AC432608}">
      <text>
        <r>
          <rPr>
            <sz val="9"/>
            <color indexed="81"/>
            <rFont val="Segoe UI"/>
            <family val="2"/>
          </rPr>
          <t>Bennen Sie nach Bedarf die Reisepositionen</t>
        </r>
      </text>
    </comment>
    <comment ref="C138" authorId="0" shapeId="0" xr:uid="{48E433A1-2699-4698-B3EC-2B7049F6B134}">
      <text>
        <r>
          <rPr>
            <b/>
            <sz val="9"/>
            <color indexed="81"/>
            <rFont val="Segoe UI"/>
            <family val="2"/>
          </rPr>
          <t>Tragen Sie hier die Reisekosten pro Position ein</t>
        </r>
      </text>
    </comment>
    <comment ref="A139" authorId="0" shapeId="0" xr:uid="{3C81620F-5885-4F28-B8BD-BEE3A3FB8855}">
      <text>
        <r>
          <rPr>
            <sz val="9"/>
            <color indexed="81"/>
            <rFont val="Segoe UI"/>
            <family val="2"/>
          </rPr>
          <t>Bennen Sie nach Bedarf die Reisepositionen</t>
        </r>
      </text>
    </comment>
    <comment ref="C139" authorId="0" shapeId="0" xr:uid="{ED953E3D-FC8F-475B-8495-30892A8760DE}">
      <text>
        <r>
          <rPr>
            <b/>
            <sz val="9"/>
            <color indexed="81"/>
            <rFont val="Segoe UI"/>
            <family val="2"/>
          </rPr>
          <t>Tragen Sie hier die Reisekosten pro Position ein</t>
        </r>
      </text>
    </comment>
    <comment ref="A140" authorId="0" shapeId="0" xr:uid="{4410BDE7-539D-480F-8889-B88523E27BD2}">
      <text>
        <r>
          <rPr>
            <sz val="9"/>
            <color indexed="81"/>
            <rFont val="Segoe UI"/>
            <family val="2"/>
          </rPr>
          <t>Bennen Sie nach Bedarf die Reisepositionen</t>
        </r>
      </text>
    </comment>
    <comment ref="C140" authorId="0" shapeId="0" xr:uid="{6B3E1DF3-BEA2-453F-9CE9-3933F78EE847}">
      <text>
        <r>
          <rPr>
            <b/>
            <sz val="9"/>
            <color indexed="81"/>
            <rFont val="Segoe UI"/>
            <family val="2"/>
          </rPr>
          <t>Tragen Sie hier die Reisekosten pro Position ein</t>
        </r>
      </text>
    </comment>
    <comment ref="A141" authorId="0" shapeId="0" xr:uid="{E62E2DE0-425E-46B6-9FD7-54908BFDC5E0}">
      <text>
        <r>
          <rPr>
            <sz val="9"/>
            <color indexed="81"/>
            <rFont val="Segoe UI"/>
            <family val="2"/>
          </rPr>
          <t>Bennen Sie nach Bedarf die Reisepositionen</t>
        </r>
      </text>
    </comment>
    <comment ref="C141" authorId="0" shapeId="0" xr:uid="{3C04527F-8B5A-4897-A7CF-B8E0975E37E9}">
      <text>
        <r>
          <rPr>
            <b/>
            <sz val="9"/>
            <color indexed="81"/>
            <rFont val="Segoe UI"/>
            <family val="2"/>
          </rPr>
          <t>Tragen Sie hier die Reisekosten pro Position ein</t>
        </r>
      </text>
    </comment>
    <comment ref="A142" authorId="0" shapeId="0" xr:uid="{F547C929-E189-4F17-80F9-2C1BB0975668}">
      <text>
        <r>
          <rPr>
            <sz val="9"/>
            <color indexed="81"/>
            <rFont val="Segoe UI"/>
            <family val="2"/>
          </rPr>
          <t>Bennen Sie nach Bedarf die Reisepositionen</t>
        </r>
      </text>
    </comment>
    <comment ref="C142" authorId="0" shapeId="0" xr:uid="{24E081F3-C3D6-475F-AA51-E122562D9624}">
      <text>
        <r>
          <rPr>
            <b/>
            <sz val="9"/>
            <color indexed="81"/>
            <rFont val="Segoe UI"/>
            <family val="2"/>
          </rPr>
          <t>Tragen Sie hier die Reisekosten pro Position ein</t>
        </r>
      </text>
    </comment>
  </commentList>
</comments>
</file>

<file path=xl/sharedStrings.xml><?xml version="1.0" encoding="utf-8"?>
<sst xmlns="http://schemas.openxmlformats.org/spreadsheetml/2006/main" count="498" uniqueCount="331">
  <si>
    <t>Finanzierung</t>
  </si>
  <si>
    <t>Betrag</t>
  </si>
  <si>
    <t>Kosten</t>
  </si>
  <si>
    <t>Gesamtkosten</t>
  </si>
  <si>
    <t>Verfügbare Projektmittel</t>
  </si>
  <si>
    <t>FFG Förderung</t>
  </si>
  <si>
    <t>Gesamtfinanzierung laut FFG Regeln</t>
  </si>
  <si>
    <t>Anteil</t>
  </si>
  <si>
    <t>Zuschlag Reisekosten</t>
  </si>
  <si>
    <t>Satz 1</t>
  </si>
  <si>
    <t>Personalkosten</t>
  </si>
  <si>
    <t>Position 1</t>
  </si>
  <si>
    <t>Position 2</t>
  </si>
  <si>
    <t>Position 3</t>
  </si>
  <si>
    <t>Position 4</t>
  </si>
  <si>
    <t>Position 5</t>
  </si>
  <si>
    <t>Geplante Über / Unterdeckung</t>
  </si>
  <si>
    <t>Ressourceninput</t>
  </si>
  <si>
    <t>Cash Beitrag CP</t>
  </si>
  <si>
    <t>Summe Beiträge CP</t>
  </si>
  <si>
    <t>DoktorandIn-4DJ</t>
  </si>
  <si>
    <t>Zuschlag 10%</t>
  </si>
  <si>
    <t>WissOhneDoc-4DJ</t>
  </si>
  <si>
    <t>WissOhneDoc-9DJ</t>
  </si>
  <si>
    <t>WissOhneDoc-17DJ</t>
  </si>
  <si>
    <t>WissOhneDoc-25DJ</t>
  </si>
  <si>
    <t>Finanzierung Gruppenleitung</t>
  </si>
  <si>
    <t>Senior PostDoc</t>
  </si>
  <si>
    <t>Senior PostDoc-17DJ</t>
  </si>
  <si>
    <t>ProfessorIn</t>
  </si>
  <si>
    <t>WL</t>
  </si>
  <si>
    <t>LaborantIn-R0</t>
  </si>
  <si>
    <t>LaborantIn-R1</t>
  </si>
  <si>
    <t>LaborantIn-R2</t>
  </si>
  <si>
    <t>LaborantIn-R3</t>
  </si>
  <si>
    <t>LaborantIn-R4</t>
  </si>
  <si>
    <t>LaborantIn-R5</t>
  </si>
  <si>
    <t>LaborantIn-R6</t>
  </si>
  <si>
    <t>Tech-Assistenz-R0</t>
  </si>
  <si>
    <t>Tech-Assistenz-R1</t>
  </si>
  <si>
    <t>Tech-Assistenz-R3</t>
  </si>
  <si>
    <t>Tech-Assistenz-R4</t>
  </si>
  <si>
    <t>Tech-Assistenz-R5</t>
  </si>
  <si>
    <t>TechnikerIn-R0</t>
  </si>
  <si>
    <t>TechnikerIn-R1</t>
  </si>
  <si>
    <t>TechnikerIn-R2</t>
  </si>
  <si>
    <t>TechnikerIn-R3</t>
  </si>
  <si>
    <t>TechnikerIn-R4</t>
  </si>
  <si>
    <t>TechnikerIn-R5</t>
  </si>
  <si>
    <t>I</t>
  </si>
  <si>
    <t>II</t>
  </si>
  <si>
    <t>Monatsbrutto</t>
  </si>
  <si>
    <t>-</t>
  </si>
  <si>
    <t>Jahresgehalt (x14)</t>
  </si>
  <si>
    <t>Lohnnebenkosten</t>
  </si>
  <si>
    <t>Jahres-Personalkosten</t>
  </si>
  <si>
    <t>Jahresstunden</t>
  </si>
  <si>
    <t>Stundensatz</t>
  </si>
  <si>
    <t>BOKU</t>
  </si>
  <si>
    <t>AGES</t>
  </si>
  <si>
    <t>AIT</t>
  </si>
  <si>
    <t>Zentrum</t>
  </si>
  <si>
    <t>SP</t>
  </si>
  <si>
    <t>-Bitte auswählen-</t>
  </si>
  <si>
    <t>Institut/Abteilung:</t>
  </si>
  <si>
    <t>TOTAL</t>
  </si>
  <si>
    <t>FFoQSI PostDoc</t>
  </si>
  <si>
    <t>Gemeinkosten &amp; Services FFoQSI</t>
  </si>
  <si>
    <t>Beitrag SP</t>
  </si>
  <si>
    <t>"Förderung" gemäß Broschüre</t>
  </si>
  <si>
    <t>Summe Zentrum + Strateg. Projekte</t>
  </si>
  <si>
    <t>Strategische Forschung ist COMET Vorgabe</t>
  </si>
  <si>
    <t>Beitrag zu Strategischen Projekten</t>
  </si>
  <si>
    <t>Erläuterungen zu Materialkosten/Sachaufwand</t>
  </si>
  <si>
    <t>Erläuterungen zu Drittkosten</t>
  </si>
  <si>
    <t>Erläuterungen zu Anlagennutzung</t>
  </si>
  <si>
    <t>Erläuterungen zu zusätzlichen Reisekosten</t>
  </si>
  <si>
    <t>← Bitte ausschließlich in gelbe Felder schreiben.</t>
  </si>
  <si>
    <t>= "Gesamtsumme Projektressourcen" aus Planung</t>
  </si>
  <si>
    <t>= "Verfügbare Projektmittel" minus in-kind Beitrag CP</t>
  </si>
  <si>
    <t>="Verfügbare Barmittel" minus cash-Beitrag CP</t>
  </si>
  <si>
    <t>Abgeltung Infrastrukturnutzung</t>
  </si>
  <si>
    <t>darauf Gemeinkostenzuschlag</t>
  </si>
  <si>
    <t>Personalkosten / Stundensatz</t>
  </si>
  <si>
    <t>FFG Stundensatzrechner</t>
  </si>
  <si>
    <t>freie Dienstnehmer ohne Sonderzahlung, geringfügig Beschäftigte</t>
  </si>
  <si>
    <t>Jahresstunden:</t>
  </si>
  <si>
    <t>h/Woche</t>
  </si>
  <si>
    <t>h/Woche:</t>
  </si>
  <si>
    <t>Jahresstundentabelle</t>
  </si>
  <si>
    <t>Der Stundensatze enthält eine Valorisierung von 2% (Schnitt 2. Förderperiode).</t>
  </si>
  <si>
    <t>Jahresstundenrechner</t>
  </si>
  <si>
    <t>FFoQSI übernimmt die Gehälter bestehender Mitarbeiter/innen von SP, wenn diese bei FFoQSI angestellt werden.</t>
  </si>
  <si>
    <t>I:</t>
  </si>
  <si>
    <t>II:</t>
  </si>
  <si>
    <t>Berechnung auf Basis Monatsbrutto (LNK nur angenähert) für Voll- und TeilzeitmitarbeiterInnen</t>
  </si>
  <si>
    <t xml:space="preserve">Eingabe der Jahresgehaltskosten und der Lohnebenkosten für Voll- und TeilzeitmitarbeiterInnen, </t>
  </si>
  <si>
    <t>Projektstunden</t>
  </si>
  <si>
    <t>h/Projekt</t>
  </si>
  <si>
    <t>bitte Stundensatz einsetzen</t>
  </si>
  <si>
    <t>Technische Assistenz-R2</t>
  </si>
  <si>
    <t>Funktion</t>
  </si>
  <si>
    <t>FFoQSI Standardsätze</t>
  </si>
  <si>
    <t>für Planung bekannter Personen</t>
  </si>
  <si>
    <t>für Planung unbekannter Personen</t>
  </si>
  <si>
    <t>In-kind Beitrag CP (inkl. 25% GK)</t>
  </si>
  <si>
    <t>davon Bund</t>
  </si>
  <si>
    <t>davon Länder</t>
  </si>
  <si>
    <t>Zentrums-Förderquote</t>
  </si>
  <si>
    <t>zur Kalkulation</t>
  </si>
  <si>
    <r>
      <t xml:space="preserve">Stundensatz gem. Uni-KV
</t>
    </r>
    <r>
      <rPr>
        <sz val="12"/>
        <rFont val="Calibri"/>
        <family val="2"/>
      </rPr>
      <t xml:space="preserve">valorisiert </t>
    </r>
    <r>
      <rPr>
        <sz val="12"/>
        <rFont val="Calibri"/>
        <family val="2"/>
      </rPr>
      <t>(ø 2. Förderperiode)</t>
    </r>
  </si>
  <si>
    <t>Stundensätze gemäß Uni-KV</t>
  </si>
  <si>
    <t>Controlling</t>
  </si>
  <si>
    <t>Area Management</t>
  </si>
  <si>
    <t>abzüglich in-kind-Beitrag CP</t>
  </si>
  <si>
    <t>EUR</t>
  </si>
  <si>
    <t>In-kind Quote / &gt; 50% nur nach Rücksprache</t>
  </si>
  <si>
    <t>Arbeitstitel:</t>
  </si>
  <si>
    <t>CP Company Partner(s):</t>
  </si>
  <si>
    <t>Planungsdatum:</t>
  </si>
  <si>
    <t>Wissenschaftler/in = 1,45; Techniker/in = 0,58</t>
  </si>
  <si>
    <t>SP Sientific Partner*:</t>
  </si>
  <si>
    <t>* für Berechnung erforderliche Pflichtfelder</t>
  </si>
  <si>
    <t>Jahresstunden (h/Jahr)</t>
  </si>
  <si>
    <t xml:space="preserve">Kontakte für Rückfragen </t>
  </si>
  <si>
    <t>Personalkosten FFoQSI</t>
  </si>
  <si>
    <t>Personalkosten SP</t>
  </si>
  <si>
    <t>Zuschlag Personalkosten FFoQSI</t>
  </si>
  <si>
    <t>Labor- und Anlagennutzung</t>
  </si>
  <si>
    <t>Materialkosten/Sachaufwand</t>
  </si>
  <si>
    <t>Drittkosten/Subauftragnehmer</t>
  </si>
  <si>
    <t xml:space="preserve">FFoQSI - Austrian Competence Centre for </t>
  </si>
  <si>
    <t>Feed and Food Quality, Safety and Innovation</t>
  </si>
  <si>
    <t>Geplanter Ressourceneinsatz FFoQSI + SP</t>
  </si>
  <si>
    <t>Ressourcenplanung</t>
  </si>
  <si>
    <t>Personalplanung</t>
  </si>
  <si>
    <t>geplanter Start (MM/JJJJ):</t>
  </si>
  <si>
    <t>Start:</t>
  </si>
  <si>
    <t>gem. Abgeltungssvereinbarung mit SP</t>
  </si>
  <si>
    <t>4. Erläuterung zu personenbezogenen Kosten:</t>
  </si>
  <si>
    <t>Manche gelben Felder enthalten Formeln oder Standardwerte.</t>
  </si>
  <si>
    <t>1. Allgemeines</t>
  </si>
  <si>
    <t xml:space="preserve">Die Kalkulation ist für Unternehmensprojekte konzipiert. </t>
  </si>
  <si>
    <t>Kosten für Anlagennutzung</t>
  </si>
  <si>
    <t>Standard Reisekosten für Meetings</t>
  </si>
  <si>
    <t>Zuschlag Reisekosten FFoQSI</t>
  </si>
  <si>
    <t>Zuschlag Reisekosten SP</t>
  </si>
  <si>
    <t>+ Projektförderung FFoQSI</t>
  </si>
  <si>
    <t>Geplant von:</t>
  </si>
  <si>
    <t>geplant von:</t>
  </si>
  <si>
    <t>Erstellt am:</t>
  </si>
  <si>
    <t>25% Gemeinkosten aufgeschlagen werden.</t>
  </si>
  <si>
    <t>Gesamtbeitrag CP**</t>
  </si>
  <si>
    <t>*   Auf Personalkosten, Kosten für Anlagennutzung, Sach-, Material- und Reisekosten können pauschal</t>
  </si>
  <si>
    <t>planning by:</t>
  </si>
  <si>
    <t>institute/unit:</t>
  </si>
  <si>
    <t>duration (mm):</t>
  </si>
  <si>
    <t>start:</t>
  </si>
  <si>
    <t>Financing</t>
  </si>
  <si>
    <t>total contribution of CP**</t>
  </si>
  <si>
    <t>+ project funding by FFoQSI</t>
  </si>
  <si>
    <t>available project funds</t>
  </si>
  <si>
    <t>minus in-kind contribution of CP</t>
  </si>
  <si>
    <t>Planning of resources</t>
  </si>
  <si>
    <t>personnel costs</t>
  </si>
  <si>
    <t>laboratory and facility utilisation</t>
  </si>
  <si>
    <r>
      <t xml:space="preserve">standard travel expenses </t>
    </r>
    <r>
      <rPr>
        <sz val="10"/>
        <rFont val="Calibri"/>
        <family val="2"/>
      </rPr>
      <t>(for meetings &amp; congresses)</t>
    </r>
  </si>
  <si>
    <t>third party costs/subcontractors</t>
  </si>
  <si>
    <t>Personnel planning</t>
  </si>
  <si>
    <t>function</t>
  </si>
  <si>
    <t>total hours</t>
  </si>
  <si>
    <t>FFoQSI master student</t>
  </si>
  <si>
    <t>FFoQSI doctoral student</t>
  </si>
  <si>
    <t>FFoQSI laboratory assistant</t>
  </si>
  <si>
    <t>FFoQSI technical assistant</t>
  </si>
  <si>
    <t>FFoQSI technician</t>
  </si>
  <si>
    <t>SP scientific staff 1</t>
  </si>
  <si>
    <t>SP scientific staff 2</t>
  </si>
  <si>
    <t>SP scientific staff 3</t>
  </si>
  <si>
    <t>FH OÖ</t>
  </si>
  <si>
    <t>RECENDT</t>
  </si>
  <si>
    <t>Nicht gelb eingefärbte Felder bitte nicht verändern.</t>
  </si>
  <si>
    <r>
      <t>2. In-kind-Beitrag von Partnerunternehmen</t>
    </r>
    <r>
      <rPr>
        <b/>
        <sz val="11"/>
        <color theme="1"/>
        <rFont val="Calibri"/>
        <family val="2"/>
      </rPr>
      <t xml:space="preserve"> </t>
    </r>
    <r>
      <rPr>
        <sz val="11"/>
        <color theme="1"/>
        <rFont val="Calibri"/>
        <family val="2"/>
      </rPr>
      <t>(Zelle C14)</t>
    </r>
  </si>
  <si>
    <t>5. Ausdruck für CP</t>
  </si>
  <si>
    <t>Wir haben einen Ausdruck für CP auf Deutsch und Englisch hinzugefügt: Blatt "5 Ausdruck für CP DE" bzw "5 Ausdruck für CP EN". Dieses Blatt kann als Hardcopy oder pdf-Ausdruck an die Unternehmen weitergeben werden.</t>
  </si>
  <si>
    <t>Verfügbare Barmittel</t>
  </si>
  <si>
    <t>Zusätzliche Reisekosten für Versuch</t>
  </si>
  <si>
    <t>Summe</t>
  </si>
  <si>
    <t xml:space="preserve">Gesamtsumme </t>
  </si>
  <si>
    <t>Gemeinkosten 25% auf Personal SP</t>
  </si>
  <si>
    <t>Monate</t>
  </si>
  <si>
    <t>geplante Laufzeit:</t>
  </si>
  <si>
    <t>Übersicht geplante Ressourcen</t>
  </si>
  <si>
    <t>←Betrag einsetzen</t>
  </si>
  <si>
    <r>
      <t>Standard-Reisekosten (</t>
    </r>
    <r>
      <rPr>
        <sz val="10"/>
        <rFont val="Calibri"/>
        <family val="2"/>
      </rPr>
      <t>für Meetings &amp; Kongresse)</t>
    </r>
  </si>
  <si>
    <r>
      <t>Zusätzliche Reisekosten (</t>
    </r>
    <r>
      <rPr>
        <sz val="10"/>
        <rFont val="Calibri"/>
        <family val="2"/>
      </rPr>
      <t>für den Versuchsablauf)</t>
    </r>
  </si>
  <si>
    <t>Über/Unterdeckung gemäß aktueller Planung</t>
  </si>
  <si>
    <t>Die in-kind-Beiträge der Partnerunternehmen bitte inklusive 25% Gemeinkostenzuschlag angeben. Auf Personalkosten, Kosten für Anlagennutzung, Sach-, Material- und Reisekosten können pauschal 25% Gemeinkosten aufgeschlagen werden.</t>
  </si>
  <si>
    <t>siehe Anleitung Punkt 2.</t>
  </si>
  <si>
    <t>Erforderlich für automatische Berechnung der Mitarbeiterstunden.</t>
  </si>
  <si>
    <t>Jahresstunden (h/Jahr) errechnet</t>
  </si>
  <si>
    <t>Zuschlag 10% auf Personalkosten</t>
  </si>
  <si>
    <t>Bitte geplante Laufzeit in Feld F7 eingeben.</t>
  </si>
  <si>
    <t>Laufzeit (Monate)*:</t>
  </si>
  <si>
    <t>Gemeinkostenzuschlag auf Pers.Kost</t>
  </si>
  <si>
    <t>Reisekosten für Versuchsablauf</t>
  </si>
  <si>
    <t>Personalkosten werden errechnet</t>
  </si>
  <si>
    <t>Stundensatz für bekannte Personen</t>
  </si>
  <si>
    <t>Stundensatz für unbekannte Personen</t>
  </si>
  <si>
    <t>zurück zur Kalkulation</t>
  </si>
  <si>
    <t>1) Wochenstunden (h/Woche)</t>
  </si>
  <si>
    <t>2) Stundendsatz (EUR/h)</t>
  </si>
  <si>
    <t>PhD/DoktorandIn</t>
  </si>
  <si>
    <t>← Bitte geplante Dauer in Zelle F7 eingeben.</t>
  </si>
  <si>
    <t>In-kind-Beitrag bitte inkl. 25% Gemeinkostenzuschlag angeben!</t>
  </si>
  <si>
    <t>MSC (Wiss. MA ohne Doktorat)</t>
  </si>
  <si>
    <t>PostDoc</t>
  </si>
  <si>
    <t>DiplomandIn/MasterstudentIn</t>
  </si>
  <si>
    <t>FFoQSI LaborantIn</t>
  </si>
  <si>
    <t>FFoQSI Technische AssistentIn</t>
  </si>
  <si>
    <t>FFoQSI TechnikerIn</t>
  </si>
  <si>
    <t>SP MitarbeiterIn 1</t>
  </si>
  <si>
    <t>SP MitarbeiterIn 2</t>
  </si>
  <si>
    <t>SP MitarbeiterIn 3</t>
  </si>
  <si>
    <t>VETMED</t>
  </si>
  <si>
    <r>
      <t xml:space="preserve">3. Anleitung zur Personalplanung </t>
    </r>
    <r>
      <rPr>
        <sz val="11"/>
        <color theme="1"/>
        <rFont val="Calibri"/>
        <family val="2"/>
      </rPr>
      <t>(ab Zeile 46)</t>
    </r>
  </si>
  <si>
    <t>AdHoc-Kalkulationstool für Unternehmensprojekte</t>
  </si>
  <si>
    <t>Kontrolle: Zelle C44</t>
  </si>
  <si>
    <t>des Gesamtbeitrags CP</t>
  </si>
  <si>
    <t>des Bar-Beitrags CP</t>
  </si>
  <si>
    <t>Person</t>
  </si>
  <si>
    <t>Personen (auf CP-Ausdruck sichtbar)</t>
  </si>
  <si>
    <t>Laufzeit (MM):</t>
  </si>
  <si>
    <r>
      <t>Partnerunternehmen ("</t>
    </r>
    <r>
      <rPr>
        <b/>
        <sz val="11"/>
        <rFont val="Calibri"/>
        <family val="2"/>
      </rPr>
      <t>CP</t>
    </r>
    <r>
      <rPr>
        <sz val="11"/>
        <rFont val="Calibri"/>
        <family val="2"/>
      </rPr>
      <t>"):</t>
    </r>
  </si>
  <si>
    <r>
      <t>Wissenschaftlicher Partner ("</t>
    </r>
    <r>
      <rPr>
        <b/>
        <sz val="11"/>
        <rFont val="Calibri"/>
        <family val="2"/>
      </rPr>
      <t>SP"</t>
    </r>
    <r>
      <rPr>
        <sz val="11"/>
        <rFont val="Calibri"/>
        <family val="2"/>
      </rPr>
      <t>):</t>
    </r>
  </si>
  <si>
    <t>Projektplanung</t>
  </si>
  <si>
    <t>FFoQSI DiplomandIn/Masterstud.</t>
  </si>
  <si>
    <t>FFoQSI PhD/DoktorandIn</t>
  </si>
  <si>
    <t>Kostenart</t>
  </si>
  <si>
    <t>Kosten für Labor- und Anlagennutzung</t>
  </si>
  <si>
    <t>in-kind Quote max. 50%</t>
  </si>
  <si>
    <t>Geplanter Ressourceneinsatz</t>
  </si>
  <si>
    <t>bitte Ausgleich herstellen</t>
  </si>
  <si>
    <t>als</t>
  </si>
  <si>
    <t>Sicherheit für nicht förderbare in-kind-Beiträge zu hinterlegen. Rückzahlung nach Abschluss der Förderperiode.</t>
  </si>
  <si>
    <t>julia.benedikt@ffoqsi.at</t>
  </si>
  <si>
    <t>dominik.mosur@ffoqsi.at</t>
  </si>
  <si>
    <t>office@ffoqsi.at</t>
  </si>
  <si>
    <t>FFoQSI E-Mail:</t>
  </si>
  <si>
    <r>
      <t xml:space="preserve">In-kind-Beitrag CP   </t>
    </r>
    <r>
      <rPr>
        <i/>
        <sz val="11"/>
        <color theme="1" tint="0.249977111117893"/>
        <rFont val="Calibri"/>
        <family val="2"/>
      </rPr>
      <t>(inkl. 25% Gemeinkostenanteil*)</t>
    </r>
  </si>
  <si>
    <t>** Zusätzlich ist zu Projektbeginn gemäß FFoQSI Konsortialvertrag (RZ 259) eine Quartalsrate i.H.v.</t>
  </si>
  <si>
    <t>company partner ("CP"):</t>
  </si>
  <si>
    <t>scientific partner ("SP"):</t>
  </si>
  <si>
    <t>FFoQSI e-mail:</t>
  </si>
  <si>
    <t>Project planning</t>
  </si>
  <si>
    <r>
      <t xml:space="preserve">in-kind contribution CP </t>
    </r>
    <r>
      <rPr>
        <i/>
        <sz val="11"/>
        <color theme="1" tint="0.249977111117893"/>
        <rFont val="Calibri"/>
        <family val="2"/>
      </rPr>
      <t>(incl. 25% ovehead share*)</t>
    </r>
  </si>
  <si>
    <t>in-kind share max. 50%</t>
  </si>
  <si>
    <t>planned use of resources</t>
  </si>
  <si>
    <t>over/underfunding</t>
  </si>
  <si>
    <t>please balance</t>
  </si>
  <si>
    <t>of total contribution CP</t>
  </si>
  <si>
    <t>of cash contribution CP</t>
  </si>
  <si>
    <t>*   personnel costs, costs for the use of equipment, material, material and travel costs may be subject to a</t>
  </si>
  <si>
    <t>flat rate of 25% overheads.</t>
  </si>
  <si>
    <t xml:space="preserve">** According to margin number 259 of FFoQSI's consortium Agreement, the CP must deposit </t>
  </si>
  <si>
    <t>(a quarterly instalment) as security for ineligible in-kind contributions. Repayment after the funding period.</t>
  </si>
  <si>
    <t>cost type</t>
  </si>
  <si>
    <t>share</t>
  </si>
  <si>
    <t xml:space="preserve">planned use of resources </t>
  </si>
  <si>
    <r>
      <t xml:space="preserve">additional travel expenses </t>
    </r>
    <r>
      <rPr>
        <sz val="10"/>
        <rFont val="Calibri"/>
        <family val="2"/>
      </rPr>
      <t>(for research work)</t>
    </r>
  </si>
  <si>
    <t>material costs/consumables</t>
  </si>
  <si>
    <t>hours/week</t>
  </si>
  <si>
    <t>person</t>
  </si>
  <si>
    <r>
      <rPr>
        <u/>
        <sz val="12"/>
        <color theme="1"/>
        <rFont val="Calibri"/>
        <family val="2"/>
      </rPr>
      <t>links oben:</t>
    </r>
    <r>
      <rPr>
        <sz val="12"/>
        <color theme="1"/>
        <rFont val="Calibri"/>
        <family val="2"/>
      </rPr>
      <t xml:space="preserve"> alle Gruppierungen öffnen und schließen</t>
    </r>
  </si>
  <si>
    <t>Kommentare mit der Maus über die Zelle hovern.</t>
  </si>
  <si>
    <t>Dominik Mosur</t>
  </si>
  <si>
    <t>Tel: +43 2272 22700 906</t>
  </si>
  <si>
    <t>Tel: +43 2272 22700 902</t>
  </si>
  <si>
    <t>Julia Benedikt</t>
  </si>
  <si>
    <t>Wir wünschen viel Erfolg!</t>
  </si>
  <si>
    <t>← Für die Kalkuation erforderliche Pflichtfelder (roter Rahmen).</t>
  </si>
  <si>
    <t xml:space="preserve">← Zellen mit Kommentaren (rote Ecke rechts oben). Zum Lesen der </t>
  </si>
  <si>
    <t>Das Blatt "2 Kalkulation" und die übrige Excel-Datei bitte streng vertraulich behandeln.</t>
  </si>
  <si>
    <t>Verwendungszweck</t>
  </si>
  <si>
    <t>available cash</t>
  </si>
  <si>
    <r>
      <t xml:space="preserve">Geplante Ressourcen </t>
    </r>
    <r>
      <rPr>
        <sz val="10"/>
        <color theme="1"/>
        <rFont val="Calibri"/>
        <family val="2"/>
      </rPr>
      <t>(FFoQSI &amp; SP)</t>
    </r>
  </si>
  <si>
    <r>
      <t xml:space="preserve">Geplante Ressourcen </t>
    </r>
    <r>
      <rPr>
        <sz val="10"/>
        <color theme="0"/>
        <rFont val="Calibri"/>
        <family val="2"/>
      </rPr>
      <t>(FFoQSI &amp; SP)</t>
    </r>
  </si>
  <si>
    <t>Zelle C39 sollte gleich Null sein (+/- 5%).</t>
  </si>
  <si>
    <t>für FFoQSI PhDs so erforderlich</t>
  </si>
  <si>
    <t>für FFoQSI PostDocs so erforderlich</t>
  </si>
  <si>
    <t>FFoQSI Personal</t>
  </si>
  <si>
    <t>SP Personal</t>
  </si>
  <si>
    <t>Nicht personenbezogene Kosten</t>
  </si>
  <si>
    <t>Als erstes Arbeitszeit (Stunden pro Woche) eingeben als Basis für automatische Berechnung der Mitarbeiterstunden  (pro Jahr und gesamt)</t>
  </si>
  <si>
    <t>Änderung Positionen</t>
  </si>
  <si>
    <t>Innerhalb von FFoQSI bzw. SP können die Positonen umgewidmet werden. Man kann z.B. Felder von MasterstudentIn für eine 2. PhD StudentIn verwenden. WICHTIG: gelbe Felder ensprechend anpassen!</t>
  </si>
  <si>
    <t>Zur Finanzierung einer Gruppenleitung/Projektleitung  werden 10% auf die FFoQSI Personalkosten aufgeschlagen.</t>
  </si>
  <si>
    <t>Tipp: Strg + Punkt = Tagesdatum!</t>
  </si>
  <si>
    <t>="Gesamtkosten" (C27) minus "Summe Zentrum" (C31)</t>
  </si>
  <si>
    <t>Finanzierung Admin, Strateg. Projekte, Services FFoQSI</t>
  </si>
  <si>
    <t>Verwaltung, Vernetzung, Dissemination, PR etc.</t>
  </si>
  <si>
    <t>alle: links oben</t>
  </si>
  <si>
    <t>Gruppierungen öffnen:</t>
  </si>
  <si>
    <t>einzelne: links neben der Zeile</t>
  </si>
  <si>
    <r>
      <rPr>
        <b/>
        <sz val="11"/>
        <color theme="5"/>
        <rFont val="Calibri"/>
        <family val="2"/>
      </rPr>
      <t>1) Wochenstunden eingeben (D47)</t>
    </r>
    <r>
      <rPr>
        <sz val="11"/>
        <color theme="1"/>
        <rFont val="Calibri"/>
        <family val="2"/>
      </rPr>
      <t>→ MA-Stunden errechnen sich automatisch (und die Abgeltung für Infrastrukturnutzung)</t>
    </r>
  </si>
  <si>
    <r>
      <rPr>
        <b/>
        <sz val="11"/>
        <color theme="5"/>
        <rFont val="Calibri"/>
        <family val="2"/>
      </rPr>
      <t xml:space="preserve">2) Korrekten Stundensatz ermitteln und eingeben (D48) </t>
    </r>
    <r>
      <rPr>
        <sz val="11"/>
        <color theme="1"/>
        <rFont val="Calibri"/>
        <family val="2"/>
      </rPr>
      <t>→ Personalkosten errechnen sich automatisch</t>
    </r>
  </si>
  <si>
    <r>
      <rPr>
        <u/>
        <sz val="12"/>
        <color theme="1"/>
        <rFont val="Calibri"/>
        <family val="2"/>
      </rPr>
      <t>links neben Zeilen</t>
    </r>
    <r>
      <rPr>
        <sz val="12"/>
        <color theme="1"/>
        <rFont val="Calibri"/>
        <family val="2"/>
      </rPr>
      <t>: einzelne Gruppierungen</t>
    </r>
  </si>
  <si>
    <t>Institut</t>
  </si>
  <si>
    <t>Blatt "2 Kalkulation" ist ungeschützt, damit die Gruppierungsfunktion genutzt werden kann.</t>
  </si>
  <si>
    <t>Gruppierungsfunktion</t>
  </si>
  <si>
    <t>Bitte vorsichtig arbeiten.</t>
  </si>
  <si>
    <t>Zur Planung strategischer Projekte bitte Dominik Mosur kontaktieren.</t>
  </si>
  <si>
    <t>und ob man sie braucht. Siehe auch Kommentare bei den Zellen.</t>
  </si>
  <si>
    <t>Bitte vor dem Überschreiben prüfen wo eine Formel steht,</t>
  </si>
  <si>
    <t>Zelle F4  - bitte auswählen! Dadurch ergeben sich die Kosten für Infrastrukturnutzung. Es kann nur 1 SP gewählt werden. Bei Zusammenarbeit mehrerer SP bitte Domink Mosur kontaktieren.</t>
  </si>
  <si>
    <t>Zelle F7 - bitte eingeben! Das ist die Basis für die automatische Berechnung der MA-Stunden (pro Jahr und gesamt).</t>
  </si>
  <si>
    <t>1) Wochenstunden:</t>
  </si>
  <si>
    <t>2) Stundensatz:</t>
  </si>
  <si>
    <t>Quick-Start Anleitung zum FFoQSI AdHoc-Kalkulationstool</t>
  </si>
  <si>
    <r>
      <rPr>
        <u/>
        <sz val="12"/>
        <color theme="1"/>
        <rFont val="Calibri"/>
        <family val="2"/>
      </rPr>
      <t>Unbekannte Person (N.N.):</t>
    </r>
    <r>
      <rPr>
        <sz val="12"/>
        <color theme="1"/>
        <rFont val="Calibri"/>
        <family val="2"/>
      </rPr>
      <t xml:space="preserve"> valorisierten Stundensatz gemäß Uni-KV aus </t>
    </r>
    <r>
      <rPr>
        <b/>
        <sz val="12"/>
        <color theme="1"/>
        <rFont val="Calibri"/>
        <family val="2"/>
      </rPr>
      <t>Blatt "3 Pers Sätze"</t>
    </r>
    <r>
      <rPr>
        <sz val="12"/>
        <color theme="1"/>
        <rFont val="Calibri"/>
        <family val="2"/>
      </rPr>
      <t xml:space="preserve"> eintragen (dieser Satz ist standardmäßig hinterlegt). 
</t>
    </r>
    <r>
      <rPr>
        <u/>
        <sz val="12"/>
        <color theme="1"/>
        <rFont val="Calibri"/>
        <family val="2"/>
      </rPr>
      <t>Bekannte Person (Name): aktuelles Monatsbruttogehalt in den</t>
    </r>
    <r>
      <rPr>
        <sz val="12"/>
        <color theme="1"/>
        <rFont val="Calibri"/>
        <family val="2"/>
      </rPr>
      <t xml:space="preserve"> </t>
    </r>
    <r>
      <rPr>
        <b/>
        <sz val="12"/>
        <color theme="1"/>
        <rFont val="Calibri"/>
        <family val="2"/>
      </rPr>
      <t xml:space="preserve">FFG Stundensatzrechner (Blatt 4) </t>
    </r>
    <r>
      <rPr>
        <sz val="12"/>
        <color theme="1"/>
        <rFont val="Calibri"/>
        <family val="2"/>
      </rPr>
      <t>eingeben, Stundensatz in die Kalkulation eintragen.</t>
    </r>
  </si>
  <si>
    <r>
      <t xml:space="preserve">FFoQSI bezahlt gemäß Uni-KV, die valorisierten Sätze aus Blatt "3 Pers Sätze" sind für FFoQSI MA bereits eingetragen.
Werden MitarbeiterInnen des SP bei FFoQSI angestellt, erhalten sie auch bei FFoQSI ihr bisheriges Gehalt.
Alle in dieser Tabelle angegebenen Stundensätze in Blatt 3 enthalten eine Valorisierung von 2% (Schnitt 2. Förderperiode).
</t>
    </r>
    <r>
      <rPr>
        <u/>
        <sz val="12"/>
        <color theme="1"/>
        <rFont val="Calibri"/>
        <family val="2"/>
      </rPr>
      <t xml:space="preserve">Für eine möglichst genaue Planung bitte so vorgehen:
</t>
    </r>
    <r>
      <rPr>
        <b/>
        <sz val="12"/>
        <color theme="1"/>
        <rFont val="Calibri"/>
        <family val="2"/>
      </rPr>
      <t xml:space="preserve">Für bekannte Personen: </t>
    </r>
    <r>
      <rPr>
        <sz val="12"/>
        <color theme="1"/>
        <rFont val="Calibri"/>
        <family val="2"/>
      </rPr>
      <t xml:space="preserve">mit dem </t>
    </r>
    <r>
      <rPr>
        <u/>
        <sz val="12"/>
        <color theme="1"/>
        <rFont val="Calibri"/>
        <family val="2"/>
      </rPr>
      <t>FFG Stundensatzrechner (Blatt 4)</t>
    </r>
    <r>
      <rPr>
        <sz val="12"/>
        <color theme="1"/>
        <rFont val="Calibri"/>
        <family val="2"/>
      </rPr>
      <t xml:space="preserve"> den valorisierten Stundensatz aus dem aktuellem Monatsbruttogehalt ermitteln und in die Kalkulation eintragen.</t>
    </r>
    <r>
      <rPr>
        <u/>
        <sz val="12"/>
        <color theme="1"/>
        <rFont val="Calibri"/>
        <family val="2"/>
      </rPr>
      <t xml:space="preserve">
</t>
    </r>
    <r>
      <rPr>
        <b/>
        <sz val="12"/>
        <color theme="1"/>
        <rFont val="Calibri"/>
        <family val="2"/>
      </rPr>
      <t xml:space="preserve">Für unbekannte Personen: </t>
    </r>
    <r>
      <rPr>
        <sz val="12"/>
        <color theme="1"/>
        <rFont val="Calibri"/>
        <family val="2"/>
      </rPr>
      <t xml:space="preserve">einen passenden Stundensatz gemäß Uni-KV aus </t>
    </r>
    <r>
      <rPr>
        <u/>
        <sz val="12"/>
        <color theme="1"/>
        <rFont val="Calibri"/>
        <family val="2"/>
      </rPr>
      <t>Blatt "3 Pers Sätze"</t>
    </r>
    <r>
      <rPr>
        <b/>
        <sz val="12"/>
        <color theme="1"/>
        <rFont val="Calibri"/>
        <family val="2"/>
      </rPr>
      <t xml:space="preserve"> </t>
    </r>
    <r>
      <rPr>
        <sz val="12"/>
        <color theme="1"/>
        <rFont val="Calibri"/>
        <family val="2"/>
      </rPr>
      <t xml:space="preserve">ermitteln und in die Kalkulation eintragen. </t>
    </r>
    <r>
      <rPr>
        <b/>
        <sz val="12"/>
        <color theme="1"/>
        <rFont val="Calibri"/>
        <family val="2"/>
      </rPr>
      <t xml:space="preserve">
</t>
    </r>
    <r>
      <rPr>
        <u/>
        <sz val="12"/>
        <color theme="1"/>
        <rFont val="Calibri"/>
        <family val="2"/>
      </rPr>
      <t/>
    </r>
  </si>
  <si>
    <t>Abgeltung für Nutzung der Infrastruktur der SP durch FFoQSI gemäß den Abgeltungsvereinbarungen zwischen FFoQSI und den SP (Anlagen zum Kooperationsvertrag). Die Abgeltung wird auf Basis von MA-Stunden berechnet, die Berechnung erfolgt bei Eingabe der Wochenstunden</t>
  </si>
  <si>
    <r>
      <t xml:space="preserve">Es sind für FFoQSI MitarbeiterInnen Standardsätze für Teilnahme an Meetings, Kongressen, Events, Weiterbildung hinterlegt (Zuschlag auf Stundenbasis). Diese können auch für MA der SP verwendet werden.
Gegebenenfalls kann der Zuschlag für Reisekosten angepasst oder auch ganz entfernt werden (außer bei FFoQSI PhDs und PostDocs - hier bitte nur nach Rücksprache mit FFoQSI).
</t>
    </r>
    <r>
      <rPr>
        <b/>
        <sz val="12"/>
        <color theme="1"/>
        <rFont val="Calibri"/>
        <family val="2"/>
      </rPr>
      <t xml:space="preserve">Weitere (forschungsbedingte) Reisekosten bitte ganz unten bei den (nicht personenbezogenen) Reisekosten eintragen. </t>
    </r>
  </si>
  <si>
    <t>FFoQSI PhD</t>
  </si>
  <si>
    <t>PostDoc for Supervision</t>
  </si>
  <si>
    <t>Company</t>
  </si>
  <si>
    <t>PhD for 12 months, all inclusive</t>
  </si>
  <si>
    <t>FFoQSI</t>
  </si>
  <si>
    <t>create date:</t>
  </si>
  <si>
    <r>
      <rPr>
        <b/>
        <sz val="11"/>
        <color theme="1"/>
        <rFont val="Calibri"/>
        <family val="2"/>
      </rPr>
      <t xml:space="preserve">Bar-Beitrag CP  </t>
    </r>
    <r>
      <rPr>
        <sz val="11"/>
        <color theme="1"/>
        <rFont val="Calibri"/>
        <family val="2"/>
      </rPr>
      <t xml:space="preserve">     </t>
    </r>
    <r>
      <rPr>
        <sz val="11"/>
        <color theme="1" tint="0.249977111117893"/>
        <rFont val="Calibri"/>
        <family val="2"/>
      </rPr>
      <t xml:space="preserve">  </t>
    </r>
    <r>
      <rPr>
        <i/>
        <sz val="11"/>
        <color theme="1" tint="0.249977111117893"/>
        <rFont val="Calibri"/>
        <family val="2"/>
      </rPr>
      <t>(in Halbjahresraten im Voraus)</t>
    </r>
  </si>
  <si>
    <r>
      <rPr>
        <b/>
        <sz val="11"/>
        <color theme="1"/>
        <rFont val="Calibri"/>
        <family val="2"/>
      </rPr>
      <t xml:space="preserve">cash contribution CP  </t>
    </r>
    <r>
      <rPr>
        <sz val="11"/>
        <color theme="1"/>
        <rFont val="Calibri"/>
        <family val="2"/>
      </rPr>
      <t xml:space="preserve">   </t>
    </r>
    <r>
      <rPr>
        <i/>
        <sz val="11"/>
        <color theme="1" tint="0.249977111117893"/>
        <rFont val="Calibri"/>
        <family val="2"/>
      </rPr>
      <t>(in half-yearly instalments in advance)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</si>
</sst>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 #,##0.00_-;\-&quot;€&quot;\ * #,##0.00_-;_-&quot;€&quot;\ * &quot;-&quot;??_-;_-@_-"/>
    <numFmt numFmtId="43" formatCode="_-* #,##0.00_-;\-* #,##0.00_-;_-* &quot;-&quot;??_-;_-@_-"/>
    <numFmt numFmtId="164" formatCode="_(&quot;€&quot;* #,##0.00_);_(&quot;€&quot;* \(#,##0.00\);_(&quot;€&quot;* &quot;-&quot;??_);_(@_)"/>
    <numFmt numFmtId="165" formatCode="_(* #,##0.00_);_(* \(#,##0.00\);_(* &quot;-&quot;??_);_(@_)"/>
    <numFmt numFmtId="166" formatCode="_-[$€]\ * #,##0.00_-;\-[$€]\ * #,##0.00_-;_-[$€]\ * &quot;-&quot;??_-;_-@_-"/>
    <numFmt numFmtId="167" formatCode="0.0%"/>
    <numFmt numFmtId="168" formatCode="_([$€]* #,##0.00_);_([$€]* \(#,##0.00\);_([$€]* &quot;-&quot;??_);_(@_)"/>
    <numFmt numFmtId="169" formatCode="_-* #,##0.00&quot; €&quot;_-;\-* #,##0.00&quot; €&quot;_-;_-* \-??&quot; €&quot;_-;_-@_-"/>
    <numFmt numFmtId="170" formatCode="_-* #,##0.00\ _€_-;\-* #,##0.00\ _€_-;_-* &quot;-&quot;??\ _€_-;_-@_-"/>
    <numFmt numFmtId="171" formatCode="#,##0.0"/>
    <numFmt numFmtId="172" formatCode="dd/mm/yyyy;@"/>
    <numFmt numFmtId="173" formatCode="&quot;€&quot;\ #,##0"/>
    <numFmt numFmtId="174" formatCode="mm\/yyyy"/>
    <numFmt numFmtId="175" formatCode="&quot;€&quot;\ #,##0.00"/>
  </numFmts>
  <fonts count="130">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0"/>
      <name val="Arial"/>
      <family val="2"/>
    </font>
    <font>
      <b/>
      <sz val="11"/>
      <color theme="1"/>
      <name val="Calibri"/>
      <family val="2"/>
    </font>
    <font>
      <sz val="10"/>
      <name val="Tahoma"/>
      <family val="2"/>
    </font>
    <font>
      <u/>
      <sz val="10"/>
      <color indexed="12"/>
      <name val="Arial"/>
      <family val="2"/>
    </font>
    <font>
      <u/>
      <sz val="11"/>
      <color theme="10"/>
      <name val="Calibri"/>
      <family val="2"/>
    </font>
    <font>
      <sz val="10"/>
      <color theme="1"/>
      <name val="Areal"/>
    </font>
    <font>
      <b/>
      <sz val="10"/>
      <color theme="1"/>
      <name val="Times New Roman"/>
      <family val="1"/>
    </font>
    <font>
      <b/>
      <i/>
      <sz val="14"/>
      <color theme="1"/>
      <name val="Times New Roman"/>
      <family val="1"/>
    </font>
    <font>
      <sz val="11"/>
      <color indexed="8"/>
      <name val="Calibri"/>
      <family val="2"/>
    </font>
    <font>
      <sz val="12"/>
      <color indexed="8"/>
      <name val="Helv"/>
    </font>
    <font>
      <sz val="15"/>
      <color indexed="8"/>
      <name val="Helv"/>
    </font>
    <font>
      <u/>
      <sz val="12"/>
      <color theme="10"/>
      <name val="Calibri"/>
      <family val="2"/>
      <scheme val="minor"/>
    </font>
    <font>
      <sz val="12"/>
      <color theme="1"/>
      <name val="Calibri"/>
      <family val="2"/>
      <scheme val="minor"/>
    </font>
    <font>
      <b/>
      <sz val="11"/>
      <color theme="1"/>
      <name val="Calibri"/>
      <family val="2"/>
      <scheme val="minor"/>
    </font>
    <font>
      <b/>
      <sz val="11"/>
      <color rgb="FF0070C0"/>
      <name val="Calibri"/>
      <family val="2"/>
      <scheme val="minor"/>
    </font>
    <font>
      <b/>
      <sz val="11"/>
      <color rgb="FF0070C0"/>
      <name val="Calibri"/>
      <family val="2"/>
    </font>
    <font>
      <u/>
      <sz val="11"/>
      <color theme="10"/>
      <name val="Calibri"/>
      <family val="2"/>
      <scheme val="minor"/>
    </font>
    <font>
      <sz val="11"/>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rgb="FF0070C0"/>
      <name val="Calibri"/>
      <family val="2"/>
    </font>
    <font>
      <sz val="10"/>
      <color theme="1"/>
      <name val="Calibri"/>
      <family val="2"/>
      <scheme val="minor"/>
    </font>
    <font>
      <sz val="10"/>
      <name val="Arial"/>
      <family val="2"/>
    </font>
    <font>
      <b/>
      <sz val="11"/>
      <color theme="0"/>
      <name val="Calibri"/>
      <family val="2"/>
    </font>
    <font>
      <sz val="11"/>
      <color theme="0"/>
      <name val="Calibri"/>
      <family val="2"/>
    </font>
    <font>
      <b/>
      <sz val="12"/>
      <color theme="0"/>
      <name val="Calibri"/>
      <family val="2"/>
    </font>
    <font>
      <b/>
      <sz val="14"/>
      <color theme="0" tint="-0.499984740745262"/>
      <name val="Calibri"/>
      <family val="2"/>
    </font>
    <font>
      <sz val="11"/>
      <color theme="0" tint="-0.499984740745262"/>
      <name val="Calibri"/>
      <family val="2"/>
    </font>
    <font>
      <sz val="10"/>
      <name val="Calibri"/>
      <family val="2"/>
    </font>
    <font>
      <sz val="11"/>
      <color theme="1"/>
      <name val="Arial"/>
      <family val="2"/>
    </font>
    <font>
      <sz val="9"/>
      <color indexed="81"/>
      <name val="Segoe UI"/>
      <family val="2"/>
    </font>
    <font>
      <b/>
      <sz val="9"/>
      <color indexed="81"/>
      <name val="Segoe UI"/>
      <family val="2"/>
    </font>
    <font>
      <b/>
      <u/>
      <sz val="11"/>
      <color theme="1"/>
      <name val="Calibri"/>
      <family val="2"/>
    </font>
    <font>
      <sz val="8"/>
      <name val="Calibri"/>
      <family val="2"/>
    </font>
    <font>
      <sz val="12"/>
      <color theme="1"/>
      <name val="Calibri"/>
      <family val="2"/>
    </font>
    <font>
      <b/>
      <sz val="12"/>
      <color theme="1"/>
      <name val="Calibri"/>
      <family val="2"/>
    </font>
    <font>
      <b/>
      <sz val="14"/>
      <color theme="1"/>
      <name val="Calibri"/>
      <family val="2"/>
    </font>
    <font>
      <sz val="10"/>
      <color theme="1"/>
      <name val="Calibri"/>
      <family val="2"/>
    </font>
    <font>
      <b/>
      <sz val="11"/>
      <color theme="5"/>
      <name val="Calibri"/>
      <family val="2"/>
    </font>
    <font>
      <sz val="11"/>
      <color theme="6"/>
      <name val="Calibri"/>
      <family val="2"/>
    </font>
    <font>
      <b/>
      <sz val="11"/>
      <color theme="6"/>
      <name val="Calibri"/>
      <family val="2"/>
      <scheme val="minor"/>
    </font>
    <font>
      <b/>
      <sz val="11"/>
      <color theme="6"/>
      <name val="Calibri"/>
      <family val="2"/>
    </font>
    <font>
      <sz val="11"/>
      <color indexed="81"/>
      <name val="Calibri"/>
      <family val="2"/>
      <scheme val="minor"/>
    </font>
    <font>
      <b/>
      <sz val="12"/>
      <color theme="1"/>
      <name val="Calibri"/>
      <family val="2"/>
      <scheme val="minor"/>
    </font>
    <font>
      <b/>
      <sz val="12"/>
      <color theme="4"/>
      <name val="Calibri"/>
      <family val="2"/>
    </font>
    <font>
      <b/>
      <sz val="11"/>
      <name val="Calibri"/>
      <family val="2"/>
    </font>
    <font>
      <b/>
      <sz val="18"/>
      <color rgb="FFA59466"/>
      <name val="Calibri"/>
      <family val="2"/>
    </font>
    <font>
      <sz val="12"/>
      <name val="Calibri"/>
      <family val="2"/>
    </font>
    <font>
      <b/>
      <sz val="12"/>
      <name val="Calibri"/>
      <family val="2"/>
    </font>
    <font>
      <b/>
      <sz val="11"/>
      <color theme="5"/>
      <name val="Calibri"/>
      <family val="2"/>
      <scheme val="minor"/>
    </font>
    <font>
      <sz val="11"/>
      <color theme="0" tint="-0.14999847407452621"/>
      <name val="Calibri"/>
      <family val="2"/>
    </font>
    <font>
      <b/>
      <i/>
      <sz val="16"/>
      <color theme="4"/>
      <name val="Calibri"/>
      <family val="2"/>
    </font>
    <font>
      <b/>
      <sz val="18"/>
      <color theme="4"/>
      <name val="Calibri"/>
      <family val="2"/>
    </font>
    <font>
      <b/>
      <sz val="11"/>
      <color theme="4"/>
      <name val="Calibri"/>
      <family val="2"/>
    </font>
    <font>
      <b/>
      <sz val="11"/>
      <name val="Calibri"/>
      <family val="2"/>
      <scheme val="minor"/>
    </font>
    <font>
      <sz val="11"/>
      <color theme="0" tint="-0.249977111117893"/>
      <name val="Calibri"/>
      <family val="2"/>
    </font>
    <font>
      <b/>
      <u/>
      <sz val="11"/>
      <color indexed="81"/>
      <name val="Calibri"/>
      <family val="2"/>
      <scheme val="minor"/>
    </font>
    <font>
      <u/>
      <sz val="12"/>
      <color theme="1"/>
      <name val="Calibri"/>
      <family val="2"/>
    </font>
    <font>
      <b/>
      <sz val="12"/>
      <color theme="5"/>
      <name val="Calibri"/>
      <family val="2"/>
      <scheme val="minor"/>
    </font>
    <font>
      <sz val="11"/>
      <color theme="5"/>
      <name val="Calibri"/>
      <family val="2"/>
    </font>
    <font>
      <b/>
      <sz val="11"/>
      <color theme="0"/>
      <name val="Calibri"/>
      <family val="2"/>
      <scheme val="minor"/>
    </font>
    <font>
      <b/>
      <u/>
      <sz val="11"/>
      <color theme="0"/>
      <name val="Calibri"/>
      <family val="2"/>
    </font>
    <font>
      <sz val="10"/>
      <color indexed="81"/>
      <name val="Calibri"/>
      <family val="2"/>
      <scheme val="minor"/>
    </font>
    <font>
      <b/>
      <sz val="10"/>
      <color indexed="81"/>
      <name val="Calibri"/>
      <family val="2"/>
      <scheme val="minor"/>
    </font>
    <font>
      <b/>
      <u/>
      <sz val="10"/>
      <color indexed="81"/>
      <name val="Calibri"/>
      <family val="2"/>
      <scheme val="minor"/>
    </font>
    <font>
      <b/>
      <sz val="14"/>
      <color theme="0"/>
      <name val="Calibri"/>
      <family val="2"/>
    </font>
    <font>
      <i/>
      <sz val="10"/>
      <color theme="1"/>
      <name val="Calibri"/>
      <family val="2"/>
    </font>
    <font>
      <b/>
      <sz val="10"/>
      <color theme="1"/>
      <name val="Calibri"/>
      <family val="2"/>
    </font>
    <font>
      <sz val="11"/>
      <color theme="1" tint="0.249977111117893"/>
      <name val="Calibri"/>
      <family val="2"/>
    </font>
    <font>
      <i/>
      <sz val="11"/>
      <color theme="1" tint="0.249977111117893"/>
      <name val="Calibri"/>
      <family val="2"/>
    </font>
    <font>
      <i/>
      <sz val="10"/>
      <color theme="1" tint="0.249977111117893"/>
      <name val="Calibri"/>
      <family val="2"/>
    </font>
    <font>
      <b/>
      <sz val="12"/>
      <color theme="5"/>
      <name val="Calibri"/>
      <family val="2"/>
    </font>
    <font>
      <b/>
      <sz val="12"/>
      <color theme="6"/>
      <name val="Calibri"/>
      <family val="2"/>
      <scheme val="minor"/>
    </font>
    <font>
      <sz val="12"/>
      <color theme="6"/>
      <name val="Calibri"/>
      <family val="2"/>
      <scheme val="minor"/>
    </font>
    <font>
      <b/>
      <sz val="14"/>
      <color theme="0"/>
      <name val="Calibri"/>
      <family val="2"/>
      <scheme val="minor"/>
    </font>
    <font>
      <b/>
      <u/>
      <sz val="12"/>
      <color theme="0"/>
      <name val="Calibri"/>
      <family val="2"/>
    </font>
    <font>
      <sz val="10"/>
      <color theme="0"/>
      <name val="Calibri"/>
      <family val="2"/>
    </font>
    <font>
      <b/>
      <sz val="11"/>
      <color theme="7"/>
      <name val="Calibri"/>
      <family val="2"/>
    </font>
    <font>
      <b/>
      <sz val="9"/>
      <color theme="7" tint="0.79998168889431442"/>
      <name val="Calibri"/>
      <family val="2"/>
    </font>
    <font>
      <sz val="11"/>
      <color theme="4" tint="0.79998168889431442"/>
      <name val="Calibri"/>
      <family val="2"/>
    </font>
    <font>
      <b/>
      <sz val="11"/>
      <color theme="4" tint="0.79998168889431442"/>
      <name val="Calibri"/>
      <family val="2"/>
    </font>
    <font>
      <b/>
      <sz val="12"/>
      <color theme="4" tint="0.79998168889431442"/>
      <name val="Calibri"/>
      <family val="2"/>
    </font>
  </fonts>
  <fills count="4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rgb="FFFFFFCC"/>
      </patternFill>
    </fill>
    <fill>
      <patternFill patternType="solid">
        <fgColor theme="0" tint="-0.14999847407452621"/>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E2E2E2"/>
        <bgColor indexed="64"/>
      </patternFill>
    </fill>
    <fill>
      <patternFill patternType="solid">
        <fgColor theme="8" tint="0.79998168889431442"/>
        <bgColor indexed="64"/>
      </patternFill>
    </fill>
    <fill>
      <patternFill patternType="solid">
        <fgColor rgb="FFA59466"/>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2"/>
        <bgColor indexed="64"/>
      </patternFill>
    </fill>
    <fill>
      <patternFill patternType="solid">
        <fgColor theme="4" tint="0.79998168889431442"/>
        <bgColor indexed="64"/>
      </patternFill>
    </fill>
    <fill>
      <patternFill patternType="solid">
        <fgColor theme="4"/>
        <bgColor indexed="64"/>
      </patternFill>
    </fill>
    <fill>
      <patternFill patternType="solid">
        <fgColor rgb="FFFFFFCC"/>
        <bgColor indexed="64"/>
      </patternFill>
    </fill>
    <fill>
      <patternFill patternType="solid">
        <fgColor theme="1" tint="0.14999847407452621"/>
        <bgColor indexed="64"/>
      </patternFill>
    </fill>
    <fill>
      <patternFill patternType="solid">
        <fgColor theme="6" tint="0.79998168889431442"/>
        <bgColor indexed="64"/>
      </patternFill>
    </fill>
    <fill>
      <patternFill patternType="solid">
        <fgColor rgb="FFFFFFCC"/>
        <bgColor indexed="26"/>
      </patternFill>
    </fill>
    <fill>
      <patternFill patternType="solid">
        <fgColor theme="6" tint="0.79998168889431442"/>
        <bgColor indexed="26"/>
      </patternFill>
    </fill>
    <fill>
      <patternFill patternType="solid">
        <fgColor theme="0" tint="-0.14999847407452621"/>
        <bgColor indexed="26"/>
      </patternFill>
    </fill>
    <fill>
      <patternFill patternType="solid">
        <fgColor theme="1"/>
        <bgColor indexed="26"/>
      </patternFill>
    </fill>
    <fill>
      <patternFill patternType="solid">
        <fgColor theme="1"/>
        <bgColor indexed="64"/>
      </patternFill>
    </fill>
    <fill>
      <patternFill patternType="solid">
        <fgColor theme="7" tint="0.79998168889431442"/>
        <bgColor indexed="64"/>
      </patternFill>
    </fill>
  </fills>
  <borders count="71">
    <border>
      <left/>
      <right/>
      <top/>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ck">
        <color theme="5"/>
      </left>
      <right style="thick">
        <color theme="5"/>
      </right>
      <top style="thick">
        <color theme="5"/>
      </top>
      <bottom style="thick">
        <color theme="5"/>
      </bottom>
      <diagonal/>
    </border>
    <border>
      <left style="thick">
        <color theme="5"/>
      </left>
      <right/>
      <top style="thick">
        <color theme="5"/>
      </top>
      <bottom style="thick">
        <color theme="5"/>
      </bottom>
      <diagonal/>
    </border>
    <border>
      <left/>
      <right style="thick">
        <color theme="5"/>
      </right>
      <top style="thick">
        <color theme="5"/>
      </top>
      <bottom style="thick">
        <color theme="5"/>
      </bottom>
      <diagonal/>
    </border>
    <border>
      <left style="thick">
        <color theme="5"/>
      </left>
      <right style="thick">
        <color theme="5"/>
      </right>
      <top style="thick">
        <color theme="5"/>
      </top>
      <bottom style="thin">
        <color theme="1"/>
      </bottom>
      <diagonal/>
    </border>
    <border>
      <left style="thick">
        <color theme="5"/>
      </left>
      <right style="thick">
        <color theme="5"/>
      </right>
      <top style="thin">
        <color theme="1"/>
      </top>
      <bottom style="thin">
        <color theme="1"/>
      </bottom>
      <diagonal/>
    </border>
    <border>
      <left style="thick">
        <color theme="5"/>
      </left>
      <right style="thick">
        <color theme="5"/>
      </right>
      <top style="thin">
        <color theme="1"/>
      </top>
      <bottom style="thick">
        <color theme="5"/>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thick">
        <color theme="5"/>
      </top>
      <bottom style="hair">
        <color auto="1"/>
      </bottom>
      <diagonal/>
    </border>
    <border>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auto="1"/>
      </top>
      <bottom style="thin">
        <color auto="1"/>
      </bottom>
      <diagonal/>
    </border>
    <border>
      <left/>
      <right/>
      <top style="thin">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style="thin">
        <color auto="1"/>
      </bottom>
      <diagonal/>
    </border>
    <border>
      <left/>
      <right/>
      <top/>
      <bottom style="hair">
        <color theme="0" tint="-0.499984740745262"/>
      </bottom>
      <diagonal/>
    </border>
    <border>
      <left/>
      <right/>
      <top style="thin">
        <color indexed="64"/>
      </top>
      <bottom style="thick">
        <color theme="5"/>
      </bottom>
      <diagonal/>
    </border>
    <border>
      <left style="thick">
        <color theme="5"/>
      </left>
      <right/>
      <top/>
      <bottom style="hair">
        <color indexed="64"/>
      </bottom>
      <diagonal/>
    </border>
    <border>
      <left style="medium">
        <color theme="5"/>
      </left>
      <right style="medium">
        <color theme="5"/>
      </right>
      <top style="medium">
        <color theme="5"/>
      </top>
      <bottom style="medium">
        <color theme="5"/>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hair">
        <color auto="1"/>
      </bottom>
      <diagonal/>
    </border>
    <border>
      <left/>
      <right style="thin">
        <color indexed="64"/>
      </right>
      <top/>
      <bottom style="hair">
        <color indexed="64"/>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thin">
        <color indexed="64"/>
      </left>
      <right/>
      <top style="thin">
        <color indexed="64"/>
      </top>
      <bottom/>
      <diagonal/>
    </border>
    <border>
      <left style="thin">
        <color theme="4"/>
      </left>
      <right style="thin">
        <color theme="4"/>
      </right>
      <top style="thin">
        <color theme="4"/>
      </top>
      <bottom style="thin">
        <color theme="4"/>
      </bottom>
      <diagonal/>
    </border>
    <border>
      <left style="thick">
        <color theme="5"/>
      </left>
      <right style="thick">
        <color theme="5"/>
      </right>
      <top/>
      <bottom style="thick">
        <color theme="5"/>
      </bottom>
      <diagonal/>
    </border>
    <border>
      <left/>
      <right style="thin">
        <color auto="1"/>
      </right>
      <top/>
      <bottom style="thin">
        <color auto="1"/>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style="thin">
        <color theme="0" tint="-0.499984740745262"/>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
      <left/>
      <right/>
      <top style="thick">
        <color theme="0"/>
      </top>
      <bottom/>
      <diagonal/>
    </border>
  </borders>
  <cellStyleXfs count="33869">
    <xf numFmtId="0" fontId="0" fillId="0" borderId="0"/>
    <xf numFmtId="9" fontId="33" fillId="0" borderId="0" applyFont="0" applyFill="0" applyBorder="0" applyAlignment="0" applyProtection="0"/>
    <xf numFmtId="0" fontId="32" fillId="0" borderId="0"/>
    <xf numFmtId="0" fontId="31" fillId="0" borderId="0"/>
    <xf numFmtId="0" fontId="31" fillId="0" borderId="0"/>
    <xf numFmtId="165" fontId="34" fillId="0" borderId="0" applyFont="0" applyFill="0" applyBorder="0" applyAlignment="0" applyProtection="0"/>
    <xf numFmtId="165" fontId="36" fillId="0" borderId="0" applyFont="0" applyFill="0" applyBorder="0" applyAlignment="0" applyProtection="0"/>
    <xf numFmtId="165" fontId="36"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6" fontId="34" fillId="0" borderId="0" applyFont="0" applyFill="0" applyBorder="0" applyAlignment="0" applyProtection="0"/>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9" fontId="34" fillId="0" borderId="0" applyFont="0" applyFill="0" applyBorder="0" applyAlignment="0" applyProtection="0"/>
    <xf numFmtId="9" fontId="34"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9" fillId="0" borderId="0"/>
    <xf numFmtId="0" fontId="40" fillId="2" borderId="1">
      <alignment horizontal="center" vertical="center"/>
    </xf>
    <xf numFmtId="49" fontId="40" fillId="2" borderId="1">
      <alignment horizontal="center" vertical="center"/>
    </xf>
    <xf numFmtId="0" fontId="41" fillId="3" borderId="1">
      <alignment horizontal="center" vertical="center"/>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4" fillId="0" borderId="0"/>
    <xf numFmtId="0" fontId="34" fillId="0" borderId="0"/>
    <xf numFmtId="0" fontId="33" fillId="0" borderId="0"/>
    <xf numFmtId="0" fontId="33" fillId="0" borderId="0"/>
    <xf numFmtId="0" fontId="36" fillId="0" borderId="0"/>
    <xf numFmtId="0" fontId="33" fillId="0" borderId="0"/>
    <xf numFmtId="0" fontId="34" fillId="0" borderId="0"/>
    <xf numFmtId="0" fontId="34"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4" fillId="0" borderId="0"/>
    <xf numFmtId="0" fontId="34" fillId="0" borderId="0"/>
    <xf numFmtId="0" fontId="34" fillId="0" borderId="0"/>
    <xf numFmtId="0" fontId="34" fillId="0" borderId="0"/>
    <xf numFmtId="0" fontId="34" fillId="0" borderId="0"/>
    <xf numFmtId="0" fontId="33" fillId="0" borderId="0"/>
    <xf numFmtId="0" fontId="31" fillId="0" borderId="0"/>
    <xf numFmtId="0" fontId="31" fillId="0" borderId="0"/>
    <xf numFmtId="164" fontId="34" fillId="0" borderId="0" applyFont="0" applyFill="0" applyBorder="0" applyAlignment="0" applyProtection="0"/>
    <xf numFmtId="164" fontId="34" fillId="0" borderId="0" applyFont="0" applyFill="0" applyBorder="0" applyAlignment="0" applyProtection="0"/>
    <xf numFmtId="0" fontId="30" fillId="0" borderId="0"/>
    <xf numFmtId="165" fontId="42" fillId="0" borderId="0" applyFont="0" applyFill="0" applyBorder="0" applyAlignment="0" applyProtection="0"/>
    <xf numFmtId="9" fontId="30" fillId="0" borderId="0" applyFont="0" applyFill="0" applyBorder="0" applyAlignment="0" applyProtection="0"/>
    <xf numFmtId="165" fontId="36" fillId="0" borderId="0" applyFont="0" applyFill="0" applyBorder="0" applyAlignment="0" applyProtection="0"/>
    <xf numFmtId="165" fontId="36" fillId="0" borderId="0" applyFont="0" applyFill="0" applyBorder="0" applyAlignment="0" applyProtection="0"/>
    <xf numFmtId="165" fontId="30" fillId="0" borderId="0" applyFont="0" applyFill="0" applyBorder="0" applyAlignment="0" applyProtection="0"/>
    <xf numFmtId="165" fontId="30" fillId="0" borderId="0" applyFont="0" applyFill="0" applyBorder="0" applyAlignment="0" applyProtection="0"/>
    <xf numFmtId="165" fontId="30" fillId="0" borderId="0" applyFont="0" applyFill="0" applyBorder="0" applyAlignment="0" applyProtection="0"/>
    <xf numFmtId="165" fontId="30" fillId="0" borderId="0" applyFont="0" applyFill="0" applyBorder="0" applyAlignment="0" applyProtection="0"/>
    <xf numFmtId="165" fontId="43" fillId="0" borderId="0" applyFont="0" applyFill="0" applyBorder="0" applyAlignment="0" applyProtection="0"/>
    <xf numFmtId="9" fontId="3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49" fontId="40" fillId="2" borderId="0">
      <alignment horizontal="center" vertical="center"/>
    </xf>
    <xf numFmtId="0" fontId="30" fillId="0" borderId="0"/>
    <xf numFmtId="0" fontId="30" fillId="0" borderId="0"/>
    <xf numFmtId="0" fontId="33" fillId="0" borderId="0"/>
    <xf numFmtId="0" fontId="30" fillId="0" borderId="0"/>
    <xf numFmtId="0" fontId="30" fillId="0" borderId="0"/>
    <xf numFmtId="0" fontId="33" fillId="0" borderId="0"/>
    <xf numFmtId="0" fontId="30" fillId="0" borderId="0"/>
    <xf numFmtId="0" fontId="30" fillId="0" borderId="0"/>
    <xf numFmtId="0" fontId="30" fillId="0" borderId="0"/>
    <xf numFmtId="0" fontId="30" fillId="0" borderId="0"/>
    <xf numFmtId="0" fontId="33" fillId="0" borderId="0"/>
    <xf numFmtId="0" fontId="30" fillId="0" borderId="0"/>
    <xf numFmtId="0" fontId="30" fillId="0" borderId="0"/>
    <xf numFmtId="0" fontId="30" fillId="0" borderId="0"/>
    <xf numFmtId="0" fontId="30" fillId="0" borderId="0"/>
    <xf numFmtId="0" fontId="30" fillId="0" borderId="0"/>
    <xf numFmtId="0" fontId="36" fillId="0" borderId="0"/>
    <xf numFmtId="0" fontId="36" fillId="0" borderId="0"/>
    <xf numFmtId="0" fontId="30" fillId="0" borderId="0"/>
    <xf numFmtId="0" fontId="34" fillId="0" borderId="0"/>
    <xf numFmtId="0" fontId="33" fillId="0" borderId="0"/>
    <xf numFmtId="0" fontId="30" fillId="0" borderId="0"/>
    <xf numFmtId="0" fontId="34"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4" fillId="0" borderId="0" applyNumberFormat="0" applyFill="0" applyBorder="0" applyProtection="0">
      <alignment vertical="top"/>
    </xf>
    <xf numFmtId="0" fontId="30" fillId="0" borderId="0"/>
    <xf numFmtId="0" fontId="29" fillId="0" borderId="0"/>
    <xf numFmtId="0" fontId="29" fillId="0" borderId="0"/>
    <xf numFmtId="0" fontId="29" fillId="0" borderId="0"/>
    <xf numFmtId="165" fontId="29" fillId="0" borderId="0" applyFont="0" applyFill="0" applyBorder="0" applyAlignment="0" applyProtection="0"/>
    <xf numFmtId="165" fontId="29" fillId="0" borderId="0" applyFont="0" applyFill="0" applyBorder="0" applyAlignment="0" applyProtection="0"/>
    <xf numFmtId="165" fontId="29" fillId="0" borderId="0" applyFont="0" applyFill="0" applyBorder="0" applyAlignment="0" applyProtection="0"/>
    <xf numFmtId="165"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8" fontId="34" fillId="0" borderId="0" applyFon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2" fillId="0" borderId="0"/>
    <xf numFmtId="0" fontId="42" fillId="0" borderId="0"/>
    <xf numFmtId="0" fontId="34" fillId="0" borderId="0"/>
    <xf numFmtId="0" fontId="28" fillId="4" borderId="2" applyNumberFormat="0" applyFont="0" applyAlignment="0" applyProtection="0"/>
    <xf numFmtId="0" fontId="28" fillId="4" borderId="2" applyNumberFormat="0" applyFont="0" applyAlignment="0" applyProtection="0"/>
    <xf numFmtId="0" fontId="28" fillId="4" borderId="2" applyNumberFormat="0" applyFont="0" applyAlignment="0" applyProtection="0"/>
    <xf numFmtId="0" fontId="28" fillId="4" borderId="2" applyNumberFormat="0" applyFont="0" applyAlignment="0" applyProtection="0"/>
    <xf numFmtId="9" fontId="28" fillId="0" borderId="0" applyFont="0" applyFill="0" applyBorder="0" applyAlignment="0" applyProtection="0"/>
    <xf numFmtId="9" fontId="28" fillId="0" borderId="0" applyFont="0" applyFill="0" applyBorder="0" applyAlignment="0" applyProtection="0"/>
    <xf numFmtId="9" fontId="4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49" fontId="40" fillId="2" borderId="0">
      <alignment horizontal="center"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3" fillId="0" borderId="0"/>
    <xf numFmtId="0" fontId="33" fillId="0" borderId="0"/>
    <xf numFmtId="0" fontId="3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164" fontId="46" fillId="0" borderId="0" applyFont="0" applyFill="0" applyBorder="0" applyAlignment="0" applyProtection="0"/>
    <xf numFmtId="0" fontId="27" fillId="0" borderId="0"/>
    <xf numFmtId="9" fontId="27" fillId="0" borderId="0" applyFont="0" applyFill="0" applyBorder="0" applyAlignment="0" applyProtection="0"/>
    <xf numFmtId="0" fontId="27" fillId="0" borderId="0"/>
    <xf numFmtId="0" fontId="27" fillId="0" borderId="0"/>
    <xf numFmtId="0" fontId="26" fillId="0" borderId="0"/>
    <xf numFmtId="0" fontId="25" fillId="0" borderId="0"/>
    <xf numFmtId="0" fontId="25" fillId="0" borderId="0"/>
    <xf numFmtId="0" fontId="25" fillId="0" borderId="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25" fillId="4" borderId="2" applyNumberFormat="0" applyFont="0" applyAlignment="0" applyProtection="0"/>
    <xf numFmtId="0" fontId="25" fillId="4" borderId="2" applyNumberFormat="0" applyFont="0" applyAlignment="0" applyProtection="0"/>
    <xf numFmtId="0" fontId="25" fillId="4" borderId="2" applyNumberFormat="0" applyFont="0" applyAlignment="0" applyProtection="0"/>
    <xf numFmtId="0" fontId="25" fillId="4" borderId="2" applyNumberFormat="0" applyFont="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25" fillId="0" borderId="0" applyFont="0" applyFill="0" applyBorder="0" applyAlignment="0" applyProtection="0"/>
    <xf numFmtId="0" fontId="25" fillId="0" borderId="0"/>
    <xf numFmtId="0" fontId="25" fillId="0" borderId="0"/>
    <xf numFmtId="0" fontId="24" fillId="0" borderId="0"/>
    <xf numFmtId="0" fontId="24" fillId="0" borderId="0"/>
    <xf numFmtId="0" fontId="24" fillId="0" borderId="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9"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24" fillId="4" borderId="2" applyNumberFormat="0" applyFont="0" applyAlignment="0" applyProtection="0"/>
    <xf numFmtId="0" fontId="24" fillId="4" borderId="2" applyNumberFormat="0" applyFont="0" applyAlignment="0" applyProtection="0"/>
    <xf numFmtId="0" fontId="24" fillId="4" borderId="2" applyNumberFormat="0" applyFont="0" applyAlignment="0" applyProtection="0"/>
    <xf numFmtId="0" fontId="24" fillId="4" borderId="2" applyNumberFormat="0" applyFont="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9" fontId="24" fillId="0" borderId="0" applyFont="0" applyFill="0" applyBorder="0" applyAlignment="0" applyProtection="0"/>
    <xf numFmtId="0" fontId="24" fillId="0" borderId="0"/>
    <xf numFmtId="0" fontId="24" fillId="0" borderId="0"/>
    <xf numFmtId="0" fontId="23" fillId="0" borderId="0"/>
    <xf numFmtId="0" fontId="23" fillId="0" borderId="0"/>
    <xf numFmtId="0" fontId="23" fillId="0" borderId="0"/>
    <xf numFmtId="0" fontId="22" fillId="0" borderId="0"/>
    <xf numFmtId="0" fontId="50" fillId="0" borderId="0" applyNumberFormat="0" applyFill="0" applyBorder="0" applyAlignment="0" applyProtection="0"/>
    <xf numFmtId="0" fontId="22" fillId="0" borderId="0"/>
    <xf numFmtId="0" fontId="22" fillId="0" borderId="0"/>
    <xf numFmtId="0" fontId="22" fillId="0" borderId="0"/>
    <xf numFmtId="0" fontId="22" fillId="0" borderId="0"/>
    <xf numFmtId="0" fontId="21" fillId="0" borderId="0"/>
    <xf numFmtId="0" fontId="21" fillId="0" borderId="0"/>
    <xf numFmtId="0" fontId="21"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9"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0" fontId="21" fillId="4" borderId="2" applyNumberFormat="0" applyFont="0" applyAlignment="0" applyProtection="0"/>
    <xf numFmtId="0" fontId="21" fillId="4" borderId="2" applyNumberFormat="0" applyFont="0" applyAlignment="0" applyProtection="0"/>
    <xf numFmtId="0" fontId="21" fillId="4" borderId="2" applyNumberFormat="0" applyFont="0" applyAlignment="0" applyProtection="0"/>
    <xf numFmtId="0" fontId="21" fillId="4" borderId="2" applyNumberFormat="0" applyFon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9"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0" fontId="21" fillId="4" borderId="2" applyNumberFormat="0" applyFont="0" applyAlignment="0" applyProtection="0"/>
    <xf numFmtId="0" fontId="21" fillId="4" borderId="2" applyNumberFormat="0" applyFont="0" applyAlignment="0" applyProtection="0"/>
    <xf numFmtId="0" fontId="21" fillId="4" borderId="2" applyNumberFormat="0" applyFont="0" applyAlignment="0" applyProtection="0"/>
    <xf numFmtId="0" fontId="21" fillId="4" borderId="2" applyNumberFormat="0" applyFon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9"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0" fontId="21" fillId="4" borderId="2" applyNumberFormat="0" applyFont="0" applyAlignment="0" applyProtection="0"/>
    <xf numFmtId="0" fontId="21" fillId="4" borderId="2" applyNumberFormat="0" applyFont="0" applyAlignment="0" applyProtection="0"/>
    <xf numFmtId="0" fontId="21" fillId="4" borderId="2" applyNumberFormat="0" applyFont="0" applyAlignment="0" applyProtection="0"/>
    <xf numFmtId="0" fontId="21" fillId="4" borderId="2" applyNumberFormat="0" applyFon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0" fillId="0" borderId="0"/>
    <xf numFmtId="9" fontId="20" fillId="0" borderId="0" applyFont="0" applyFill="0" applyBorder="0" applyAlignment="0" applyProtection="0"/>
    <xf numFmtId="0" fontId="20"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0" fontId="19" fillId="4" borderId="2" applyNumberFormat="0" applyFon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8" fillId="0" borderId="0"/>
    <xf numFmtId="0" fontId="42" fillId="6" borderId="0" applyNumberFormat="0" applyBorder="0" applyAlignment="0" applyProtection="0"/>
    <xf numFmtId="0" fontId="42" fillId="7" borderId="0" applyNumberFormat="0" applyBorder="0" applyAlignment="0" applyProtection="0"/>
    <xf numFmtId="0" fontId="42" fillId="8" borderId="0" applyNumberFormat="0" applyBorder="0" applyAlignment="0" applyProtection="0"/>
    <xf numFmtId="0" fontId="42" fillId="9" borderId="0" applyNumberFormat="0" applyBorder="0" applyAlignment="0" applyProtection="0"/>
    <xf numFmtId="0" fontId="42" fillId="10" borderId="0" applyNumberFormat="0" applyBorder="0" applyAlignment="0" applyProtection="0"/>
    <xf numFmtId="0" fontId="42"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42" fillId="14" borderId="0" applyNumberFormat="0" applyBorder="0" applyAlignment="0" applyProtection="0"/>
    <xf numFmtId="0" fontId="42" fillId="9" borderId="0" applyNumberFormat="0" applyBorder="0" applyAlignment="0" applyProtection="0"/>
    <xf numFmtId="0" fontId="42" fillId="12" borderId="0" applyNumberFormat="0" applyBorder="0" applyAlignment="0" applyProtection="0"/>
    <xf numFmtId="0" fontId="42" fillId="15" borderId="0" applyNumberFormat="0" applyBorder="0" applyAlignment="0" applyProtection="0"/>
    <xf numFmtId="0" fontId="52" fillId="16" borderId="0" applyNumberFormat="0" applyBorder="0" applyAlignment="0" applyProtection="0"/>
    <xf numFmtId="0" fontId="52" fillId="13" borderId="0" applyNumberFormat="0" applyBorder="0" applyAlignment="0" applyProtection="0"/>
    <xf numFmtId="0" fontId="52" fillId="14" borderId="0" applyNumberFormat="0" applyBorder="0" applyAlignment="0" applyProtection="0"/>
    <xf numFmtId="0" fontId="52" fillId="17" borderId="0" applyNumberFormat="0" applyBorder="0" applyAlignment="0" applyProtection="0"/>
    <xf numFmtId="0" fontId="52" fillId="18" borderId="0" applyNumberFormat="0" applyBorder="0" applyAlignment="0" applyProtection="0"/>
    <xf numFmtId="0" fontId="52" fillId="19" borderId="0" applyNumberFormat="0" applyBorder="0" applyAlignment="0" applyProtection="0"/>
    <xf numFmtId="0" fontId="52" fillId="20" borderId="0" applyNumberFormat="0" applyBorder="0" applyAlignment="0" applyProtection="0"/>
    <xf numFmtId="0" fontId="52" fillId="21" borderId="0" applyNumberFormat="0" applyBorder="0" applyAlignment="0" applyProtection="0"/>
    <xf numFmtId="0" fontId="52" fillId="22" borderId="0" applyNumberFormat="0" applyBorder="0" applyAlignment="0" applyProtection="0"/>
    <xf numFmtId="0" fontId="52" fillId="17" borderId="0" applyNumberFormat="0" applyBorder="0" applyAlignment="0" applyProtection="0"/>
    <xf numFmtId="0" fontId="52" fillId="18" borderId="0" applyNumberFormat="0" applyBorder="0" applyAlignment="0" applyProtection="0"/>
    <xf numFmtId="0" fontId="52" fillId="23" borderId="0" applyNumberFormat="0" applyBorder="0" applyAlignment="0" applyProtection="0"/>
    <xf numFmtId="0" fontId="53" fillId="7" borderId="0" applyNumberFormat="0" applyBorder="0" applyAlignment="0" applyProtection="0"/>
    <xf numFmtId="0" fontId="54" fillId="24" borderId="4" applyNumberFormat="0" applyAlignment="0" applyProtection="0"/>
    <xf numFmtId="0" fontId="55" fillId="25" borderId="5" applyNumberFormat="0" applyAlignment="0" applyProtection="0"/>
    <xf numFmtId="169" fontId="34" fillId="0" borderId="0" applyFill="0" applyBorder="0" applyAlignment="0" applyProtection="0"/>
    <xf numFmtId="0" fontId="56" fillId="0" borderId="0" applyNumberFormat="0" applyFill="0" applyBorder="0" applyAlignment="0" applyProtection="0"/>
    <xf numFmtId="0" fontId="57" fillId="8" borderId="0" applyNumberFormat="0" applyBorder="0" applyAlignment="0" applyProtection="0"/>
    <xf numFmtId="0" fontId="58" fillId="0" borderId="7" applyNumberFormat="0" applyFill="0" applyAlignment="0" applyProtection="0"/>
    <xf numFmtId="0" fontId="59" fillId="0" borderId="8" applyNumberFormat="0" applyFill="0" applyAlignment="0" applyProtection="0"/>
    <xf numFmtId="0" fontId="60" fillId="0" borderId="9" applyNumberFormat="0" applyFill="0" applyAlignment="0" applyProtection="0"/>
    <xf numFmtId="0" fontId="60" fillId="0" borderId="0" applyNumberFormat="0" applyFill="0" applyBorder="0" applyAlignment="0" applyProtection="0"/>
    <xf numFmtId="0" fontId="61" fillId="11" borderId="4" applyNumberFormat="0" applyAlignment="0" applyProtection="0"/>
    <xf numFmtId="0" fontId="62" fillId="0" borderId="10" applyNumberFormat="0" applyFill="0" applyAlignment="0" applyProtection="0"/>
    <xf numFmtId="0" fontId="63" fillId="26" borderId="0" applyNumberFormat="0" applyBorder="0" applyAlignment="0" applyProtection="0"/>
    <xf numFmtId="0" fontId="34" fillId="27" borderId="11" applyNumberFormat="0" applyAlignment="0" applyProtection="0"/>
    <xf numFmtId="0" fontId="64" fillId="24" borderId="3" applyNumberFormat="0" applyAlignment="0" applyProtection="0"/>
    <xf numFmtId="0" fontId="65" fillId="0" borderId="0" applyNumberFormat="0" applyFill="0" applyBorder="0" applyAlignment="0" applyProtection="0"/>
    <xf numFmtId="0" fontId="66" fillId="0" borderId="6" applyNumberFormat="0" applyFill="0" applyAlignment="0" applyProtection="0"/>
    <xf numFmtId="0" fontId="67" fillId="0" borderId="0" applyNumberFormat="0" applyFill="0" applyBorder="0" applyAlignment="0" applyProtection="0"/>
    <xf numFmtId="0" fontId="37" fillId="0" borderId="0" applyNumberFormat="0" applyFill="0" applyBorder="0" applyAlignment="0" applyProtection="0"/>
    <xf numFmtId="43" fontId="18" fillId="0" borderId="0" applyFont="0" applyFill="0" applyBorder="0" applyAlignment="0" applyProtection="0"/>
    <xf numFmtId="0" fontId="17" fillId="0" borderId="0"/>
    <xf numFmtId="9" fontId="17" fillId="0" borderId="0" applyFont="0" applyFill="0" applyBorder="0" applyAlignment="0" applyProtection="0"/>
    <xf numFmtId="9" fontId="3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3" fillId="0" borderId="0" applyFont="0" applyFill="0" applyBorder="0" applyAlignment="0" applyProtection="0"/>
    <xf numFmtId="43" fontId="42" fillId="0" borderId="0" applyFont="0" applyFill="0" applyBorder="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0" fontId="17" fillId="4" borderId="2" applyNumberFormat="0" applyFon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4" fontId="34" fillId="0" borderId="0" applyFont="0" applyFill="0" applyBorder="0" applyAlignment="0" applyProtection="0"/>
    <xf numFmtId="44" fontId="34" fillId="0" borderId="0" applyFont="0" applyFill="0" applyBorder="0" applyAlignment="0" applyProtection="0"/>
    <xf numFmtId="44" fontId="46" fillId="0" borderId="0" applyFont="0" applyFill="0" applyBorder="0" applyAlignment="0" applyProtection="0"/>
    <xf numFmtId="0" fontId="34" fillId="0" borderId="0"/>
    <xf numFmtId="0" fontId="16" fillId="0" borderId="0"/>
    <xf numFmtId="9"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0" fontId="16" fillId="4" borderId="2" applyNumberFormat="0" applyFon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9" fontId="15" fillId="0" borderId="0" applyFont="0" applyFill="0" applyBorder="0" applyAlignment="0" applyProtection="0"/>
    <xf numFmtId="0" fontId="15" fillId="0" borderId="0"/>
    <xf numFmtId="0" fontId="15" fillId="0" borderId="0"/>
    <xf numFmtId="0" fontId="15" fillId="0" borderId="0"/>
    <xf numFmtId="0" fontId="15" fillId="0" borderId="0"/>
    <xf numFmtId="0" fontId="14" fillId="0" borderId="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0" fontId="14" fillId="4" borderId="2" applyNumberFormat="0" applyFont="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43"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43"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0" fontId="11" fillId="4" borderId="2"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9" fontId="9" fillId="0" borderId="0" applyFont="0" applyFill="0" applyBorder="0" applyAlignment="0" applyProtection="0"/>
    <xf numFmtId="43"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0" fontId="9" fillId="4" borderId="2" applyNumberFormat="0" applyFon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0" fontId="8" fillId="4" borderId="2"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43" fontId="7"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33" fillId="0" borderId="0"/>
    <xf numFmtId="9" fontId="33" fillId="0" borderId="0" applyFont="0" applyFill="0" applyBorder="0" applyAlignment="0" applyProtection="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165" fontId="33" fillId="0" borderId="0" applyFont="0" applyFill="0" applyBorder="0" applyAlignment="0" applyProtection="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0" fontId="5" fillId="4"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4" fillId="0" borderId="0"/>
    <xf numFmtId="0" fontId="33" fillId="0" borderId="0"/>
    <xf numFmtId="9" fontId="33"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165" fontId="33"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0" fontId="4" fillId="4"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0" fillId="0" borderId="0"/>
    <xf numFmtId="0" fontId="69" fillId="0" borderId="0"/>
    <xf numFmtId="170" fontId="34" fillId="0" borderId="0" applyFont="0" applyFill="0" applyBorder="0" applyAlignment="0" applyProtection="0"/>
    <xf numFmtId="0" fontId="3" fillId="0" borderId="0"/>
    <xf numFmtId="170" fontId="34" fillId="0" borderId="0" applyFont="0" applyFill="0" applyBorder="0" applyAlignment="0" applyProtection="0"/>
    <xf numFmtId="0" fontId="34" fillId="27" borderId="11" applyNumberFormat="0" applyAlignment="0" applyProtection="0"/>
    <xf numFmtId="0" fontId="1" fillId="0" borderId="0"/>
    <xf numFmtId="0" fontId="1" fillId="0" borderId="0"/>
    <xf numFmtId="0" fontId="38" fillId="0" borderId="0" applyNumberFormat="0" applyFill="0" applyBorder="0" applyAlignment="0" applyProtection="0"/>
  </cellStyleXfs>
  <cellXfs count="470">
    <xf numFmtId="0" fontId="0" fillId="0" borderId="0" xfId="0"/>
    <xf numFmtId="0" fontId="74" fillId="0" borderId="0" xfId="0" applyFont="1" applyProtection="1">
      <protection hidden="1"/>
    </xf>
    <xf numFmtId="0" fontId="0" fillId="0" borderId="0" xfId="0" applyProtection="1">
      <protection hidden="1"/>
    </xf>
    <xf numFmtId="0" fontId="74" fillId="0" borderId="0" xfId="0" applyFont="1" applyAlignment="1" applyProtection="1">
      <alignment horizontal="right"/>
      <protection hidden="1"/>
    </xf>
    <xf numFmtId="0" fontId="72" fillId="0" borderId="0" xfId="0" applyFont="1" applyProtection="1">
      <protection hidden="1"/>
    </xf>
    <xf numFmtId="0" fontId="80" fillId="0" borderId="0" xfId="0" applyFont="1" applyProtection="1">
      <protection hidden="1"/>
    </xf>
    <xf numFmtId="3" fontId="2" fillId="0" borderId="0" xfId="0" applyNumberFormat="1" applyFont="1" applyAlignment="1" applyProtection="1">
      <alignment horizontal="left" vertical="top"/>
      <protection hidden="1"/>
    </xf>
    <xf numFmtId="9" fontId="47" fillId="0" borderId="0" xfId="1" applyFont="1" applyAlignment="1" applyProtection="1">
      <alignment horizontal="center" vertical="top"/>
      <protection hidden="1"/>
    </xf>
    <xf numFmtId="0" fontId="0" fillId="0" borderId="0" xfId="0" quotePrefix="1" applyProtection="1">
      <protection hidden="1"/>
    </xf>
    <xf numFmtId="0" fontId="0" fillId="0" borderId="0" xfId="0" applyAlignment="1" applyProtection="1">
      <alignment vertical="top"/>
      <protection hidden="1"/>
    </xf>
    <xf numFmtId="0" fontId="73" fillId="30" borderId="0" xfId="0" applyFont="1" applyFill="1" applyAlignment="1" applyProtection="1">
      <alignment vertical="top"/>
      <protection hidden="1"/>
    </xf>
    <xf numFmtId="0" fontId="72" fillId="0" borderId="0" xfId="0" applyFont="1" applyAlignment="1" applyProtection="1">
      <alignment vertical="top"/>
      <protection hidden="1"/>
    </xf>
    <xf numFmtId="0" fontId="51" fillId="0" borderId="0" xfId="0" quotePrefix="1" applyFont="1" applyProtection="1">
      <protection hidden="1"/>
    </xf>
    <xf numFmtId="0" fontId="0" fillId="0" borderId="12" xfId="0" applyBorder="1" applyAlignment="1" applyProtection="1">
      <alignment vertical="top"/>
      <protection hidden="1"/>
    </xf>
    <xf numFmtId="9" fontId="0" fillId="0" borderId="12" xfId="1" applyFont="1" applyBorder="1" applyAlignment="1" applyProtection="1">
      <alignment horizontal="center" vertical="top"/>
      <protection hidden="1"/>
    </xf>
    <xf numFmtId="9" fontId="0" fillId="0" borderId="12" xfId="1" applyFont="1" applyBorder="1" applyAlignment="1" applyProtection="1">
      <alignment horizontal="left" vertical="top"/>
      <protection hidden="1"/>
    </xf>
    <xf numFmtId="9" fontId="71" fillId="30" borderId="12" xfId="1" applyFont="1" applyFill="1" applyBorder="1" applyAlignment="1" applyProtection="1">
      <alignment horizontal="center" vertical="top"/>
      <protection hidden="1"/>
    </xf>
    <xf numFmtId="0" fontId="47" fillId="28" borderId="12" xfId="0" applyFont="1" applyFill="1" applyBorder="1" applyAlignment="1" applyProtection="1">
      <alignment vertical="top"/>
      <protection hidden="1"/>
    </xf>
    <xf numFmtId="9" fontId="47" fillId="28" borderId="12" xfId="1" applyFont="1" applyFill="1" applyBorder="1" applyAlignment="1" applyProtection="1">
      <alignment horizontal="center" vertical="top"/>
      <protection hidden="1"/>
    </xf>
    <xf numFmtId="9" fontId="0" fillId="0" borderId="0" xfId="1" applyFont="1" applyAlignment="1" applyProtection="1">
      <alignment horizontal="center" vertical="center"/>
      <protection hidden="1"/>
    </xf>
    <xf numFmtId="9" fontId="0" fillId="0" borderId="0" xfId="1" applyFont="1" applyAlignment="1" applyProtection="1">
      <alignment horizontal="center" vertical="top"/>
      <protection hidden="1"/>
    </xf>
    <xf numFmtId="9" fontId="71" fillId="30" borderId="12" xfId="1" applyFont="1" applyFill="1" applyBorder="1" applyAlignment="1" applyProtection="1">
      <alignment horizontal="center" vertical="center"/>
      <protection hidden="1"/>
    </xf>
    <xf numFmtId="0" fontId="0" fillId="0" borderId="0" xfId="0" applyAlignment="1" applyProtection="1">
      <alignment vertical="center"/>
      <protection hidden="1"/>
    </xf>
    <xf numFmtId="9" fontId="48" fillId="28" borderId="12" xfId="1" applyFont="1" applyFill="1" applyBorder="1" applyAlignment="1" applyProtection="1">
      <alignment horizontal="center" vertical="top"/>
      <protection hidden="1"/>
    </xf>
    <xf numFmtId="0" fontId="35" fillId="5" borderId="12" xfId="0" applyFont="1" applyFill="1" applyBorder="1" applyAlignment="1" applyProtection="1">
      <alignment vertical="center"/>
      <protection hidden="1"/>
    </xf>
    <xf numFmtId="0" fontId="35" fillId="0" borderId="0" xfId="0" applyFont="1" applyAlignment="1" applyProtection="1">
      <alignment vertical="center"/>
      <protection hidden="1"/>
    </xf>
    <xf numFmtId="0" fontId="0" fillId="0" borderId="0" xfId="0" quotePrefix="1"/>
    <xf numFmtId="3" fontId="1" fillId="0" borderId="0" xfId="0" applyNumberFormat="1" applyFont="1" applyAlignment="1" applyProtection="1">
      <alignment horizontal="left" vertical="top"/>
      <protection hidden="1"/>
    </xf>
    <xf numFmtId="9" fontId="1" fillId="28" borderId="12" xfId="1" applyFont="1" applyFill="1" applyBorder="1" applyAlignment="1" applyProtection="1">
      <alignment horizontal="left" vertical="top"/>
      <protection hidden="1"/>
    </xf>
    <xf numFmtId="4" fontId="51" fillId="5" borderId="12" xfId="0" applyNumberFormat="1" applyFont="1" applyFill="1" applyBorder="1" applyAlignment="1" applyProtection="1">
      <alignment horizontal="left" vertical="center"/>
      <protection hidden="1"/>
    </xf>
    <xf numFmtId="167" fontId="76" fillId="0" borderId="21" xfId="1" applyNumberFormat="1" applyFont="1" applyFill="1" applyBorder="1" applyAlignment="1" applyProtection="1">
      <alignment horizontal="left" vertical="top" wrapText="1"/>
      <protection hidden="1"/>
    </xf>
    <xf numFmtId="9" fontId="71" fillId="30" borderId="12" xfId="1" applyNumberFormat="1" applyFont="1" applyFill="1" applyBorder="1" applyAlignment="1" applyProtection="1">
      <alignment horizontal="center" vertical="center"/>
      <protection hidden="1"/>
    </xf>
    <xf numFmtId="0" fontId="35" fillId="31" borderId="12" xfId="0" applyFont="1" applyFill="1" applyBorder="1" applyAlignment="1" applyProtection="1">
      <alignment vertical="top"/>
      <protection hidden="1"/>
    </xf>
    <xf numFmtId="9" fontId="0" fillId="31" borderId="12" xfId="1" applyFont="1" applyFill="1" applyBorder="1" applyAlignment="1" applyProtection="1">
      <alignment horizontal="center" vertical="top"/>
      <protection hidden="1"/>
    </xf>
    <xf numFmtId="0" fontId="35" fillId="31" borderId="22" xfId="0" applyFont="1" applyFill="1" applyBorder="1" applyAlignment="1" applyProtection="1">
      <alignment vertical="top"/>
      <protection hidden="1"/>
    </xf>
    <xf numFmtId="9" fontId="35" fillId="31" borderId="12" xfId="1" applyFont="1" applyFill="1" applyBorder="1" applyAlignment="1" applyProtection="1">
      <alignment horizontal="left" vertical="top" wrapText="1"/>
      <protection hidden="1"/>
    </xf>
    <xf numFmtId="9" fontId="88" fillId="28" borderId="12" xfId="1" applyFont="1" applyFill="1" applyBorder="1" applyAlignment="1" applyProtection="1">
      <alignment horizontal="center" vertical="center"/>
      <protection hidden="1"/>
    </xf>
    <xf numFmtId="9" fontId="87" fillId="0" borderId="0" xfId="1" applyFont="1" applyAlignment="1" applyProtection="1">
      <alignment horizontal="center" vertical="center"/>
      <protection hidden="1"/>
    </xf>
    <xf numFmtId="9" fontId="87" fillId="0" borderId="12" xfId="1" applyNumberFormat="1" applyFont="1" applyBorder="1" applyAlignment="1" applyProtection="1">
      <alignment horizontal="center" vertical="center"/>
      <protection hidden="1"/>
    </xf>
    <xf numFmtId="9" fontId="89" fillId="31" borderId="12" xfId="1" applyFont="1" applyFill="1" applyBorder="1" applyAlignment="1" applyProtection="1">
      <alignment horizontal="center" vertical="center"/>
      <protection hidden="1"/>
    </xf>
    <xf numFmtId="9" fontId="87" fillId="0" borderId="20" xfId="1" applyNumberFormat="1" applyFont="1" applyBorder="1" applyAlignment="1" applyProtection="1">
      <alignment horizontal="center" vertical="center"/>
      <protection hidden="1"/>
    </xf>
    <xf numFmtId="9" fontId="89" fillId="28" borderId="20" xfId="1" applyNumberFormat="1" applyFont="1" applyFill="1" applyBorder="1" applyAlignment="1" applyProtection="1">
      <alignment horizontal="center" vertical="center"/>
      <protection hidden="1"/>
    </xf>
    <xf numFmtId="0" fontId="0" fillId="0" borderId="0" xfId="0" applyFont="1" applyAlignment="1" applyProtection="1">
      <alignment vertical="center"/>
      <protection hidden="1"/>
    </xf>
    <xf numFmtId="0" fontId="0" fillId="0" borderId="0" xfId="0" quotePrefix="1" applyAlignment="1" applyProtection="1">
      <alignment wrapText="1"/>
      <protection hidden="1"/>
    </xf>
    <xf numFmtId="0" fontId="0" fillId="0" borderId="0" xfId="0" applyAlignment="1" applyProtection="1">
      <protection hidden="1"/>
    </xf>
    <xf numFmtId="9" fontId="72" fillId="30" borderId="0" xfId="1" applyFont="1" applyFill="1" applyAlignment="1" applyProtection="1">
      <alignment horizontal="right" vertical="top"/>
      <protection hidden="1"/>
    </xf>
    <xf numFmtId="0" fontId="0" fillId="0" borderId="0" xfId="0" applyProtection="1">
      <protection locked="0"/>
    </xf>
    <xf numFmtId="0" fontId="77" fillId="0" borderId="0" xfId="54" applyFont="1" applyProtection="1">
      <protection locked="0"/>
    </xf>
    <xf numFmtId="0" fontId="0" fillId="0" borderId="0" xfId="0" applyProtection="1"/>
    <xf numFmtId="0" fontId="82" fillId="0" borderId="0" xfId="0" applyFont="1" applyProtection="1"/>
    <xf numFmtId="0" fontId="46" fillId="0" borderId="0" xfId="0" applyFont="1" applyProtection="1"/>
    <xf numFmtId="0" fontId="46" fillId="0" borderId="0" xfId="0" applyFont="1" applyAlignment="1" applyProtection="1">
      <alignment horizontal="left" indent="1"/>
    </xf>
    <xf numFmtId="0" fontId="46" fillId="0" borderId="0" xfId="54" applyFont="1" applyProtection="1"/>
    <xf numFmtId="0" fontId="46" fillId="0" borderId="0" xfId="0" applyFont="1" applyProtection="1">
      <protection locked="0"/>
    </xf>
    <xf numFmtId="0" fontId="1" fillId="0" borderId="0" xfId="0" applyFont="1" applyProtection="1">
      <protection locked="0"/>
    </xf>
    <xf numFmtId="3" fontId="0" fillId="0" borderId="0" xfId="0" applyNumberFormat="1" applyProtection="1">
      <protection locked="0"/>
    </xf>
    <xf numFmtId="0" fontId="0" fillId="0" borderId="0" xfId="0" applyAlignment="1" applyProtection="1">
      <alignment vertical="top"/>
      <protection locked="0"/>
    </xf>
    <xf numFmtId="0" fontId="84" fillId="0" borderId="0" xfId="0" applyFont="1" applyAlignment="1" applyProtection="1">
      <alignment vertical="top"/>
      <protection locked="0"/>
    </xf>
    <xf numFmtId="0" fontId="84" fillId="0" borderId="0" xfId="0" applyFont="1" applyAlignment="1" applyProtection="1">
      <alignment vertical="top"/>
    </xf>
    <xf numFmtId="0" fontId="91" fillId="0" borderId="0" xfId="0" applyFont="1" applyProtection="1"/>
    <xf numFmtId="0" fontId="0" fillId="0" borderId="0" xfId="0" applyAlignment="1" applyProtection="1">
      <alignment horizontal="right"/>
    </xf>
    <xf numFmtId="0" fontId="0" fillId="0" borderId="0" xfId="0" applyAlignment="1" applyProtection="1">
      <alignment horizontal="left"/>
    </xf>
    <xf numFmtId="0" fontId="85" fillId="0" borderId="0" xfId="0" applyFont="1" applyAlignment="1" applyProtection="1">
      <alignment horizontal="right"/>
    </xf>
    <xf numFmtId="0" fontId="46" fillId="0" borderId="0" xfId="0" applyFont="1" applyBorder="1" applyAlignment="1" applyProtection="1">
      <alignment horizontal="center"/>
    </xf>
    <xf numFmtId="0" fontId="46" fillId="0" borderId="0" xfId="0" applyFont="1" applyBorder="1" applyAlignment="1" applyProtection="1">
      <alignment horizontal="center"/>
      <protection locked="0"/>
    </xf>
    <xf numFmtId="0" fontId="85" fillId="0" borderId="0" xfId="0" applyFont="1" applyAlignment="1" applyProtection="1">
      <alignment horizontal="left"/>
    </xf>
    <xf numFmtId="0" fontId="92" fillId="0" borderId="0" xfId="0" applyFont="1" applyProtection="1"/>
    <xf numFmtId="9" fontId="72" fillId="30" borderId="0" xfId="1" applyFont="1" applyFill="1" applyAlignment="1" applyProtection="1">
      <alignment horizontal="left" vertical="top"/>
      <protection hidden="1"/>
    </xf>
    <xf numFmtId="0" fontId="84" fillId="0" borderId="0" xfId="0" applyFont="1" applyProtection="1"/>
    <xf numFmtId="0" fontId="0" fillId="0" borderId="0" xfId="0" applyAlignment="1" applyProtection="1">
      <alignment vertical="center"/>
    </xf>
    <xf numFmtId="0" fontId="51" fillId="29" borderId="0" xfId="0" applyFont="1" applyFill="1" applyAlignment="1" applyProtection="1">
      <alignment vertical="top"/>
      <protection locked="0"/>
    </xf>
    <xf numFmtId="0" fontId="51" fillId="0" borderId="0" xfId="0" applyFont="1" applyAlignment="1" applyProtection="1">
      <alignment vertical="top"/>
      <protection locked="0"/>
    </xf>
    <xf numFmtId="0" fontId="51" fillId="0" borderId="0" xfId="0" applyFont="1" applyFill="1" applyAlignment="1" applyProtection="1">
      <alignment vertical="top"/>
      <protection locked="0"/>
    </xf>
    <xf numFmtId="0" fontId="93" fillId="0" borderId="0" xfId="0" applyFont="1" applyAlignment="1" applyProtection="1">
      <alignment horizontal="center" wrapText="1"/>
      <protection hidden="1"/>
    </xf>
    <xf numFmtId="0" fontId="94" fillId="0" borderId="0" xfId="0" applyFont="1" applyAlignment="1" applyProtection="1">
      <alignment horizontal="right"/>
      <protection hidden="1"/>
    </xf>
    <xf numFmtId="0" fontId="0" fillId="0" borderId="12" xfId="0" applyBorder="1" applyAlignment="1" applyProtection="1">
      <alignment horizontal="left" vertical="top" indent="2"/>
      <protection hidden="1"/>
    </xf>
    <xf numFmtId="0" fontId="38" fillId="0" borderId="0" xfId="33868" applyProtection="1"/>
    <xf numFmtId="0" fontId="92" fillId="0" borderId="0" xfId="0" applyFont="1" applyAlignment="1" applyProtection="1">
      <alignment vertical="top"/>
      <protection locked="0"/>
    </xf>
    <xf numFmtId="0" fontId="95" fillId="0" borderId="0" xfId="0" applyFont="1" applyFill="1" applyAlignment="1" applyProtection="1">
      <alignment vertical="top"/>
      <protection locked="0"/>
    </xf>
    <xf numFmtId="0" fontId="95" fillId="32" borderId="0" xfId="0" applyFont="1" applyFill="1" applyAlignment="1" applyProtection="1">
      <alignment vertical="top"/>
      <protection locked="0"/>
    </xf>
    <xf numFmtId="0" fontId="83" fillId="0" borderId="15" xfId="0" applyFont="1" applyBorder="1" applyAlignment="1" applyProtection="1">
      <alignment wrapText="1"/>
    </xf>
    <xf numFmtId="0" fontId="96" fillId="0" borderId="14" xfId="0" applyFont="1" applyFill="1" applyBorder="1" applyAlignment="1" applyProtection="1">
      <alignment horizontal="center" wrapText="1"/>
    </xf>
    <xf numFmtId="3" fontId="82" fillId="32" borderId="17" xfId="0" applyNumberFormat="1" applyFont="1" applyFill="1" applyBorder="1" applyAlignment="1" applyProtection="1">
      <alignment vertical="top"/>
    </xf>
    <xf numFmtId="2" fontId="95" fillId="32" borderId="14" xfId="0" applyNumberFormat="1" applyFont="1" applyFill="1" applyBorder="1" applyAlignment="1" applyProtection="1">
      <alignment vertical="center"/>
    </xf>
    <xf numFmtId="3" fontId="82" fillId="32" borderId="1" xfId="0" applyNumberFormat="1" applyFont="1" applyFill="1" applyBorder="1" applyAlignment="1" applyProtection="1">
      <alignment vertical="top"/>
    </xf>
    <xf numFmtId="2" fontId="95" fillId="32" borderId="13" xfId="0" applyNumberFormat="1" applyFont="1" applyFill="1" applyBorder="1" applyAlignment="1" applyProtection="1">
      <alignment vertical="center"/>
    </xf>
    <xf numFmtId="3" fontId="82" fillId="0" borderId="20" xfId="0" applyNumberFormat="1" applyFont="1" applyBorder="1" applyAlignment="1" applyProtection="1">
      <alignment vertical="top"/>
    </xf>
    <xf numFmtId="2" fontId="95" fillId="0" borderId="22" xfId="0" applyNumberFormat="1" applyFont="1" applyFill="1" applyBorder="1" applyAlignment="1" applyProtection="1">
      <alignment vertical="center"/>
    </xf>
    <xf numFmtId="3" fontId="82" fillId="0" borderId="15" xfId="0" applyNumberFormat="1" applyFont="1" applyBorder="1" applyAlignment="1" applyProtection="1">
      <alignment vertical="top"/>
    </xf>
    <xf numFmtId="2" fontId="95" fillId="0" borderId="14" xfId="0" applyNumberFormat="1" applyFont="1" applyFill="1" applyBorder="1" applyAlignment="1" applyProtection="1">
      <alignment vertical="center"/>
    </xf>
    <xf numFmtId="3" fontId="82" fillId="32" borderId="16" xfId="0" applyNumberFormat="1" applyFont="1" applyFill="1" applyBorder="1" applyAlignment="1" applyProtection="1">
      <alignment vertical="top"/>
    </xf>
    <xf numFmtId="2" fontId="95" fillId="32" borderId="22" xfId="0" applyNumberFormat="1" applyFont="1" applyFill="1" applyBorder="1" applyAlignment="1" applyProtection="1">
      <alignment vertical="center"/>
    </xf>
    <xf numFmtId="3" fontId="82" fillId="32" borderId="19" xfId="0" applyNumberFormat="1" applyFont="1" applyFill="1" applyBorder="1" applyAlignment="1" applyProtection="1">
      <alignment vertical="top"/>
    </xf>
    <xf numFmtId="2" fontId="95" fillId="32" borderId="18" xfId="0" applyNumberFormat="1" applyFont="1" applyFill="1" applyBorder="1" applyAlignment="1" applyProtection="1">
      <alignment vertical="center"/>
    </xf>
    <xf numFmtId="3" fontId="82" fillId="0" borderId="16" xfId="0" applyNumberFormat="1" applyFont="1" applyBorder="1" applyAlignment="1" applyProtection="1">
      <alignment vertical="top"/>
    </xf>
    <xf numFmtId="2" fontId="95" fillId="0" borderId="13" xfId="0" applyNumberFormat="1" applyFont="1" applyFill="1" applyBorder="1" applyAlignment="1" applyProtection="1">
      <alignment vertical="center"/>
    </xf>
    <xf numFmtId="0" fontId="82" fillId="0" borderId="16" xfId="0" applyFont="1" applyBorder="1" applyAlignment="1" applyProtection="1">
      <alignment vertical="top"/>
    </xf>
    <xf numFmtId="0" fontId="82" fillId="0" borderId="20" xfId="0" applyFont="1" applyBorder="1" applyAlignment="1" applyProtection="1">
      <alignment vertical="top"/>
    </xf>
    <xf numFmtId="0" fontId="82" fillId="0" borderId="15" xfId="0" applyFont="1" applyBorder="1" applyAlignment="1" applyProtection="1">
      <alignment vertical="top"/>
    </xf>
    <xf numFmtId="0" fontId="0" fillId="0" borderId="0" xfId="0" applyAlignment="1" applyProtection="1">
      <alignment horizontal="right" indent="1"/>
      <protection hidden="1"/>
    </xf>
    <xf numFmtId="3" fontId="1" fillId="0" borderId="0" xfId="0" applyNumberFormat="1" applyFont="1" applyAlignment="1" applyProtection="1">
      <alignment horizontal="right" vertical="top" indent="1"/>
      <protection hidden="1"/>
    </xf>
    <xf numFmtId="3" fontId="96" fillId="0" borderId="0" xfId="0" applyNumberFormat="1" applyFont="1" applyFill="1" applyBorder="1" applyAlignment="1" applyProtection="1">
      <alignment horizontal="right"/>
      <protection hidden="1"/>
    </xf>
    <xf numFmtId="9" fontId="1" fillId="0" borderId="0" xfId="1" applyFont="1" applyAlignment="1" applyProtection="1">
      <alignment horizontal="center" vertical="top"/>
      <protection hidden="1"/>
    </xf>
    <xf numFmtId="0" fontId="35" fillId="0" borderId="0" xfId="0" applyFont="1" applyProtection="1">
      <protection hidden="1"/>
    </xf>
    <xf numFmtId="0" fontId="35" fillId="0" borderId="0" xfId="0" applyFont="1" applyAlignment="1" applyProtection="1">
      <alignment horizontal="right" indent="1"/>
      <protection hidden="1"/>
    </xf>
    <xf numFmtId="167" fontId="68" fillId="31" borderId="22" xfId="1" applyNumberFormat="1" applyFont="1" applyFill="1" applyBorder="1" applyAlignment="1" applyProtection="1">
      <alignment horizontal="center" vertical="center"/>
      <protection hidden="1"/>
    </xf>
    <xf numFmtId="9" fontId="0" fillId="31" borderId="22" xfId="1" applyFont="1" applyFill="1" applyBorder="1" applyAlignment="1" applyProtection="1">
      <alignment horizontal="left" vertical="top"/>
      <protection hidden="1"/>
    </xf>
    <xf numFmtId="9" fontId="51" fillId="31" borderId="22" xfId="1" applyFont="1" applyFill="1" applyBorder="1" applyAlignment="1" applyProtection="1">
      <alignment horizontal="center" vertical="center"/>
      <protection hidden="1"/>
    </xf>
    <xf numFmtId="9" fontId="85" fillId="31" borderId="22" xfId="1" quotePrefix="1" applyFont="1" applyFill="1" applyBorder="1" applyAlignment="1" applyProtection="1">
      <alignment horizontal="left" vertical="top" wrapText="1"/>
      <protection hidden="1"/>
    </xf>
    <xf numFmtId="167" fontId="68" fillId="0" borderId="22" xfId="1" applyNumberFormat="1" applyFont="1" applyBorder="1" applyAlignment="1" applyProtection="1">
      <alignment horizontal="center" vertical="center"/>
      <protection hidden="1"/>
    </xf>
    <xf numFmtId="9" fontId="51" fillId="0" borderId="22" xfId="1" applyFont="1" applyFill="1" applyBorder="1" applyAlignment="1" applyProtection="1">
      <alignment horizontal="center" vertical="center"/>
      <protection hidden="1"/>
    </xf>
    <xf numFmtId="167" fontId="76" fillId="0" borderId="22" xfId="1" quotePrefix="1" applyNumberFormat="1" applyFont="1" applyFill="1" applyBorder="1" applyAlignment="1" applyProtection="1">
      <alignment horizontal="left" vertical="top"/>
      <protection hidden="1"/>
    </xf>
    <xf numFmtId="167" fontId="49" fillId="28" borderId="22" xfId="1" applyNumberFormat="1" applyFont="1" applyFill="1" applyBorder="1" applyAlignment="1" applyProtection="1">
      <alignment horizontal="center" vertical="center"/>
      <protection hidden="1"/>
    </xf>
    <xf numFmtId="9" fontId="48" fillId="28" borderId="22" xfId="1" applyFont="1" applyFill="1" applyBorder="1" applyAlignment="1" applyProtection="1">
      <alignment horizontal="center" vertical="center"/>
      <protection hidden="1"/>
    </xf>
    <xf numFmtId="167" fontId="86" fillId="28" borderId="22" xfId="1" applyNumberFormat="1" applyFont="1" applyFill="1" applyBorder="1" applyAlignment="1" applyProtection="1">
      <alignment horizontal="left" vertical="top"/>
      <protection hidden="1"/>
    </xf>
    <xf numFmtId="167" fontId="87" fillId="0" borderId="21" xfId="1" applyNumberFormat="1" applyFont="1" applyBorder="1" applyAlignment="1" applyProtection="1">
      <alignment horizontal="center" vertical="center"/>
      <protection hidden="1"/>
    </xf>
    <xf numFmtId="0" fontId="86" fillId="0" borderId="0" xfId="0" applyFont="1" applyAlignment="1" applyProtection="1">
      <alignment horizontal="right" indent="1"/>
      <protection hidden="1"/>
    </xf>
    <xf numFmtId="3" fontId="97" fillId="0" borderId="0" xfId="0" applyNumberFormat="1" applyFont="1" applyAlignment="1" applyProtection="1">
      <alignment horizontal="right" vertical="top" indent="1"/>
      <protection hidden="1"/>
    </xf>
    <xf numFmtId="0" fontId="0" fillId="0" borderId="0" xfId="0" applyFont="1" applyAlignment="1" applyProtection="1">
      <alignment vertical="top" wrapText="1"/>
    </xf>
    <xf numFmtId="0" fontId="0" fillId="0" borderId="0" xfId="0" applyAlignment="1" applyProtection="1">
      <protection hidden="1"/>
    </xf>
    <xf numFmtId="0" fontId="82" fillId="0" borderId="0" xfId="0" applyFont="1" applyAlignment="1" applyProtection="1">
      <alignment horizontal="left"/>
    </xf>
    <xf numFmtId="172" fontId="82" fillId="0" borderId="0" xfId="0" applyNumberFormat="1" applyFont="1" applyAlignment="1" applyProtection="1">
      <alignment horizontal="left"/>
    </xf>
    <xf numFmtId="0" fontId="0" fillId="0" borderId="0" xfId="0" applyBorder="1" applyAlignment="1" applyProtection="1"/>
    <xf numFmtId="0" fontId="82" fillId="0" borderId="0" xfId="0" applyFont="1" applyAlignment="1" applyProtection="1"/>
    <xf numFmtId="0" fontId="0" fillId="0" borderId="0" xfId="0" applyAlignment="1" applyProtection="1"/>
    <xf numFmtId="3" fontId="0" fillId="0" borderId="0" xfId="0" applyNumberFormat="1" applyProtection="1"/>
    <xf numFmtId="0" fontId="83" fillId="0" borderId="0" xfId="0" applyFont="1" applyFill="1" applyBorder="1" applyAlignment="1" applyProtection="1">
      <protection hidden="1"/>
    </xf>
    <xf numFmtId="0" fontId="0" fillId="0" borderId="0" xfId="0" applyFont="1" applyProtection="1"/>
    <xf numFmtId="171" fontId="68" fillId="0" borderId="38" xfId="0" applyNumberFormat="1" applyFont="1" applyBorder="1" applyAlignment="1" applyProtection="1">
      <alignment vertical="center"/>
      <protection hidden="1"/>
    </xf>
    <xf numFmtId="4" fontId="68" fillId="0" borderId="36" xfId="0" applyNumberFormat="1" applyFont="1" applyBorder="1" applyAlignment="1" applyProtection="1">
      <alignment vertical="center"/>
      <protection hidden="1"/>
    </xf>
    <xf numFmtId="167" fontId="51" fillId="0" borderId="39" xfId="1" applyNumberFormat="1" applyFont="1" applyFill="1" applyBorder="1" applyAlignment="1" applyProtection="1">
      <alignment horizontal="left" vertical="center" wrapText="1"/>
      <protection hidden="1"/>
    </xf>
    <xf numFmtId="167" fontId="51" fillId="0" borderId="34" xfId="1" applyNumberFormat="1" applyFont="1" applyFill="1" applyBorder="1" applyAlignment="1" applyProtection="1">
      <alignment horizontal="left" vertical="center" wrapText="1"/>
      <protection hidden="1"/>
    </xf>
    <xf numFmtId="167" fontId="75" fillId="0" borderId="34" xfId="1" applyNumberFormat="1" applyFont="1" applyFill="1" applyBorder="1" applyAlignment="1" applyProtection="1">
      <alignment horizontal="left" vertical="center" wrapText="1"/>
      <protection hidden="1"/>
    </xf>
    <xf numFmtId="3" fontId="98" fillId="0" borderId="32" xfId="0" applyNumberFormat="1" applyFont="1" applyFill="1" applyBorder="1" applyAlignment="1" applyProtection="1">
      <alignment horizontal="center" vertical="center"/>
      <protection hidden="1"/>
    </xf>
    <xf numFmtId="3" fontId="98" fillId="0" borderId="33" xfId="0" applyNumberFormat="1" applyFont="1" applyFill="1" applyBorder="1" applyAlignment="1" applyProtection="1">
      <alignment horizontal="center" vertical="center"/>
      <protection hidden="1"/>
    </xf>
    <xf numFmtId="3" fontId="0" fillId="0" borderId="0" xfId="0" applyNumberFormat="1" applyAlignment="1" applyProtection="1">
      <alignment horizontal="right" vertical="center" indent="1"/>
      <protection hidden="1"/>
    </xf>
    <xf numFmtId="3" fontId="72" fillId="30" borderId="0" xfId="0" applyNumberFormat="1" applyFont="1" applyFill="1" applyAlignment="1" applyProtection="1">
      <alignment horizontal="right" vertical="top" indent="1"/>
      <protection hidden="1"/>
    </xf>
    <xf numFmtId="173" fontId="87" fillId="0" borderId="0" xfId="0" applyNumberFormat="1" applyFont="1" applyAlignment="1" applyProtection="1">
      <alignment horizontal="right" indent="1"/>
      <protection hidden="1"/>
    </xf>
    <xf numFmtId="173" fontId="87" fillId="0" borderId="0" xfId="0" applyNumberFormat="1" applyFont="1" applyAlignment="1" applyProtection="1">
      <alignment horizontal="right" vertical="center" indent="1"/>
      <protection hidden="1"/>
    </xf>
    <xf numFmtId="0" fontId="0" fillId="0" borderId="41" xfId="0" applyBorder="1" applyAlignment="1" applyProtection="1">
      <alignment vertical="center"/>
      <protection hidden="1"/>
    </xf>
    <xf numFmtId="173" fontId="87" fillId="0" borderId="31" xfId="0" applyNumberFormat="1" applyFont="1" applyFill="1" applyBorder="1" applyAlignment="1" applyProtection="1">
      <alignment horizontal="right" vertical="center" indent="1"/>
      <protection hidden="1"/>
    </xf>
    <xf numFmtId="173" fontId="87" fillId="0" borderId="41" xfId="0" applyNumberFormat="1" applyFont="1" applyBorder="1" applyAlignment="1" applyProtection="1">
      <alignment horizontal="right" vertical="center" indent="1"/>
      <protection hidden="1"/>
    </xf>
    <xf numFmtId="173" fontId="87" fillId="0" borderId="32" xfId="0" applyNumberFormat="1" applyFont="1" applyBorder="1" applyAlignment="1" applyProtection="1">
      <alignment horizontal="right" vertical="center" indent="1"/>
      <protection hidden="1"/>
    </xf>
    <xf numFmtId="4" fontId="68" fillId="0" borderId="33" xfId="0" applyNumberFormat="1" applyFont="1" applyBorder="1" applyAlignment="1" applyProtection="1">
      <alignment vertical="center"/>
      <protection hidden="1"/>
    </xf>
    <xf numFmtId="0" fontId="0" fillId="0" borderId="23" xfId="0" applyFont="1" applyBorder="1" applyProtection="1"/>
    <xf numFmtId="0" fontId="85" fillId="0" borderId="23" xfId="0" applyFont="1" applyBorder="1" applyProtection="1"/>
    <xf numFmtId="0" fontId="85" fillId="0" borderId="23" xfId="0" applyFont="1" applyBorder="1" applyAlignment="1" applyProtection="1">
      <alignment horizontal="right"/>
    </xf>
    <xf numFmtId="0" fontId="85" fillId="0" borderId="23" xfId="0" applyFont="1" applyBorder="1" applyAlignment="1" applyProtection="1">
      <alignment horizontal="right" indent="1"/>
    </xf>
    <xf numFmtId="0" fontId="0" fillId="0" borderId="0" xfId="0" applyFont="1" applyProtection="1">
      <protection hidden="1"/>
    </xf>
    <xf numFmtId="0" fontId="82" fillId="0" borderId="0" xfId="0" applyFont="1" applyFill="1" applyBorder="1" applyProtection="1"/>
    <xf numFmtId="0" fontId="82" fillId="0" borderId="0" xfId="0" applyFont="1" applyFill="1" applyBorder="1" applyAlignment="1" applyProtection="1">
      <alignment horizontal="left" indent="2"/>
    </xf>
    <xf numFmtId="0" fontId="99" fillId="0" borderId="0" xfId="0" applyFont="1" applyProtection="1"/>
    <xf numFmtId="0" fontId="100" fillId="0" borderId="0" xfId="0" applyFont="1" applyProtection="1"/>
    <xf numFmtId="0" fontId="82" fillId="0" borderId="0" xfId="0" applyFont="1" applyAlignment="1" applyProtection="1">
      <alignment horizontal="right"/>
    </xf>
    <xf numFmtId="3" fontId="0" fillId="0" borderId="23" xfId="0" applyNumberFormat="1" applyFont="1" applyBorder="1" applyAlignment="1" applyProtection="1"/>
    <xf numFmtId="9" fontId="0" fillId="0" borderId="44" xfId="0" applyNumberFormat="1" applyFont="1" applyBorder="1" applyProtection="1"/>
    <xf numFmtId="3" fontId="0" fillId="0" borderId="44" xfId="0" applyNumberFormat="1" applyFont="1" applyBorder="1" applyAlignment="1" applyProtection="1">
      <alignment horizontal="right" indent="3"/>
    </xf>
    <xf numFmtId="0" fontId="0" fillId="0" borderId="45" xfId="0" applyFont="1" applyBorder="1" applyProtection="1"/>
    <xf numFmtId="3" fontId="0" fillId="0" borderId="45" xfId="0" applyNumberFormat="1" applyFont="1" applyBorder="1" applyAlignment="1" applyProtection="1">
      <alignment horizontal="right" indent="3"/>
    </xf>
    <xf numFmtId="0" fontId="0" fillId="0" borderId="46" xfId="0" applyFont="1" applyBorder="1" applyProtection="1"/>
    <xf numFmtId="3" fontId="0" fillId="0" borderId="46" xfId="0" applyNumberFormat="1" applyFont="1" applyBorder="1" applyAlignment="1" applyProtection="1">
      <alignment horizontal="right" indent="3"/>
    </xf>
    <xf numFmtId="0" fontId="95" fillId="0" borderId="47" xfId="0" applyFont="1" applyFill="1" applyBorder="1" applyAlignment="1" applyProtection="1">
      <protection hidden="1"/>
    </xf>
    <xf numFmtId="0" fontId="82" fillId="0" borderId="47" xfId="0" applyFont="1" applyBorder="1" applyProtection="1"/>
    <xf numFmtId="3" fontId="0" fillId="0" borderId="47" xfId="0" applyNumberFormat="1" applyFont="1" applyBorder="1" applyAlignment="1" applyProtection="1"/>
    <xf numFmtId="0" fontId="95" fillId="0" borderId="45" xfId="0" applyFont="1" applyFill="1" applyBorder="1" applyAlignment="1" applyProtection="1">
      <protection hidden="1"/>
    </xf>
    <xf numFmtId="0" fontId="82" fillId="0" borderId="45" xfId="0" applyFont="1" applyBorder="1" applyProtection="1"/>
    <xf numFmtId="3" fontId="0" fillId="0" borderId="45" xfId="0" applyNumberFormat="1" applyFont="1" applyBorder="1" applyAlignment="1" applyProtection="1"/>
    <xf numFmtId="0" fontId="96" fillId="0" borderId="45" xfId="0" applyFont="1" applyFill="1" applyBorder="1" applyAlignment="1" applyProtection="1">
      <protection hidden="1"/>
    </xf>
    <xf numFmtId="0" fontId="95" fillId="0" borderId="46" xfId="0" applyFont="1" applyFill="1" applyBorder="1" applyAlignment="1" applyProtection="1">
      <protection hidden="1"/>
    </xf>
    <xf numFmtId="0" fontId="96" fillId="0" borderId="46" xfId="0" applyFont="1" applyFill="1" applyBorder="1" applyAlignment="1" applyProtection="1">
      <protection hidden="1"/>
    </xf>
    <xf numFmtId="3" fontId="0" fillId="0" borderId="46" xfId="0" applyNumberFormat="1" applyFont="1" applyBorder="1" applyAlignment="1" applyProtection="1"/>
    <xf numFmtId="0" fontId="51" fillId="0" borderId="0" xfId="0" applyFont="1" applyAlignment="1" applyProtection="1">
      <alignment horizontal="left" indent="4"/>
      <protection hidden="1"/>
    </xf>
    <xf numFmtId="173" fontId="89" fillId="5" borderId="20" xfId="0" applyNumberFormat="1" applyFont="1" applyFill="1" applyBorder="1" applyAlignment="1" applyProtection="1">
      <alignment horizontal="right" vertical="center" indent="1"/>
      <protection hidden="1"/>
    </xf>
    <xf numFmtId="3" fontId="87" fillId="0" borderId="49" xfId="0" applyNumberFormat="1" applyFont="1" applyFill="1" applyBorder="1" applyAlignment="1" applyProtection="1">
      <alignment horizontal="center" vertical="center"/>
      <protection hidden="1"/>
    </xf>
    <xf numFmtId="0" fontId="0" fillId="0" borderId="0" xfId="0" applyFont="1" applyBorder="1" applyAlignment="1" applyProtection="1">
      <alignment horizontal="left"/>
      <protection hidden="1"/>
    </xf>
    <xf numFmtId="0" fontId="0" fillId="0" borderId="0" xfId="0" applyFont="1" applyAlignment="1" applyProtection="1"/>
    <xf numFmtId="0" fontId="0" fillId="0" borderId="23" xfId="0" applyFont="1" applyBorder="1" applyAlignment="1" applyProtection="1">
      <alignment horizontal="left"/>
      <protection hidden="1"/>
    </xf>
    <xf numFmtId="0" fontId="0" fillId="0" borderId="23" xfId="0" applyFont="1" applyBorder="1" applyAlignment="1" applyProtection="1"/>
    <xf numFmtId="3" fontId="0" fillId="0" borderId="23" xfId="0" applyNumberFormat="1" applyFont="1" applyFill="1" applyBorder="1" applyAlignment="1" applyProtection="1"/>
    <xf numFmtId="0" fontId="35" fillId="0" borderId="0" xfId="0" applyFont="1" applyAlignment="1" applyProtection="1"/>
    <xf numFmtId="0" fontId="101" fillId="0" borderId="23" xfId="0" quotePrefix="1" applyFont="1" applyFill="1" applyBorder="1" applyAlignment="1" applyProtection="1">
      <protection hidden="1"/>
    </xf>
    <xf numFmtId="0" fontId="101" fillId="0" borderId="23" xfId="0" applyFont="1" applyFill="1" applyBorder="1" applyAlignment="1" applyProtection="1"/>
    <xf numFmtId="3" fontId="101" fillId="0" borderId="23" xfId="0" applyNumberFormat="1" applyFont="1" applyFill="1" applyBorder="1" applyAlignment="1" applyProtection="1"/>
    <xf numFmtId="0" fontId="102" fillId="0" borderId="0" xfId="0" applyFont="1" applyFill="1" applyBorder="1" applyAlignment="1" applyProtection="1">
      <protection hidden="1"/>
    </xf>
    <xf numFmtId="3" fontId="93" fillId="0" borderId="0" xfId="0" applyNumberFormat="1" applyFont="1" applyFill="1" applyBorder="1" applyAlignment="1" applyProtection="1">
      <protection hidden="1"/>
    </xf>
    <xf numFmtId="0" fontId="0" fillId="0" borderId="23" xfId="0" applyFont="1" applyFill="1" applyBorder="1" applyAlignment="1" applyProtection="1">
      <protection hidden="1"/>
    </xf>
    <xf numFmtId="174" fontId="1" fillId="0" borderId="0" xfId="1" applyNumberFormat="1" applyFont="1" applyFill="1" applyBorder="1" applyAlignment="1" applyProtection="1">
      <alignment horizontal="left" vertical="top"/>
    </xf>
    <xf numFmtId="0" fontId="85" fillId="0" borderId="23" xfId="0" applyFont="1" applyBorder="1" applyAlignment="1" applyProtection="1">
      <alignment horizontal="right" indent="2"/>
    </xf>
    <xf numFmtId="167" fontId="103" fillId="0" borderId="22" xfId="1" applyNumberFormat="1" applyFont="1" applyBorder="1" applyAlignment="1" applyProtection="1">
      <alignment horizontal="center" vertical="center"/>
      <protection hidden="1"/>
    </xf>
    <xf numFmtId="0" fontId="86" fillId="0" borderId="0" xfId="0" applyFont="1" applyAlignment="1" applyProtection="1">
      <alignment vertical="center"/>
      <protection hidden="1"/>
    </xf>
    <xf numFmtId="0" fontId="82" fillId="0" borderId="0" xfId="0" applyFont="1" applyAlignment="1" applyProtection="1">
      <alignment vertical="top" wrapText="1"/>
    </xf>
    <xf numFmtId="0" fontId="82" fillId="0" borderId="0" xfId="0" applyFont="1" applyAlignment="1" applyProtection="1">
      <alignment wrapText="1"/>
    </xf>
    <xf numFmtId="0" fontId="0" fillId="0" borderId="0" xfId="0" applyBorder="1" applyProtection="1"/>
    <xf numFmtId="0" fontId="82" fillId="0" borderId="0" xfId="0" applyFont="1" applyBorder="1" applyProtection="1"/>
    <xf numFmtId="0" fontId="82" fillId="0" borderId="0" xfId="0" applyFont="1" applyBorder="1" applyAlignment="1" applyProtection="1">
      <alignment horizontal="left" indent="2"/>
    </xf>
    <xf numFmtId="0" fontId="82" fillId="0" borderId="51" xfId="0" applyFont="1" applyBorder="1" applyAlignment="1" applyProtection="1">
      <alignment horizontal="left" vertical="center" wrapText="1" indent="1"/>
    </xf>
    <xf numFmtId="0" fontId="82" fillId="0" borderId="51" xfId="0" applyFont="1" applyBorder="1" applyAlignment="1" applyProtection="1">
      <alignment horizontal="left" vertical="center" indent="1"/>
      <protection hidden="1"/>
    </xf>
    <xf numFmtId="0" fontId="82" fillId="0" borderId="51" xfId="0" applyFont="1" applyBorder="1" applyAlignment="1" applyProtection="1">
      <alignment horizontal="left" vertical="center" wrapText="1" indent="1"/>
      <protection hidden="1"/>
    </xf>
    <xf numFmtId="0" fontId="35" fillId="33" borderId="22" xfId="0" applyFont="1" applyFill="1" applyBorder="1" applyAlignment="1" applyProtection="1">
      <alignment vertical="center"/>
      <protection hidden="1"/>
    </xf>
    <xf numFmtId="173" fontId="0" fillId="0" borderId="0" xfId="0" applyNumberFormat="1" applyAlignment="1" applyProtection="1">
      <alignment horizontal="right" vertical="center" indent="1"/>
      <protection hidden="1"/>
    </xf>
    <xf numFmtId="0" fontId="35" fillId="33" borderId="22" xfId="0" applyFont="1" applyFill="1" applyBorder="1" applyProtection="1">
      <protection hidden="1"/>
    </xf>
    <xf numFmtId="0" fontId="35" fillId="0" borderId="22" xfId="0" applyFont="1" applyFill="1" applyBorder="1" applyProtection="1">
      <protection hidden="1"/>
    </xf>
    <xf numFmtId="0" fontId="0" fillId="0" borderId="22" xfId="0" applyBorder="1" applyProtection="1">
      <protection hidden="1"/>
    </xf>
    <xf numFmtId="0" fontId="0" fillId="0" borderId="0" xfId="0" applyBorder="1" applyProtection="1">
      <protection hidden="1"/>
    </xf>
    <xf numFmtId="0" fontId="73" fillId="0" borderId="0" xfId="0" applyFont="1" applyFill="1" applyAlignment="1" applyProtection="1">
      <alignment vertical="top"/>
      <protection hidden="1"/>
    </xf>
    <xf numFmtId="0" fontId="72" fillId="0" borderId="0" xfId="0" applyFont="1" applyFill="1" applyAlignment="1" applyProtection="1">
      <alignment vertical="top"/>
      <protection hidden="1"/>
    </xf>
    <xf numFmtId="3" fontId="72" fillId="0" borderId="0" xfId="0" applyNumberFormat="1" applyFont="1" applyFill="1" applyAlignment="1" applyProtection="1">
      <alignment horizontal="right" vertical="top" indent="1"/>
      <protection hidden="1"/>
    </xf>
    <xf numFmtId="9" fontId="72" fillId="0" borderId="0" xfId="1" applyFont="1" applyFill="1" applyAlignment="1" applyProtection="1">
      <alignment horizontal="center" vertical="top"/>
      <protection hidden="1"/>
    </xf>
    <xf numFmtId="9" fontId="72" fillId="0" borderId="0" xfId="1" applyFont="1" applyFill="1" applyAlignment="1" applyProtection="1">
      <alignment horizontal="left" vertical="top"/>
      <protection hidden="1"/>
    </xf>
    <xf numFmtId="0" fontId="72" fillId="0" borderId="0" xfId="0" applyFont="1" applyFill="1" applyProtection="1">
      <protection hidden="1"/>
    </xf>
    <xf numFmtId="0" fontId="0" fillId="0" borderId="0" xfId="0" applyFill="1" applyAlignment="1" applyProtection="1">
      <alignment vertical="center"/>
      <protection hidden="1"/>
    </xf>
    <xf numFmtId="0" fontId="35" fillId="0" borderId="12" xfId="0" applyFont="1" applyFill="1" applyBorder="1" applyAlignment="1" applyProtection="1">
      <alignment vertical="center"/>
      <protection hidden="1"/>
    </xf>
    <xf numFmtId="0" fontId="35" fillId="0" borderId="0" xfId="0" applyFont="1" applyFill="1" applyAlignment="1" applyProtection="1">
      <alignment vertical="center"/>
      <protection hidden="1"/>
    </xf>
    <xf numFmtId="173" fontId="89" fillId="0" borderId="20" xfId="0" applyNumberFormat="1" applyFont="1" applyFill="1" applyBorder="1" applyAlignment="1" applyProtection="1">
      <alignment horizontal="right" vertical="center" indent="1"/>
      <protection hidden="1"/>
    </xf>
    <xf numFmtId="4" fontId="75" fillId="0" borderId="43" xfId="0" applyNumberFormat="1" applyFont="1" applyFill="1" applyBorder="1" applyAlignment="1" applyProtection="1">
      <alignment horizontal="center" vertical="center"/>
      <protection hidden="1"/>
    </xf>
    <xf numFmtId="3" fontId="75" fillId="0" borderId="43" xfId="0" applyNumberFormat="1" applyFont="1" applyFill="1" applyBorder="1" applyAlignment="1" applyProtection="1">
      <alignment vertical="center"/>
      <protection hidden="1"/>
    </xf>
    <xf numFmtId="3" fontId="51" fillId="0" borderId="21" xfId="0" applyNumberFormat="1" applyFont="1" applyFill="1" applyBorder="1" applyAlignment="1" applyProtection="1">
      <alignment vertical="center"/>
      <protection hidden="1"/>
    </xf>
    <xf numFmtId="10" fontId="89" fillId="34" borderId="22" xfId="1" applyNumberFormat="1" applyFont="1" applyFill="1" applyBorder="1" applyProtection="1">
      <protection hidden="1"/>
    </xf>
    <xf numFmtId="0" fontId="0" fillId="0" borderId="0" xfId="0" quotePrefix="1" applyAlignment="1" applyProtection="1">
      <alignment horizontal="left" indent="2"/>
      <protection hidden="1"/>
    </xf>
    <xf numFmtId="1" fontId="72" fillId="30" borderId="0" xfId="1" applyNumberFormat="1" applyFont="1" applyFill="1" applyAlignment="1" applyProtection="1">
      <alignment horizontal="center" vertical="top"/>
      <protection hidden="1"/>
    </xf>
    <xf numFmtId="0" fontId="0" fillId="0" borderId="0" xfId="0" applyBorder="1" applyAlignment="1" applyProtection="1">
      <alignment horizontal="right" indent="1"/>
      <protection hidden="1"/>
    </xf>
    <xf numFmtId="3" fontId="75" fillId="5" borderId="21" xfId="0" applyNumberFormat="1" applyFont="1" applyFill="1" applyBorder="1" applyAlignment="1" applyProtection="1">
      <alignment vertical="center"/>
      <protection hidden="1"/>
    </xf>
    <xf numFmtId="3" fontId="68" fillId="0" borderId="21" xfId="0" applyNumberFormat="1" applyFont="1" applyBorder="1" applyAlignment="1" applyProtection="1">
      <alignment vertical="center"/>
      <protection hidden="1"/>
    </xf>
    <xf numFmtId="9" fontId="0" fillId="0" borderId="43" xfId="1" applyNumberFormat="1" applyFont="1" applyBorder="1" applyAlignment="1" applyProtection="1">
      <alignment horizontal="left" vertical="center"/>
      <protection hidden="1"/>
    </xf>
    <xf numFmtId="0" fontId="85" fillId="0" borderId="0" xfId="0" applyFont="1" applyBorder="1" applyProtection="1"/>
    <xf numFmtId="9" fontId="0" fillId="0" borderId="0" xfId="0" applyNumberFormat="1" applyFont="1" applyAlignment="1" applyProtection="1"/>
    <xf numFmtId="9" fontId="0" fillId="0" borderId="45" xfId="0" applyNumberFormat="1" applyFont="1" applyBorder="1" applyAlignment="1" applyProtection="1"/>
    <xf numFmtId="9" fontId="0" fillId="0" borderId="46" xfId="0" applyNumberFormat="1" applyFont="1" applyBorder="1" applyAlignment="1" applyProtection="1"/>
    <xf numFmtId="0" fontId="85" fillId="0" borderId="23" xfId="0" applyFont="1" applyBorder="1" applyAlignment="1" applyProtection="1">
      <alignment horizontal="left"/>
    </xf>
    <xf numFmtId="3" fontId="0" fillId="0" borderId="44" xfId="0" applyNumberFormat="1" applyFont="1" applyBorder="1" applyAlignment="1" applyProtection="1">
      <alignment horizontal="left" indent="4"/>
    </xf>
    <xf numFmtId="3" fontId="0" fillId="0" borderId="45" xfId="0" applyNumberFormat="1" applyFont="1" applyBorder="1" applyAlignment="1" applyProtection="1">
      <alignment horizontal="left" indent="4"/>
    </xf>
    <xf numFmtId="3" fontId="0" fillId="0" borderId="46" xfId="0" applyNumberFormat="1" applyFont="1" applyBorder="1" applyAlignment="1" applyProtection="1">
      <alignment horizontal="left" indent="4"/>
    </xf>
    <xf numFmtId="3" fontId="0" fillId="0" borderId="44" xfId="0" applyNumberFormat="1" applyFont="1" applyBorder="1" applyAlignment="1" applyProtection="1">
      <alignment horizontal="left" indent="2"/>
    </xf>
    <xf numFmtId="3" fontId="0" fillId="0" borderId="45" xfId="0" applyNumberFormat="1" applyFont="1" applyBorder="1" applyAlignment="1" applyProtection="1">
      <alignment horizontal="left" indent="2"/>
    </xf>
    <xf numFmtId="3" fontId="0" fillId="0" borderId="46" xfId="0" applyNumberFormat="1" applyFont="1" applyBorder="1" applyAlignment="1" applyProtection="1">
      <alignment horizontal="left" indent="2"/>
    </xf>
    <xf numFmtId="0" fontId="85" fillId="0" borderId="0" xfId="0" applyFont="1" applyAlignment="1" applyProtection="1">
      <alignment horizontal="left" indent="1"/>
    </xf>
    <xf numFmtId="9" fontId="0" fillId="0" borderId="23" xfId="0" applyNumberFormat="1" applyFont="1" applyBorder="1" applyAlignment="1" applyProtection="1"/>
    <xf numFmtId="9" fontId="0" fillId="0" borderId="0" xfId="0" applyNumberFormat="1" applyFont="1" applyAlignment="1" applyProtection="1">
      <alignment horizontal="right" indent="2"/>
    </xf>
    <xf numFmtId="9" fontId="51" fillId="0" borderId="0" xfId="1" applyFont="1"/>
    <xf numFmtId="9" fontId="101" fillId="0" borderId="23" xfId="1" applyFont="1" applyBorder="1" applyAlignment="1" applyProtection="1"/>
    <xf numFmtId="9" fontId="35" fillId="0" borderId="0" xfId="1" applyFont="1" applyProtection="1"/>
    <xf numFmtId="0" fontId="0" fillId="0" borderId="23" xfId="0" applyFont="1" applyBorder="1" applyAlignment="1" applyProtection="1">
      <alignment horizontal="left" indent="1"/>
    </xf>
    <xf numFmtId="9" fontId="108" fillId="28" borderId="13" xfId="1" applyFont="1" applyFill="1" applyBorder="1" applyAlignment="1" applyProtection="1">
      <alignment horizontal="center" vertical="top"/>
      <protection hidden="1"/>
    </xf>
    <xf numFmtId="0" fontId="107" fillId="0" borderId="0" xfId="0" applyFont="1" applyAlignment="1" applyProtection="1">
      <alignment horizontal="left" indent="2"/>
      <protection hidden="1"/>
    </xf>
    <xf numFmtId="171" fontId="68" fillId="0" borderId="52" xfId="0" applyNumberFormat="1" applyFont="1" applyBorder="1" applyAlignment="1" applyProtection="1">
      <alignment vertical="center"/>
      <protection hidden="1"/>
    </xf>
    <xf numFmtId="0" fontId="0" fillId="0" borderId="40" xfId="0" applyBorder="1" applyAlignment="1" applyProtection="1">
      <alignment vertical="center"/>
      <protection hidden="1"/>
    </xf>
    <xf numFmtId="173" fontId="87" fillId="0" borderId="31" xfId="0" applyNumberFormat="1" applyFont="1" applyBorder="1" applyAlignment="1" applyProtection="1">
      <alignment horizontal="right" vertical="center" indent="1"/>
      <protection hidden="1"/>
    </xf>
    <xf numFmtId="167" fontId="75" fillId="0" borderId="53" xfId="1" applyNumberFormat="1" applyFont="1" applyFill="1" applyBorder="1" applyAlignment="1" applyProtection="1">
      <alignment horizontal="left" vertical="center" wrapText="1"/>
      <protection hidden="1"/>
    </xf>
    <xf numFmtId="3" fontId="98" fillId="0" borderId="52" xfId="0" applyNumberFormat="1" applyFont="1" applyFill="1" applyBorder="1" applyAlignment="1" applyProtection="1">
      <alignment horizontal="center" vertical="center"/>
      <protection hidden="1"/>
    </xf>
    <xf numFmtId="9" fontId="0" fillId="0" borderId="34" xfId="1" applyFont="1" applyFill="1" applyBorder="1" applyAlignment="1" applyProtection="1">
      <alignment horizontal="left" vertical="center" wrapText="1"/>
      <protection hidden="1"/>
    </xf>
    <xf numFmtId="173" fontId="87" fillId="0" borderId="35" xfId="0" applyNumberFormat="1" applyFont="1" applyBorder="1" applyAlignment="1" applyProtection="1">
      <alignment horizontal="right" vertical="center" indent="1"/>
      <protection hidden="1"/>
    </xf>
    <xf numFmtId="3" fontId="98" fillId="0" borderId="36" xfId="0" applyNumberFormat="1" applyFont="1" applyFill="1" applyBorder="1" applyAlignment="1" applyProtection="1">
      <alignment horizontal="center" vertical="center"/>
      <protection hidden="1"/>
    </xf>
    <xf numFmtId="167" fontId="75" fillId="0" borderId="37" xfId="1" applyNumberFormat="1" applyFont="1" applyFill="1" applyBorder="1" applyAlignment="1" applyProtection="1">
      <alignment horizontal="left" vertical="center" wrapText="1"/>
      <protection hidden="1"/>
    </xf>
    <xf numFmtId="0" fontId="75" fillId="0" borderId="40" xfId="0" applyFont="1" applyBorder="1" applyAlignment="1" applyProtection="1">
      <alignment vertical="center"/>
      <protection hidden="1"/>
    </xf>
    <xf numFmtId="0" fontId="75" fillId="0" borderId="42" xfId="0" applyFont="1" applyBorder="1" applyAlignment="1" applyProtection="1">
      <alignment vertical="center"/>
      <protection hidden="1"/>
    </xf>
    <xf numFmtId="0" fontId="75" fillId="0" borderId="41" xfId="0" applyFont="1" applyBorder="1" applyAlignment="1" applyProtection="1">
      <alignment vertical="center"/>
      <protection hidden="1"/>
    </xf>
    <xf numFmtId="167" fontId="86" fillId="0" borderId="40" xfId="1" applyNumberFormat="1" applyFont="1" applyFill="1" applyBorder="1" applyAlignment="1" applyProtection="1">
      <alignment horizontal="left" vertical="center" wrapText="1"/>
      <protection locked="0" hidden="1"/>
    </xf>
    <xf numFmtId="0" fontId="86" fillId="0" borderId="41" xfId="0" applyFont="1" applyBorder="1" applyAlignment="1" applyProtection="1">
      <alignment vertical="center"/>
      <protection hidden="1"/>
    </xf>
    <xf numFmtId="0" fontId="0" fillId="0" borderId="0" xfId="0" applyAlignment="1" applyProtection="1">
      <alignment horizontal="left" indent="3"/>
      <protection hidden="1"/>
    </xf>
    <xf numFmtId="173" fontId="89" fillId="5" borderId="56" xfId="0" applyNumberFormat="1" applyFont="1" applyFill="1" applyBorder="1" applyAlignment="1" applyProtection="1">
      <alignment horizontal="right" vertical="center" indent="1"/>
      <protection hidden="1"/>
    </xf>
    <xf numFmtId="4" fontId="98" fillId="5" borderId="43" xfId="0" applyNumberFormat="1" applyFont="1" applyFill="1" applyBorder="1" applyAlignment="1" applyProtection="1">
      <alignment horizontal="center" vertical="center"/>
      <protection hidden="1"/>
    </xf>
    <xf numFmtId="167" fontId="87" fillId="0" borderId="59" xfId="1" applyNumberFormat="1" applyFont="1" applyBorder="1" applyAlignment="1" applyProtection="1">
      <alignment horizontal="center" vertical="center"/>
      <protection hidden="1"/>
    </xf>
    <xf numFmtId="9" fontId="0" fillId="0" borderId="13" xfId="1" applyFont="1" applyBorder="1" applyAlignment="1" applyProtection="1">
      <alignment horizontal="center" vertical="top"/>
      <protection hidden="1"/>
    </xf>
    <xf numFmtId="9" fontId="0" fillId="0" borderId="13" xfId="1" applyFont="1" applyBorder="1" applyAlignment="1" applyProtection="1">
      <alignment horizontal="left" vertical="top"/>
      <protection hidden="1"/>
    </xf>
    <xf numFmtId="3" fontId="72" fillId="30" borderId="60" xfId="0" applyNumberFormat="1" applyFont="1" applyFill="1" applyBorder="1" applyAlignment="1" applyProtection="1">
      <alignment horizontal="center" vertical="top"/>
      <protection hidden="1"/>
    </xf>
    <xf numFmtId="9" fontId="72" fillId="30" borderId="61" xfId="1" applyFont="1" applyFill="1" applyBorder="1" applyAlignment="1" applyProtection="1">
      <alignment horizontal="center" vertical="top"/>
      <protection hidden="1"/>
    </xf>
    <xf numFmtId="9" fontId="72" fillId="30" borderId="62" xfId="1" applyFont="1" applyFill="1" applyBorder="1" applyAlignment="1" applyProtection="1">
      <alignment horizontal="center" vertical="top"/>
      <protection hidden="1"/>
    </xf>
    <xf numFmtId="0" fontId="73" fillId="30" borderId="57" xfId="0" applyFont="1" applyFill="1" applyBorder="1" applyAlignment="1" applyProtection="1">
      <alignment vertical="top"/>
      <protection hidden="1"/>
    </xf>
    <xf numFmtId="3" fontId="72" fillId="30" borderId="60" xfId="0" applyNumberFormat="1" applyFont="1" applyFill="1" applyBorder="1" applyAlignment="1" applyProtection="1">
      <alignment horizontal="right" vertical="top" indent="1"/>
      <protection hidden="1"/>
    </xf>
    <xf numFmtId="0" fontId="35" fillId="36" borderId="24" xfId="0" applyFont="1" applyFill="1" applyBorder="1" applyProtection="1">
      <protection locked="0"/>
    </xf>
    <xf numFmtId="9" fontId="2" fillId="36" borderId="25" xfId="1" applyFont="1" applyFill="1" applyBorder="1" applyAlignment="1" applyProtection="1">
      <alignment horizontal="left" vertical="top"/>
      <protection locked="0"/>
    </xf>
    <xf numFmtId="9" fontId="1" fillId="36" borderId="13" xfId="1" applyFont="1" applyFill="1" applyBorder="1" applyAlignment="1" applyProtection="1">
      <alignment horizontal="left" vertical="top"/>
      <protection locked="0"/>
    </xf>
    <xf numFmtId="9" fontId="1" fillId="36" borderId="24" xfId="1" applyFont="1" applyFill="1" applyBorder="1" applyAlignment="1" applyProtection="1">
      <alignment horizontal="left" vertical="top"/>
      <protection locked="0"/>
    </xf>
    <xf numFmtId="1" fontId="47" fillId="36" borderId="25" xfId="1" applyNumberFormat="1" applyFont="1" applyFill="1" applyBorder="1" applyAlignment="1" applyProtection="1">
      <alignment horizontal="left" vertical="top"/>
      <protection locked="0"/>
    </xf>
    <xf numFmtId="174" fontId="1" fillId="36" borderId="22" xfId="1" applyNumberFormat="1" applyFont="1" applyFill="1" applyBorder="1" applyAlignment="1" applyProtection="1">
      <alignment horizontal="left" vertical="top"/>
      <protection locked="0"/>
    </xf>
    <xf numFmtId="14" fontId="2" fillId="36" borderId="22" xfId="1" applyNumberFormat="1" applyFont="1" applyFill="1" applyBorder="1" applyAlignment="1" applyProtection="1">
      <alignment horizontal="left" vertical="top"/>
      <protection locked="0"/>
    </xf>
    <xf numFmtId="9" fontId="1" fillId="36" borderId="22" xfId="1" applyFont="1" applyFill="1" applyBorder="1" applyAlignment="1" applyProtection="1">
      <alignment horizontal="left" vertical="top"/>
      <protection locked="0"/>
    </xf>
    <xf numFmtId="0" fontId="0" fillId="36" borderId="27" xfId="0" applyFill="1" applyBorder="1" applyProtection="1">
      <protection hidden="1"/>
    </xf>
    <xf numFmtId="3" fontId="51" fillId="36" borderId="50" xfId="0" applyNumberFormat="1" applyFont="1" applyFill="1" applyBorder="1" applyAlignment="1" applyProtection="1">
      <alignment horizontal="right" vertical="center" indent="1"/>
      <protection hidden="1"/>
    </xf>
    <xf numFmtId="9" fontId="1" fillId="36" borderId="21" xfId="1" applyFont="1" applyFill="1" applyBorder="1" applyAlignment="1" applyProtection="1">
      <alignment horizontal="left" vertical="top"/>
      <protection locked="0"/>
    </xf>
    <xf numFmtId="3" fontId="51" fillId="36" borderId="25" xfId="0" applyNumberFormat="1" applyFont="1" applyFill="1" applyBorder="1" applyAlignment="1" applyProtection="1">
      <alignment horizontal="center" vertical="center"/>
      <protection hidden="1"/>
    </xf>
    <xf numFmtId="4" fontId="51" fillId="36" borderId="25" xfId="0" applyNumberFormat="1" applyFont="1" applyFill="1" applyBorder="1" applyAlignment="1" applyProtection="1">
      <alignment horizontal="center" vertical="center"/>
      <protection hidden="1"/>
    </xf>
    <xf numFmtId="0" fontId="82" fillId="0" borderId="51" xfId="0" applyFont="1" applyFill="1" applyBorder="1" applyAlignment="1" applyProtection="1">
      <alignment horizontal="left" vertical="center" wrapText="1" indent="1"/>
      <protection hidden="1"/>
    </xf>
    <xf numFmtId="0" fontId="82" fillId="36" borderId="22" xfId="0" applyFont="1" applyFill="1" applyBorder="1" applyProtection="1"/>
    <xf numFmtId="173" fontId="0" fillId="36" borderId="28" xfId="0" applyNumberFormat="1" applyFont="1" applyFill="1" applyBorder="1" applyAlignment="1" applyProtection="1">
      <alignment horizontal="right" vertical="center" indent="1"/>
      <protection locked="0"/>
    </xf>
    <xf numFmtId="173" fontId="0" fillId="36" borderId="29" xfId="0" applyNumberFormat="1" applyFont="1" applyFill="1" applyBorder="1" applyAlignment="1" applyProtection="1">
      <alignment horizontal="right" vertical="center" indent="1"/>
      <protection locked="0"/>
    </xf>
    <xf numFmtId="173" fontId="0" fillId="36" borderId="30" xfId="0" applyNumberFormat="1" applyFont="1" applyFill="1" applyBorder="1" applyAlignment="1" applyProtection="1">
      <alignment horizontal="right" vertical="center" indent="1"/>
      <protection locked="0"/>
    </xf>
    <xf numFmtId="0" fontId="0" fillId="36" borderId="12" xfId="0" applyFill="1" applyBorder="1" applyAlignment="1" applyProtection="1">
      <alignment vertical="center"/>
      <protection locked="0"/>
    </xf>
    <xf numFmtId="0" fontId="86" fillId="0" borderId="13" xfId="0" applyFont="1" applyBorder="1" applyAlignment="1" applyProtection="1">
      <alignment vertical="top"/>
      <protection hidden="1"/>
    </xf>
    <xf numFmtId="0" fontId="86" fillId="0" borderId="12" xfId="0" applyFont="1" applyBorder="1" applyAlignment="1" applyProtection="1">
      <alignment vertical="top"/>
      <protection hidden="1"/>
    </xf>
    <xf numFmtId="0" fontId="86" fillId="36" borderId="26" xfId="0" applyFont="1" applyFill="1" applyBorder="1" applyProtection="1">
      <protection hidden="1"/>
    </xf>
    <xf numFmtId="0" fontId="51" fillId="0" borderId="63" xfId="0" applyFont="1" applyFill="1" applyBorder="1" applyAlignment="1" applyProtection="1">
      <protection hidden="1"/>
    </xf>
    <xf numFmtId="0" fontId="0" fillId="0" borderId="63" xfId="0" applyFont="1" applyBorder="1" applyProtection="1">
      <protection hidden="1"/>
    </xf>
    <xf numFmtId="0" fontId="0" fillId="0" borderId="13" xfId="0" applyFont="1" applyBorder="1" applyProtection="1">
      <protection hidden="1"/>
    </xf>
    <xf numFmtId="0" fontId="0" fillId="0" borderId="13" xfId="0" applyBorder="1" applyProtection="1">
      <protection hidden="1"/>
    </xf>
    <xf numFmtId="0" fontId="51" fillId="0" borderId="13" xfId="0" applyFont="1" applyFill="1" applyBorder="1" applyAlignment="1" applyProtection="1">
      <protection hidden="1"/>
    </xf>
    <xf numFmtId="10" fontId="89" fillId="34" borderId="13" xfId="1" applyNumberFormat="1" applyFont="1" applyFill="1" applyBorder="1" applyProtection="1">
      <protection hidden="1"/>
    </xf>
    <xf numFmtId="9" fontId="87" fillId="0" borderId="0" xfId="1" applyFont="1" applyBorder="1" applyAlignment="1" applyProtection="1">
      <alignment horizontal="right" indent="2"/>
      <protection hidden="1"/>
    </xf>
    <xf numFmtId="0" fontId="0" fillId="0" borderId="65" xfId="0" applyBorder="1" applyProtection="1">
      <protection hidden="1"/>
    </xf>
    <xf numFmtId="9" fontId="87" fillId="0" borderId="23" xfId="1" applyFont="1" applyBorder="1" applyAlignment="1" applyProtection="1">
      <alignment horizontal="right" indent="2"/>
      <protection hidden="1"/>
    </xf>
    <xf numFmtId="0" fontId="0" fillId="0" borderId="59" xfId="0" applyBorder="1" applyProtection="1">
      <protection hidden="1"/>
    </xf>
    <xf numFmtId="9" fontId="0" fillId="0" borderId="22" xfId="1" applyFont="1" applyBorder="1" applyProtection="1">
      <protection hidden="1"/>
    </xf>
    <xf numFmtId="10" fontId="89" fillId="0" borderId="22" xfId="0" applyNumberFormat="1" applyFont="1" applyBorder="1" applyProtection="1">
      <protection hidden="1"/>
    </xf>
    <xf numFmtId="0" fontId="75" fillId="0" borderId="0" xfId="0" applyFont="1" applyProtection="1">
      <protection hidden="1"/>
    </xf>
    <xf numFmtId="0" fontId="0" fillId="0" borderId="44" xfId="0" applyNumberFormat="1" applyFont="1" applyBorder="1" applyAlignment="1" applyProtection="1"/>
    <xf numFmtId="0" fontId="0" fillId="0" borderId="0" xfId="0" applyFont="1" applyBorder="1" applyAlignment="1" applyProtection="1">
      <alignment horizontal="left"/>
    </xf>
    <xf numFmtId="0" fontId="0" fillId="0" borderId="0" xfId="0" applyFont="1" applyBorder="1" applyProtection="1"/>
    <xf numFmtId="3" fontId="0" fillId="0" borderId="0" xfId="0" applyNumberFormat="1" applyFont="1" applyBorder="1" applyAlignment="1" applyProtection="1">
      <alignment horizontal="left"/>
    </xf>
    <xf numFmtId="1" fontId="0" fillId="0" borderId="0" xfId="0" applyNumberFormat="1" applyFont="1" applyBorder="1" applyAlignment="1" applyProtection="1">
      <alignment horizontal="left"/>
    </xf>
    <xf numFmtId="172" fontId="0" fillId="0" borderId="0" xfId="0" applyNumberFormat="1" applyFont="1" applyBorder="1" applyAlignment="1" applyProtection="1">
      <alignment horizontal="left"/>
    </xf>
    <xf numFmtId="0" fontId="73" fillId="35" borderId="0" xfId="0" applyFont="1" applyFill="1" applyBorder="1" applyAlignment="1" applyProtection="1">
      <alignment horizontal="left" vertical="center"/>
    </xf>
    <xf numFmtId="0" fontId="72" fillId="35" borderId="0" xfId="0" applyFont="1" applyFill="1" applyBorder="1" applyAlignment="1" applyProtection="1">
      <alignment vertical="center"/>
    </xf>
    <xf numFmtId="0" fontId="113" fillId="35" borderId="0" xfId="0" applyFont="1" applyFill="1" applyBorder="1" applyAlignment="1" applyProtection="1">
      <alignment horizontal="left" vertical="center"/>
    </xf>
    <xf numFmtId="0" fontId="51" fillId="0" borderId="0" xfId="0" applyFont="1" applyBorder="1" applyAlignment="1" applyProtection="1">
      <alignment horizontal="left"/>
      <protection hidden="1"/>
    </xf>
    <xf numFmtId="3" fontId="51" fillId="0" borderId="66" xfId="0" applyNumberFormat="1" applyFont="1" applyBorder="1" applyAlignment="1" applyProtection="1">
      <alignment horizontal="left" indent="2"/>
    </xf>
    <xf numFmtId="0" fontId="51" fillId="0" borderId="66" xfId="0" applyFont="1" applyBorder="1" applyAlignment="1" applyProtection="1">
      <alignment horizontal="left" indent="2"/>
      <protection hidden="1"/>
    </xf>
    <xf numFmtId="0" fontId="51" fillId="0" borderId="0" xfId="0" applyFont="1" applyBorder="1" applyAlignment="1" applyProtection="1">
      <alignment horizontal="left" indent="2"/>
      <protection hidden="1"/>
    </xf>
    <xf numFmtId="0" fontId="113" fillId="37" borderId="0" xfId="0" applyFont="1" applyFill="1" applyAlignment="1" applyProtection="1">
      <protection hidden="1"/>
    </xf>
    <xf numFmtId="0" fontId="85" fillId="0" borderId="23" xfId="0" applyFont="1" applyBorder="1" applyAlignment="1" applyProtection="1">
      <alignment horizontal="left" indent="2"/>
    </xf>
    <xf numFmtId="9" fontId="0" fillId="0" borderId="47" xfId="0" applyNumberFormat="1" applyFont="1" applyBorder="1" applyAlignment="1" applyProtection="1">
      <alignment horizontal="right" indent="2"/>
    </xf>
    <xf numFmtId="9" fontId="0" fillId="0" borderId="45" xfId="0" applyNumberFormat="1" applyFont="1" applyBorder="1" applyAlignment="1" applyProtection="1">
      <alignment horizontal="right" indent="2"/>
    </xf>
    <xf numFmtId="9" fontId="0" fillId="0" borderId="46" xfId="0" applyNumberFormat="1" applyFont="1" applyBorder="1" applyAlignment="1" applyProtection="1">
      <alignment horizontal="right" indent="2"/>
    </xf>
    <xf numFmtId="0" fontId="85" fillId="0" borderId="23" xfId="0" applyFont="1" applyBorder="1" applyAlignment="1" applyProtection="1">
      <alignment horizontal="right" indent="11"/>
    </xf>
    <xf numFmtId="0" fontId="85" fillId="0" borderId="0" xfId="0" applyFont="1" applyProtection="1"/>
    <xf numFmtId="0" fontId="114" fillId="0" borderId="0" xfId="0" applyFont="1" applyAlignment="1" applyProtection="1">
      <alignment horizontal="left" vertical="top"/>
    </xf>
    <xf numFmtId="0" fontId="114" fillId="0" borderId="0" xfId="0" applyFont="1" applyAlignment="1" applyProtection="1">
      <alignment horizontal="left" vertical="top" wrapText="1"/>
    </xf>
    <xf numFmtId="3" fontId="35" fillId="0" borderId="0" xfId="0" applyNumberFormat="1" applyFont="1" applyFill="1" applyBorder="1" applyAlignment="1" applyProtection="1"/>
    <xf numFmtId="3" fontId="51" fillId="0" borderId="0" xfId="0" applyNumberFormat="1" applyFont="1" applyFill="1" applyBorder="1" applyAlignment="1" applyProtection="1">
      <alignment horizontal="right"/>
      <protection hidden="1"/>
    </xf>
    <xf numFmtId="0" fontId="51" fillId="0" borderId="0" xfId="0" applyFont="1" applyProtection="1"/>
    <xf numFmtId="9" fontId="35" fillId="0" borderId="0" xfId="1" applyFont="1" applyBorder="1" applyProtection="1"/>
    <xf numFmtId="0" fontId="0" fillId="0" borderId="0" xfId="0" applyFont="1" applyBorder="1" applyAlignment="1" applyProtection="1">
      <alignment horizontal="left" indent="1"/>
    </xf>
    <xf numFmtId="0" fontId="102" fillId="0" borderId="64" xfId="0" applyFont="1" applyFill="1" applyBorder="1" applyAlignment="1" applyProtection="1">
      <protection hidden="1"/>
    </xf>
    <xf numFmtId="0" fontId="0" fillId="0" borderId="64" xfId="0" applyFont="1" applyBorder="1" applyProtection="1"/>
    <xf numFmtId="3" fontId="93" fillId="0" borderId="64" xfId="0" applyNumberFormat="1" applyFont="1" applyFill="1" applyBorder="1" applyAlignment="1" applyProtection="1">
      <protection hidden="1"/>
    </xf>
    <xf numFmtId="9" fontId="35" fillId="0" borderId="64" xfId="1" applyFont="1" applyBorder="1" applyProtection="1"/>
    <xf numFmtId="0" fontId="0" fillId="0" borderId="64" xfId="0" applyFont="1" applyBorder="1" applyAlignment="1" applyProtection="1">
      <alignment horizontal="left" indent="1"/>
    </xf>
    <xf numFmtId="0" fontId="118" fillId="0" borderId="0" xfId="0" applyFont="1" applyAlignment="1" applyProtection="1">
      <alignment horizontal="left"/>
    </xf>
    <xf numFmtId="0" fontId="118" fillId="0" borderId="0" xfId="0" applyFont="1" applyAlignment="1" applyProtection="1">
      <alignment horizontal="left" indent="2"/>
    </xf>
    <xf numFmtId="173" fontId="115" fillId="0" borderId="0" xfId="0" applyNumberFormat="1" applyFont="1" applyFill="1" applyBorder="1" applyAlignment="1" applyProtection="1">
      <alignment horizontal="right"/>
    </xf>
    <xf numFmtId="172" fontId="38" fillId="0" borderId="0" xfId="33868" applyNumberFormat="1" applyBorder="1" applyAlignment="1" applyProtection="1">
      <alignment horizontal="left"/>
    </xf>
    <xf numFmtId="0" fontId="85" fillId="0" borderId="0" xfId="0" applyFont="1" applyBorder="1" applyAlignment="1" applyProtection="1">
      <alignment horizontal="left"/>
    </xf>
    <xf numFmtId="0" fontId="0" fillId="0" borderId="44" xfId="0" applyNumberFormat="1" applyFont="1" applyBorder="1" applyAlignment="1" applyProtection="1">
      <alignment horizontal="left"/>
    </xf>
    <xf numFmtId="9" fontId="0" fillId="0" borderId="45" xfId="0" applyNumberFormat="1" applyFont="1" applyBorder="1" applyAlignment="1" applyProtection="1">
      <alignment horizontal="left"/>
    </xf>
    <xf numFmtId="9" fontId="0" fillId="0" borderId="46" xfId="0" applyNumberFormat="1" applyFont="1" applyBorder="1" applyAlignment="1" applyProtection="1">
      <alignment horizontal="left"/>
    </xf>
    <xf numFmtId="0" fontId="93" fillId="5" borderId="0" xfId="0" applyFont="1" applyFill="1" applyBorder="1" applyAlignment="1" applyProtection="1">
      <protection hidden="1"/>
    </xf>
    <xf numFmtId="3" fontId="93" fillId="5" borderId="0" xfId="0" applyNumberFormat="1" applyFont="1" applyFill="1" applyBorder="1" applyAlignment="1" applyProtection="1"/>
    <xf numFmtId="0" fontId="51" fillId="5" borderId="0" xfId="0" applyFont="1" applyFill="1" applyBorder="1" applyProtection="1"/>
    <xf numFmtId="0" fontId="51" fillId="5" borderId="0" xfId="0" applyFont="1" applyFill="1" applyBorder="1" applyAlignment="1" applyProtection="1"/>
    <xf numFmtId="0" fontId="51" fillId="5" borderId="0" xfId="0" applyFont="1" applyFill="1" applyBorder="1" applyAlignment="1" applyProtection="1">
      <protection hidden="1"/>
    </xf>
    <xf numFmtId="3" fontId="51" fillId="5" borderId="0" xfId="0" applyNumberFormat="1" applyFont="1" applyFill="1" applyBorder="1" applyAlignment="1" applyProtection="1"/>
    <xf numFmtId="3" fontId="93" fillId="5" borderId="0" xfId="0" applyNumberFormat="1" applyFont="1" applyFill="1" applyBorder="1" applyAlignment="1" applyProtection="1">
      <alignment vertical="center"/>
      <protection hidden="1"/>
    </xf>
    <xf numFmtId="0" fontId="51" fillId="5" borderId="0" xfId="0" applyFont="1" applyFill="1" applyBorder="1" applyAlignment="1" applyProtection="1">
      <alignment horizontal="left" indent="2"/>
    </xf>
    <xf numFmtId="0" fontId="0" fillId="5" borderId="0" xfId="0" applyFill="1" applyBorder="1" applyProtection="1"/>
    <xf numFmtId="0" fontId="0" fillId="35" borderId="0" xfId="0" applyFill="1" applyProtection="1">
      <protection hidden="1"/>
    </xf>
    <xf numFmtId="0" fontId="118" fillId="0" borderId="0" xfId="0" applyFont="1" applyAlignment="1" applyProtection="1">
      <alignment horizontal="left" indent="1"/>
    </xf>
    <xf numFmtId="0" fontId="95" fillId="0" borderId="47" xfId="0" applyFont="1" applyBorder="1" applyProtection="1">
      <protection hidden="1"/>
    </xf>
    <xf numFmtId="0" fontId="95" fillId="0" borderId="45" xfId="0" applyFont="1" applyBorder="1" applyProtection="1">
      <protection hidden="1"/>
    </xf>
    <xf numFmtId="0" fontId="95" fillId="0" borderId="46" xfId="0" applyFont="1" applyBorder="1" applyProtection="1">
      <protection hidden="1"/>
    </xf>
    <xf numFmtId="9" fontId="82" fillId="0" borderId="0" xfId="0" applyNumberFormat="1" applyFont="1" applyAlignment="1" applyProtection="1">
      <alignment horizontal="right" indent="2"/>
    </xf>
    <xf numFmtId="3" fontId="82" fillId="0" borderId="47" xfId="0" applyNumberFormat="1" applyFont="1" applyBorder="1" applyAlignment="1" applyProtection="1"/>
    <xf numFmtId="3" fontId="82" fillId="0" borderId="45" xfId="0" applyNumberFormat="1" applyFont="1" applyBorder="1" applyAlignment="1" applyProtection="1"/>
    <xf numFmtId="3" fontId="82" fillId="0" borderId="46" xfId="0" applyNumberFormat="1" applyFont="1" applyBorder="1" applyAlignment="1" applyProtection="1"/>
    <xf numFmtId="0" fontId="38" fillId="0" borderId="0" xfId="33868" applyAlignment="1" applyProtection="1">
      <alignment horizontal="left"/>
    </xf>
    <xf numFmtId="0" fontId="82" fillId="0" borderId="0" xfId="0" applyFont="1" applyFill="1" applyBorder="1" applyAlignment="1" applyProtection="1">
      <alignment horizontal="left"/>
      <protection hidden="1"/>
    </xf>
    <xf numFmtId="0" fontId="83" fillId="0" borderId="0" xfId="0" applyFont="1" applyFill="1" applyBorder="1" applyAlignment="1" applyProtection="1">
      <alignment horizontal="left" wrapText="1"/>
    </xf>
    <xf numFmtId="0" fontId="120" fillId="40" borderId="67" xfId="54" applyFont="1" applyFill="1" applyBorder="1" applyAlignment="1" applyProtection="1">
      <alignment horizontal="center"/>
    </xf>
    <xf numFmtId="3" fontId="46" fillId="39" borderId="67" xfId="54" applyNumberFormat="1" applyFont="1" applyFill="1" applyBorder="1" applyProtection="1">
      <protection locked="0"/>
    </xf>
    <xf numFmtId="3" fontId="46" fillId="36" borderId="67" xfId="54" applyNumberFormat="1" applyFont="1" applyFill="1" applyBorder="1" applyProtection="1">
      <protection locked="0"/>
    </xf>
    <xf numFmtId="0" fontId="46" fillId="0" borderId="69" xfId="54" applyFont="1" applyBorder="1" applyProtection="1"/>
    <xf numFmtId="0" fontId="46" fillId="0" borderId="68" xfId="54" applyFont="1" applyBorder="1" applyProtection="1"/>
    <xf numFmtId="0" fontId="46" fillId="36" borderId="67" xfId="0" applyFont="1" applyFill="1" applyBorder="1" applyProtection="1">
      <protection locked="0"/>
    </xf>
    <xf numFmtId="0" fontId="46" fillId="0" borderId="67" xfId="0" applyFont="1" applyBorder="1" applyAlignment="1" applyProtection="1">
      <alignment horizontal="center"/>
    </xf>
    <xf numFmtId="3" fontId="46" fillId="5" borderId="67" xfId="54" applyNumberFormat="1" applyFont="1" applyFill="1" applyBorder="1" applyProtection="1"/>
    <xf numFmtId="3" fontId="46" fillId="41" borderId="67" xfId="54" applyNumberFormat="1" applyFont="1" applyFill="1" applyBorder="1" applyProtection="1"/>
    <xf numFmtId="0" fontId="46" fillId="5" borderId="67" xfId="0" applyFont="1" applyFill="1" applyBorder="1" applyAlignment="1" applyProtection="1">
      <alignment horizontal="right"/>
    </xf>
    <xf numFmtId="0" fontId="46" fillId="5" borderId="67" xfId="0" applyFont="1" applyFill="1" applyBorder="1" applyProtection="1"/>
    <xf numFmtId="3" fontId="46" fillId="41" borderId="67" xfId="54" applyNumberFormat="1" applyFont="1" applyFill="1" applyBorder="1" applyAlignment="1" applyProtection="1">
      <alignment horizontal="center"/>
    </xf>
    <xf numFmtId="0" fontId="46" fillId="5" borderId="67" xfId="0" applyFont="1" applyFill="1" applyBorder="1" applyAlignment="1" applyProtection="1">
      <alignment horizontal="center"/>
    </xf>
    <xf numFmtId="0" fontId="120" fillId="38" borderId="0" xfId="0" applyFont="1" applyFill="1" applyProtection="1"/>
    <xf numFmtId="0" fontId="121" fillId="38" borderId="0" xfId="0" applyFont="1" applyFill="1" applyProtection="1"/>
    <xf numFmtId="0" fontId="46" fillId="38" borderId="0" xfId="0" applyFont="1" applyFill="1" applyProtection="1"/>
    <xf numFmtId="0" fontId="87" fillId="38" borderId="0" xfId="0" applyFont="1" applyFill="1" applyAlignment="1" applyProtection="1">
      <alignment horizontal="left" indent="2"/>
    </xf>
    <xf numFmtId="0" fontId="87" fillId="38" borderId="0" xfId="0" applyFont="1" applyFill="1" applyAlignment="1" applyProtection="1">
      <alignment horizontal="left"/>
    </xf>
    <xf numFmtId="0" fontId="0" fillId="38" borderId="0" xfId="0" applyFill="1" applyProtection="1"/>
    <xf numFmtId="2" fontId="122" fillId="42" borderId="67" xfId="54" applyNumberFormat="1" applyFont="1" applyFill="1" applyBorder="1" applyProtection="1"/>
    <xf numFmtId="0" fontId="1" fillId="5" borderId="67" xfId="0" applyFont="1" applyFill="1" applyBorder="1" applyAlignment="1" applyProtection="1">
      <alignment horizontal="center"/>
    </xf>
    <xf numFmtId="0" fontId="109" fillId="35" borderId="0" xfId="33868" applyFont="1" applyFill="1" applyAlignment="1" applyProtection="1">
      <alignment horizontal="center" vertical="center"/>
    </xf>
    <xf numFmtId="0" fontId="82" fillId="0" borderId="0" xfId="0" applyFont="1" applyBorder="1" applyAlignment="1" applyProtection="1">
      <alignment horizontal="left"/>
    </xf>
    <xf numFmtId="0" fontId="82" fillId="0" borderId="0" xfId="0" applyFont="1" applyBorder="1" applyAlignment="1" applyProtection="1">
      <alignment horizontal="left" vertical="top" wrapText="1"/>
    </xf>
    <xf numFmtId="0" fontId="82" fillId="0" borderId="0" xfId="0" applyFont="1" applyAlignment="1" applyProtection="1">
      <alignment vertical="top" wrapText="1"/>
    </xf>
    <xf numFmtId="173" fontId="0" fillId="0" borderId="0" xfId="0" applyNumberFormat="1" applyProtection="1">
      <protection hidden="1"/>
    </xf>
    <xf numFmtId="175" fontId="0" fillId="0" borderId="0" xfId="0" applyNumberFormat="1" applyProtection="1">
      <protection hidden="1"/>
    </xf>
    <xf numFmtId="0" fontId="73" fillId="30" borderId="57" xfId="0" applyFont="1" applyFill="1" applyBorder="1" applyAlignment="1" applyProtection="1">
      <alignment vertical="center"/>
      <protection hidden="1"/>
    </xf>
    <xf numFmtId="0" fontId="72" fillId="0" borderId="0" xfId="0" applyFont="1" applyAlignment="1" applyProtection="1">
      <alignment vertical="center"/>
      <protection hidden="1"/>
    </xf>
    <xf numFmtId="3" fontId="72" fillId="30" borderId="60" xfId="0" applyNumberFormat="1" applyFont="1" applyFill="1" applyBorder="1" applyAlignment="1" applyProtection="1">
      <alignment horizontal="center" vertical="center"/>
      <protection hidden="1"/>
    </xf>
    <xf numFmtId="9" fontId="72" fillId="30" borderId="61" xfId="1" applyFont="1" applyFill="1" applyBorder="1" applyAlignment="1" applyProtection="1">
      <alignment horizontal="center" vertical="center"/>
      <protection hidden="1"/>
    </xf>
    <xf numFmtId="9" fontId="72" fillId="30" borderId="62" xfId="1" applyFont="1" applyFill="1" applyBorder="1" applyAlignment="1" applyProtection="1">
      <alignment horizontal="center" vertical="center"/>
      <protection hidden="1"/>
    </xf>
    <xf numFmtId="3" fontId="72" fillId="30" borderId="60" xfId="0" applyNumberFormat="1" applyFont="1" applyFill="1" applyBorder="1" applyAlignment="1" applyProtection="1">
      <alignment horizontal="right" vertical="center" indent="1"/>
      <protection hidden="1"/>
    </xf>
    <xf numFmtId="0" fontId="108" fillId="43" borderId="12" xfId="0" applyFont="1" applyFill="1" applyBorder="1" applyAlignment="1" applyProtection="1">
      <alignment vertical="top"/>
      <protection hidden="1"/>
    </xf>
    <xf numFmtId="9" fontId="71" fillId="43" borderId="22" xfId="1" applyFont="1" applyFill="1" applyBorder="1" applyAlignment="1" applyProtection="1">
      <alignment horizontal="center" vertical="center"/>
      <protection hidden="1"/>
    </xf>
    <xf numFmtId="9" fontId="72" fillId="43" borderId="22" xfId="1" applyFont="1" applyFill="1" applyBorder="1" applyAlignment="1" applyProtection="1">
      <alignment horizontal="center" vertical="center"/>
      <protection hidden="1"/>
    </xf>
    <xf numFmtId="167" fontId="124" fillId="43" borderId="22" xfId="1" quotePrefix="1" applyNumberFormat="1" applyFont="1" applyFill="1" applyBorder="1" applyAlignment="1" applyProtection="1">
      <alignment horizontal="left" vertical="top"/>
      <protection hidden="1"/>
    </xf>
    <xf numFmtId="4" fontId="0" fillId="36" borderId="38" xfId="0" applyNumberFormat="1" applyFont="1" applyFill="1" applyBorder="1" applyAlignment="1" applyProtection="1">
      <alignment horizontal="center" vertical="center"/>
      <protection locked="0"/>
    </xf>
    <xf numFmtId="0" fontId="93" fillId="36" borderId="22" xfId="0" applyFont="1" applyFill="1" applyBorder="1" applyAlignment="1" applyProtection="1">
      <alignment vertical="center"/>
      <protection locked="0"/>
    </xf>
    <xf numFmtId="0" fontId="35" fillId="36" borderId="22" xfId="0" applyFont="1" applyFill="1" applyBorder="1" applyAlignment="1" applyProtection="1">
      <alignment vertical="center"/>
      <protection locked="0"/>
    </xf>
    <xf numFmtId="167" fontId="35" fillId="0" borderId="40" xfId="1" applyNumberFormat="1" applyFont="1" applyFill="1" applyBorder="1" applyAlignment="1" applyProtection="1">
      <alignment horizontal="left" vertical="center" wrapText="1"/>
      <protection locked="0" hidden="1"/>
    </xf>
    <xf numFmtId="0" fontId="86" fillId="0" borderId="41" xfId="0" applyFont="1" applyFill="1" applyBorder="1" applyAlignment="1" applyProtection="1">
      <alignment vertical="center"/>
      <protection hidden="1"/>
    </xf>
    <xf numFmtId="0" fontId="0" fillId="0" borderId="41" xfId="0" applyFill="1" applyBorder="1" applyAlignment="1" applyProtection="1">
      <alignment vertical="center"/>
      <protection hidden="1"/>
    </xf>
    <xf numFmtId="0" fontId="125" fillId="36" borderId="12" xfId="0" applyFont="1" applyFill="1" applyBorder="1" applyAlignment="1" applyProtection="1">
      <alignment vertical="center"/>
      <protection locked="0"/>
    </xf>
    <xf numFmtId="173" fontId="89" fillId="44" borderId="20" xfId="0" applyNumberFormat="1" applyFont="1" applyFill="1" applyBorder="1" applyAlignment="1" applyProtection="1">
      <alignment horizontal="right" vertical="center" indent="1"/>
      <protection hidden="1"/>
    </xf>
    <xf numFmtId="4" fontId="126" fillId="44" borderId="48" xfId="0" applyNumberFormat="1" applyFont="1" applyFill="1" applyBorder="1" applyAlignment="1" applyProtection="1">
      <alignment horizontal="center" vertical="center"/>
      <protection hidden="1"/>
    </xf>
    <xf numFmtId="173" fontId="89" fillId="34" borderId="20" xfId="0" applyNumberFormat="1" applyFont="1" applyFill="1" applyBorder="1" applyAlignment="1" applyProtection="1">
      <alignment horizontal="right" vertical="center" indent="1"/>
      <protection hidden="1"/>
    </xf>
    <xf numFmtId="4" fontId="127" fillId="34" borderId="48" xfId="0" applyNumberFormat="1" applyFont="1" applyFill="1" applyBorder="1" applyAlignment="1" applyProtection="1">
      <alignment horizontal="center" vertical="center"/>
      <protection hidden="1"/>
    </xf>
    <xf numFmtId="173" fontId="128" fillId="43" borderId="0" xfId="0" applyNumberFormat="1" applyFont="1" applyFill="1" applyBorder="1" applyAlignment="1" applyProtection="1">
      <alignment horizontal="right" vertical="center" indent="1"/>
      <protection hidden="1"/>
    </xf>
    <xf numFmtId="4" fontId="127" fillId="43" borderId="0" xfId="0" applyNumberFormat="1" applyFont="1" applyFill="1" applyBorder="1" applyAlignment="1" applyProtection="1">
      <alignment horizontal="center" vertical="center"/>
      <protection hidden="1"/>
    </xf>
    <xf numFmtId="3" fontId="127" fillId="43" borderId="0" xfId="0" applyNumberFormat="1" applyFont="1" applyFill="1" applyBorder="1" applyAlignment="1" applyProtection="1">
      <alignment vertical="center"/>
      <protection hidden="1"/>
    </xf>
    <xf numFmtId="0" fontId="129" fillId="43" borderId="0" xfId="0" applyFont="1" applyFill="1" applyBorder="1" applyAlignment="1" applyProtection="1">
      <alignment vertical="center"/>
      <protection hidden="1"/>
    </xf>
    <xf numFmtId="3" fontId="106" fillId="0" borderId="0" xfId="0" applyNumberFormat="1" applyFont="1" applyAlignment="1" applyProtection="1">
      <alignment vertical="top" wrapText="1"/>
      <protection hidden="1"/>
    </xf>
    <xf numFmtId="0" fontId="96" fillId="0" borderId="0" xfId="0" applyFont="1" applyAlignment="1" applyProtection="1">
      <alignment vertical="top"/>
    </xf>
    <xf numFmtId="0" fontId="82" fillId="0" borderId="51" xfId="0" applyFont="1" applyBorder="1" applyAlignment="1" applyProtection="1">
      <alignment horizontal="left" vertical="top" wrapText="1" indent="1"/>
    </xf>
    <xf numFmtId="0" fontId="0" fillId="0" borderId="0" xfId="0" applyAlignment="1" applyProtection="1">
      <alignment horizontal="left" indent="2"/>
      <protection hidden="1"/>
    </xf>
    <xf numFmtId="173" fontId="35" fillId="36" borderId="58" xfId="0" applyNumberFormat="1" applyFont="1" applyFill="1" applyBorder="1" applyAlignment="1" applyProtection="1">
      <alignment horizontal="right" vertical="center" indent="1"/>
      <protection locked="0"/>
    </xf>
    <xf numFmtId="173" fontId="88" fillId="28" borderId="13" xfId="0" applyNumberFormat="1" applyFont="1" applyFill="1" applyBorder="1" applyAlignment="1" applyProtection="1">
      <alignment horizontal="right" vertical="center" indent="1"/>
      <protection hidden="1"/>
    </xf>
    <xf numFmtId="173" fontId="89" fillId="28" borderId="22" xfId="0" applyNumberFormat="1" applyFont="1" applyFill="1" applyBorder="1" applyAlignment="1" applyProtection="1">
      <alignment horizontal="right" vertical="center" indent="1"/>
      <protection hidden="1"/>
    </xf>
    <xf numFmtId="173" fontId="88" fillId="28" borderId="12" xfId="0" applyNumberFormat="1" applyFont="1" applyFill="1" applyBorder="1" applyAlignment="1" applyProtection="1">
      <alignment horizontal="right" vertical="center" indent="1"/>
      <protection hidden="1"/>
    </xf>
    <xf numFmtId="173" fontId="87" fillId="0" borderId="12" xfId="0" applyNumberFormat="1" applyFont="1" applyBorder="1" applyAlignment="1" applyProtection="1">
      <alignment horizontal="right" vertical="center" indent="1"/>
      <protection hidden="1"/>
    </xf>
    <xf numFmtId="173" fontId="88" fillId="31" borderId="12" xfId="0" applyNumberFormat="1" applyFont="1" applyFill="1" applyBorder="1" applyAlignment="1" applyProtection="1">
      <alignment horizontal="right" vertical="center" indent="1"/>
      <protection hidden="1"/>
    </xf>
    <xf numFmtId="173" fontId="72" fillId="30" borderId="60" xfId="0" applyNumberFormat="1" applyFont="1" applyFill="1" applyBorder="1" applyAlignment="1" applyProtection="1">
      <alignment horizontal="right" vertical="top" indent="1"/>
      <protection hidden="1"/>
    </xf>
    <xf numFmtId="173" fontId="89" fillId="28" borderId="12" xfId="0" applyNumberFormat="1" applyFont="1" applyFill="1" applyBorder="1" applyAlignment="1" applyProtection="1">
      <alignment horizontal="right" vertical="center" indent="1"/>
      <protection hidden="1"/>
    </xf>
    <xf numFmtId="173" fontId="71" fillId="30" borderId="12" xfId="0" applyNumberFormat="1" applyFont="1" applyFill="1" applyBorder="1" applyAlignment="1" applyProtection="1">
      <alignment horizontal="right" vertical="center" indent="1"/>
      <protection hidden="1"/>
    </xf>
    <xf numFmtId="173" fontId="88" fillId="31" borderId="22" xfId="0" applyNumberFormat="1" applyFont="1" applyFill="1" applyBorder="1" applyAlignment="1" applyProtection="1">
      <alignment horizontal="right" vertical="center" indent="1"/>
      <protection hidden="1"/>
    </xf>
    <xf numFmtId="173" fontId="89" fillId="31" borderId="22" xfId="0" applyNumberFormat="1" applyFont="1" applyFill="1" applyBorder="1" applyAlignment="1" applyProtection="1">
      <alignment horizontal="right" vertical="center" indent="1"/>
      <protection hidden="1"/>
    </xf>
    <xf numFmtId="173" fontId="87" fillId="0" borderId="22" xfId="0" applyNumberFormat="1" applyFont="1" applyBorder="1" applyAlignment="1" applyProtection="1">
      <alignment horizontal="right" vertical="center" indent="1"/>
      <protection hidden="1"/>
    </xf>
    <xf numFmtId="173" fontId="72" fillId="43" borderId="22" xfId="0" applyNumberFormat="1" applyFont="1" applyFill="1" applyBorder="1" applyAlignment="1" applyProtection="1">
      <alignment horizontal="right" vertical="center" indent="1"/>
      <protection hidden="1"/>
    </xf>
    <xf numFmtId="173" fontId="89" fillId="34" borderId="22" xfId="0" applyNumberFormat="1" applyFont="1" applyFill="1" applyBorder="1" applyAlignment="1" applyProtection="1">
      <alignment horizontal="right" vertical="center" indent="1"/>
      <protection hidden="1"/>
    </xf>
    <xf numFmtId="173" fontId="87" fillId="0" borderId="1" xfId="0" applyNumberFormat="1" applyFont="1" applyBorder="1" applyAlignment="1" applyProtection="1">
      <alignment horizontal="left"/>
      <protection hidden="1"/>
    </xf>
    <xf numFmtId="173" fontId="87" fillId="0" borderId="16" xfId="0" applyNumberFormat="1" applyFont="1" applyBorder="1" applyAlignment="1" applyProtection="1">
      <alignment horizontal="left"/>
      <protection hidden="1"/>
    </xf>
    <xf numFmtId="173" fontId="89" fillId="33" borderId="22" xfId="0" applyNumberFormat="1" applyFont="1" applyFill="1" applyBorder="1" applyAlignment="1" applyProtection="1">
      <alignment horizontal="right" vertical="center" indent="1"/>
      <protection hidden="1"/>
    </xf>
    <xf numFmtId="173" fontId="89" fillId="33" borderId="13" xfId="0" applyNumberFormat="1" applyFont="1" applyFill="1" applyBorder="1" applyAlignment="1" applyProtection="1">
      <alignment horizontal="right" vertical="center" indent="1"/>
      <protection hidden="1"/>
    </xf>
    <xf numFmtId="173" fontId="89" fillId="0" borderId="22" xfId="0" applyNumberFormat="1" applyFont="1" applyFill="1" applyBorder="1" applyAlignment="1" applyProtection="1">
      <alignment horizontal="right" indent="1"/>
      <protection hidden="1"/>
    </xf>
    <xf numFmtId="173" fontId="75" fillId="0" borderId="0" xfId="0" applyNumberFormat="1" applyFont="1" applyAlignment="1" applyProtection="1">
      <alignment horizontal="right" indent="1"/>
      <protection hidden="1"/>
    </xf>
    <xf numFmtId="167" fontId="76" fillId="28" borderId="12" xfId="1" quotePrefix="1" applyNumberFormat="1" applyFont="1" applyFill="1" applyBorder="1" applyAlignment="1" applyProtection="1">
      <alignment horizontal="left" vertical="top"/>
      <protection hidden="1"/>
    </xf>
    <xf numFmtId="167" fontId="76" fillId="28" borderId="21" xfId="1" applyNumberFormat="1" applyFont="1" applyFill="1" applyBorder="1" applyAlignment="1" applyProtection="1">
      <alignment horizontal="left" vertical="top"/>
      <protection hidden="1"/>
    </xf>
    <xf numFmtId="0" fontId="0" fillId="0" borderId="0" xfId="0" applyAlignment="1" applyProtection="1">
      <alignment horizontal="left" indent="12"/>
      <protection hidden="1"/>
    </xf>
    <xf numFmtId="0" fontId="109" fillId="0" borderId="0" xfId="33868" applyFont="1" applyFill="1" applyAlignment="1" applyProtection="1">
      <alignment horizontal="center" vertical="center"/>
    </xf>
    <xf numFmtId="0" fontId="119" fillId="0" borderId="0" xfId="0" applyFont="1" applyProtection="1"/>
    <xf numFmtId="0" fontId="119" fillId="0" borderId="0" xfId="0" applyFont="1" applyAlignment="1" applyProtection="1">
      <alignment vertical="top" wrapText="1"/>
    </xf>
    <xf numFmtId="0" fontId="119" fillId="0" borderId="0" xfId="0" applyFont="1" applyAlignment="1" applyProtection="1">
      <alignment vertical="top"/>
    </xf>
    <xf numFmtId="0" fontId="82" fillId="0" borderId="0" xfId="0" applyFont="1" applyAlignment="1" applyProtection="1">
      <alignment vertical="top" wrapText="1"/>
    </xf>
    <xf numFmtId="0" fontId="82" fillId="0" borderId="0" xfId="0" applyFont="1" applyAlignment="1" applyProtection="1">
      <alignment wrapText="1"/>
    </xf>
    <xf numFmtId="0" fontId="84" fillId="0" borderId="0" xfId="0" applyFont="1" applyAlignment="1" applyProtection="1">
      <alignment horizontal="center"/>
    </xf>
    <xf numFmtId="0" fontId="0" fillId="0" borderId="0" xfId="0" quotePrefix="1" applyAlignment="1" applyProtection="1">
      <alignment wrapText="1"/>
      <protection hidden="1"/>
    </xf>
    <xf numFmtId="0" fontId="0" fillId="0" borderId="0" xfId="0" applyAlignment="1" applyProtection="1">
      <protection hidden="1"/>
    </xf>
    <xf numFmtId="0" fontId="109" fillId="35" borderId="54" xfId="33868" applyFont="1" applyFill="1" applyBorder="1" applyAlignment="1" applyProtection="1">
      <alignment horizontal="left" vertical="center" indent="1"/>
      <protection hidden="1"/>
    </xf>
    <xf numFmtId="0" fontId="109" fillId="35" borderId="55" xfId="33868" applyFont="1" applyFill="1" applyBorder="1" applyAlignment="1" applyProtection="1">
      <alignment horizontal="left" vertical="center" indent="1"/>
      <protection hidden="1"/>
    </xf>
    <xf numFmtId="0" fontId="109" fillId="35" borderId="70" xfId="33868" applyFont="1" applyFill="1" applyBorder="1" applyAlignment="1" applyProtection="1">
      <alignment horizontal="center" vertical="center"/>
      <protection hidden="1"/>
    </xf>
    <xf numFmtId="0" fontId="109" fillId="35" borderId="0" xfId="33868" applyFont="1" applyFill="1" applyBorder="1" applyAlignment="1" applyProtection="1">
      <alignment horizontal="center" vertical="center"/>
      <protection hidden="1"/>
    </xf>
    <xf numFmtId="0" fontId="109" fillId="35" borderId="0" xfId="33868" applyFont="1" applyFill="1" applyAlignment="1" applyProtection="1">
      <alignment horizontal="center" vertical="center"/>
    </xf>
    <xf numFmtId="0" fontId="46" fillId="41" borderId="67" xfId="54" applyFont="1" applyFill="1" applyBorder="1" applyAlignment="1" applyProtection="1">
      <alignment horizontal="right" indent="1"/>
    </xf>
    <xf numFmtId="0" fontId="122" fillId="42" borderId="67" xfId="54" applyFont="1" applyFill="1" applyBorder="1" applyAlignment="1" applyProtection="1">
      <alignment horizontal="right" indent="1"/>
    </xf>
    <xf numFmtId="0" fontId="83" fillId="0" borderId="0" xfId="0" applyFont="1" applyBorder="1" applyAlignment="1" applyProtection="1">
      <alignment horizontal="center"/>
    </xf>
    <xf numFmtId="0" fontId="123" fillId="35" borderId="0" xfId="33868" applyFont="1" applyFill="1" applyAlignment="1" applyProtection="1">
      <alignment horizontal="center" vertical="center"/>
    </xf>
    <xf numFmtId="172" fontId="0" fillId="0" borderId="0" xfId="0" applyNumberFormat="1" applyFont="1" applyBorder="1" applyAlignment="1" applyProtection="1">
      <alignment horizontal="left"/>
    </xf>
    <xf numFmtId="174" fontId="1" fillId="0" borderId="0" xfId="1" applyNumberFormat="1" applyFont="1" applyFill="1" applyBorder="1" applyAlignment="1" applyProtection="1">
      <alignment horizontal="left" vertical="top"/>
    </xf>
    <xf numFmtId="9" fontId="82" fillId="0" borderId="44" xfId="0" applyNumberFormat="1" applyFont="1" applyBorder="1" applyAlignment="1" applyProtection="1">
      <alignment horizontal="right" indent="3"/>
    </xf>
    <xf numFmtId="9" fontId="82" fillId="0" borderId="45" xfId="0" applyNumberFormat="1" applyFont="1" applyBorder="1" applyAlignment="1" applyProtection="1">
      <alignment horizontal="right" indent="3"/>
    </xf>
    <xf numFmtId="0" fontId="85" fillId="0" borderId="23" xfId="0" applyFont="1" applyBorder="1" applyAlignment="1" applyProtection="1">
      <alignment horizontal="right" indent="3"/>
    </xf>
    <xf numFmtId="173" fontId="115" fillId="0" borderId="0" xfId="0" applyNumberFormat="1" applyFont="1" applyFill="1" applyBorder="1" applyAlignment="1" applyProtection="1">
      <alignment horizontal="left"/>
    </xf>
    <xf numFmtId="9" fontId="82" fillId="0" borderId="46" xfId="0" applyNumberFormat="1" applyFont="1" applyBorder="1" applyAlignment="1" applyProtection="1">
      <alignment horizontal="right" indent="3"/>
    </xf>
    <xf numFmtId="9" fontId="82" fillId="0" borderId="64" xfId="0" applyNumberFormat="1" applyFont="1" applyBorder="1" applyAlignment="1" applyProtection="1">
      <alignment horizontal="right" indent="3"/>
    </xf>
  </cellXfs>
  <cellStyles count="33869">
    <cellStyle name="20% - Accent1" xfId="2106" xr:uid="{00000000-0005-0000-0000-000000000000}"/>
    <cellStyle name="20% - Accent2" xfId="2107" xr:uid="{00000000-0005-0000-0000-000001000000}"/>
    <cellStyle name="20% - Accent3" xfId="2108" xr:uid="{00000000-0005-0000-0000-000002000000}"/>
    <cellStyle name="20% - Accent4" xfId="2109" xr:uid="{00000000-0005-0000-0000-000003000000}"/>
    <cellStyle name="20% - Accent5" xfId="2110" xr:uid="{00000000-0005-0000-0000-000004000000}"/>
    <cellStyle name="20% - Accent6" xfId="2111" xr:uid="{00000000-0005-0000-0000-000005000000}"/>
    <cellStyle name="40% - Accent1" xfId="2112" xr:uid="{00000000-0005-0000-0000-000006000000}"/>
    <cellStyle name="40% - Accent2" xfId="2113" xr:uid="{00000000-0005-0000-0000-000007000000}"/>
    <cellStyle name="40% - Accent3" xfId="2114" xr:uid="{00000000-0005-0000-0000-000008000000}"/>
    <cellStyle name="40% - Accent4" xfId="2115" xr:uid="{00000000-0005-0000-0000-000009000000}"/>
    <cellStyle name="40% - Accent5" xfId="2116" xr:uid="{00000000-0005-0000-0000-00000A000000}"/>
    <cellStyle name="40% - Accent6" xfId="2117" xr:uid="{00000000-0005-0000-0000-00000B000000}"/>
    <cellStyle name="60% - Accent1" xfId="2118" xr:uid="{00000000-0005-0000-0000-00000C000000}"/>
    <cellStyle name="60% - Accent2" xfId="2119" xr:uid="{00000000-0005-0000-0000-00000D000000}"/>
    <cellStyle name="60% - Accent3" xfId="2120" xr:uid="{00000000-0005-0000-0000-00000E000000}"/>
    <cellStyle name="60% - Accent4" xfId="2121" xr:uid="{00000000-0005-0000-0000-00000F000000}"/>
    <cellStyle name="60% - Accent5" xfId="2122" xr:uid="{00000000-0005-0000-0000-000010000000}"/>
    <cellStyle name="60% - Accent6" xfId="2123" xr:uid="{00000000-0005-0000-0000-000011000000}"/>
    <cellStyle name="Accent1" xfId="2124" xr:uid="{00000000-0005-0000-0000-000012000000}"/>
    <cellStyle name="Accent2" xfId="2125" xr:uid="{00000000-0005-0000-0000-000013000000}"/>
    <cellStyle name="Accent3" xfId="2126" xr:uid="{00000000-0005-0000-0000-000014000000}"/>
    <cellStyle name="Accent4" xfId="2127" xr:uid="{00000000-0005-0000-0000-000015000000}"/>
    <cellStyle name="Accent5" xfId="2128" xr:uid="{00000000-0005-0000-0000-000016000000}"/>
    <cellStyle name="Accent6" xfId="2129" xr:uid="{00000000-0005-0000-0000-000017000000}"/>
    <cellStyle name="Bad" xfId="2130" xr:uid="{00000000-0005-0000-0000-000018000000}"/>
    <cellStyle name="Calculation" xfId="2131" xr:uid="{00000000-0005-0000-0000-000019000000}"/>
    <cellStyle name="Check Cell" xfId="2132" xr:uid="{00000000-0005-0000-0000-00001A000000}"/>
    <cellStyle name="Dezimal 2" xfId="5" xr:uid="{00000000-0005-0000-0000-00001B000000}"/>
    <cellStyle name="Dezimal 2 2" xfId="6" xr:uid="{00000000-0005-0000-0000-00001C000000}"/>
    <cellStyle name="Dezimal 2 2 2" xfId="7" xr:uid="{00000000-0005-0000-0000-00001D000000}"/>
    <cellStyle name="Dezimal 2 2 2 2" xfId="76" xr:uid="{00000000-0005-0000-0000-00001E000000}"/>
    <cellStyle name="Dezimal 2 2 2 2 2" xfId="2155" xr:uid="{00000000-0005-0000-0000-00001F000000}"/>
    <cellStyle name="Dezimal 2 2 2 3" xfId="2154" xr:uid="{00000000-0005-0000-0000-000020000000}"/>
    <cellStyle name="Dezimal 2 2 3" xfId="77" xr:uid="{00000000-0005-0000-0000-000021000000}"/>
    <cellStyle name="Dezimal 2 2 3 2" xfId="2156" xr:uid="{00000000-0005-0000-0000-000022000000}"/>
    <cellStyle name="Dezimal 2 2 4" xfId="2153" xr:uid="{00000000-0005-0000-0000-000023000000}"/>
    <cellStyle name="Dezimal 3" xfId="8" xr:uid="{00000000-0005-0000-0000-000024000000}"/>
    <cellStyle name="Dezimal 3 10" xfId="2157" xr:uid="{00000000-0005-0000-0000-000025000000}"/>
    <cellStyle name="Dezimal 3 10 2" xfId="5645" xr:uid="{00000000-0005-0000-0000-000026000000}"/>
    <cellStyle name="Dezimal 3 10 2 2" xfId="14066" xr:uid="{00000000-0005-0000-0000-000027000000}"/>
    <cellStyle name="Dezimal 3 10 2 2 2" xfId="30904" xr:uid="{00000000-0005-0000-0000-000028000000}"/>
    <cellStyle name="Dezimal 3 10 2 3" xfId="22486" xr:uid="{00000000-0005-0000-0000-000029000000}"/>
    <cellStyle name="Dezimal 3 10 3" xfId="10584" xr:uid="{00000000-0005-0000-0000-00002A000000}"/>
    <cellStyle name="Dezimal 3 10 3 2" xfId="27422" xr:uid="{00000000-0005-0000-0000-00002B000000}"/>
    <cellStyle name="Dezimal 3 10 4" xfId="19004" xr:uid="{00000000-0005-0000-0000-00002C000000}"/>
    <cellStyle name="Dezimal 3 11" xfId="2654" xr:uid="{00000000-0005-0000-0000-00002D000000}"/>
    <cellStyle name="Dezimal 3 11 2" xfId="6136" xr:uid="{00000000-0005-0000-0000-00002E000000}"/>
    <cellStyle name="Dezimal 3 11 2 2" xfId="14557" xr:uid="{00000000-0005-0000-0000-00002F000000}"/>
    <cellStyle name="Dezimal 3 11 2 2 2" xfId="31395" xr:uid="{00000000-0005-0000-0000-000030000000}"/>
    <cellStyle name="Dezimal 3 11 2 3" xfId="22977" xr:uid="{00000000-0005-0000-0000-000031000000}"/>
    <cellStyle name="Dezimal 3 11 3" xfId="11075" xr:uid="{00000000-0005-0000-0000-000032000000}"/>
    <cellStyle name="Dezimal 3 11 3 2" xfId="27913" xr:uid="{00000000-0005-0000-0000-000033000000}"/>
    <cellStyle name="Dezimal 3 11 4" xfId="19495" xr:uid="{00000000-0005-0000-0000-000034000000}"/>
    <cellStyle name="Dezimal 3 12" xfId="3151" xr:uid="{00000000-0005-0000-0000-000035000000}"/>
    <cellStyle name="Dezimal 3 12 2" xfId="6633" xr:uid="{00000000-0005-0000-0000-000036000000}"/>
    <cellStyle name="Dezimal 3 12 2 2" xfId="15054" xr:uid="{00000000-0005-0000-0000-000037000000}"/>
    <cellStyle name="Dezimal 3 12 2 2 2" xfId="31892" xr:uid="{00000000-0005-0000-0000-000038000000}"/>
    <cellStyle name="Dezimal 3 12 2 3" xfId="23474" xr:uid="{00000000-0005-0000-0000-000039000000}"/>
    <cellStyle name="Dezimal 3 12 3" xfId="11572" xr:uid="{00000000-0005-0000-0000-00003A000000}"/>
    <cellStyle name="Dezimal 3 12 3 2" xfId="28410" xr:uid="{00000000-0005-0000-0000-00003B000000}"/>
    <cellStyle name="Dezimal 3 12 4" xfId="19992" xr:uid="{00000000-0005-0000-0000-00003C000000}"/>
    <cellStyle name="Dezimal 3 13" xfId="3671" xr:uid="{00000000-0005-0000-0000-00003D000000}"/>
    <cellStyle name="Dezimal 3 13 2" xfId="12092" xr:uid="{00000000-0005-0000-0000-00003E000000}"/>
    <cellStyle name="Dezimal 3 13 2 2" xfId="28930" xr:uid="{00000000-0005-0000-0000-00003F000000}"/>
    <cellStyle name="Dezimal 3 13 3" xfId="20512" xr:uid="{00000000-0005-0000-0000-000040000000}"/>
    <cellStyle name="Dezimal 3 14" xfId="7128" xr:uid="{00000000-0005-0000-0000-000041000000}"/>
    <cellStyle name="Dezimal 3 14 2" xfId="15549" xr:uid="{00000000-0005-0000-0000-000042000000}"/>
    <cellStyle name="Dezimal 3 14 2 2" xfId="32387" xr:uid="{00000000-0005-0000-0000-000043000000}"/>
    <cellStyle name="Dezimal 3 14 3" xfId="23969" xr:uid="{00000000-0005-0000-0000-000044000000}"/>
    <cellStyle name="Dezimal 3 15" xfId="7619" xr:uid="{00000000-0005-0000-0000-000045000000}"/>
    <cellStyle name="Dezimal 3 15 2" xfId="16040" xr:uid="{00000000-0005-0000-0000-000046000000}"/>
    <cellStyle name="Dezimal 3 15 2 2" xfId="32878" xr:uid="{00000000-0005-0000-0000-000047000000}"/>
    <cellStyle name="Dezimal 3 15 3" xfId="24460" xr:uid="{00000000-0005-0000-0000-000048000000}"/>
    <cellStyle name="Dezimal 3 16" xfId="8112" xr:uid="{00000000-0005-0000-0000-000049000000}"/>
    <cellStyle name="Dezimal 3 16 2" xfId="16533" xr:uid="{00000000-0005-0000-0000-00004A000000}"/>
    <cellStyle name="Dezimal 3 16 2 2" xfId="33371" xr:uid="{00000000-0005-0000-0000-00004B000000}"/>
    <cellStyle name="Dezimal 3 16 3" xfId="24953" xr:uid="{00000000-0005-0000-0000-00004C000000}"/>
    <cellStyle name="Dezimal 3 17" xfId="8609" xr:uid="{00000000-0005-0000-0000-00004D000000}"/>
    <cellStyle name="Dezimal 3 17 2" xfId="25448" xr:uid="{00000000-0005-0000-0000-00004E000000}"/>
    <cellStyle name="Dezimal 3 18" xfId="17029" xr:uid="{00000000-0005-0000-0000-00004F000000}"/>
    <cellStyle name="Dezimal 3 2" xfId="9" xr:uid="{00000000-0005-0000-0000-000050000000}"/>
    <cellStyle name="Dezimal 3 2 10" xfId="2655" xr:uid="{00000000-0005-0000-0000-000051000000}"/>
    <cellStyle name="Dezimal 3 2 10 2" xfId="6137" xr:uid="{00000000-0005-0000-0000-000052000000}"/>
    <cellStyle name="Dezimal 3 2 10 2 2" xfId="14558" xr:uid="{00000000-0005-0000-0000-000053000000}"/>
    <cellStyle name="Dezimal 3 2 10 2 2 2" xfId="31396" xr:uid="{00000000-0005-0000-0000-000054000000}"/>
    <cellStyle name="Dezimal 3 2 10 2 3" xfId="22978" xr:uid="{00000000-0005-0000-0000-000055000000}"/>
    <cellStyle name="Dezimal 3 2 10 3" xfId="11076" xr:uid="{00000000-0005-0000-0000-000056000000}"/>
    <cellStyle name="Dezimal 3 2 10 3 2" xfId="27914" xr:uid="{00000000-0005-0000-0000-000057000000}"/>
    <cellStyle name="Dezimal 3 2 10 4" xfId="19496" xr:uid="{00000000-0005-0000-0000-000058000000}"/>
    <cellStyle name="Dezimal 3 2 11" xfId="3152" xr:uid="{00000000-0005-0000-0000-000059000000}"/>
    <cellStyle name="Dezimal 3 2 11 2" xfId="6634" xr:uid="{00000000-0005-0000-0000-00005A000000}"/>
    <cellStyle name="Dezimal 3 2 11 2 2" xfId="15055" xr:uid="{00000000-0005-0000-0000-00005B000000}"/>
    <cellStyle name="Dezimal 3 2 11 2 2 2" xfId="31893" xr:uid="{00000000-0005-0000-0000-00005C000000}"/>
    <cellStyle name="Dezimal 3 2 11 2 3" xfId="23475" xr:uid="{00000000-0005-0000-0000-00005D000000}"/>
    <cellStyle name="Dezimal 3 2 11 3" xfId="11573" xr:uid="{00000000-0005-0000-0000-00005E000000}"/>
    <cellStyle name="Dezimal 3 2 11 3 2" xfId="28411" xr:uid="{00000000-0005-0000-0000-00005F000000}"/>
    <cellStyle name="Dezimal 3 2 11 4" xfId="19993" xr:uid="{00000000-0005-0000-0000-000060000000}"/>
    <cellStyle name="Dezimal 3 2 12" xfId="3672" xr:uid="{00000000-0005-0000-0000-000061000000}"/>
    <cellStyle name="Dezimal 3 2 12 2" xfId="12093" xr:uid="{00000000-0005-0000-0000-000062000000}"/>
    <cellStyle name="Dezimal 3 2 12 2 2" xfId="28931" xr:uid="{00000000-0005-0000-0000-000063000000}"/>
    <cellStyle name="Dezimal 3 2 12 3" xfId="20513" xr:uid="{00000000-0005-0000-0000-000064000000}"/>
    <cellStyle name="Dezimal 3 2 13" xfId="7129" xr:uid="{00000000-0005-0000-0000-000065000000}"/>
    <cellStyle name="Dezimal 3 2 13 2" xfId="15550" xr:uid="{00000000-0005-0000-0000-000066000000}"/>
    <cellStyle name="Dezimal 3 2 13 2 2" xfId="32388" xr:uid="{00000000-0005-0000-0000-000067000000}"/>
    <cellStyle name="Dezimal 3 2 13 3" xfId="23970" xr:uid="{00000000-0005-0000-0000-000068000000}"/>
    <cellStyle name="Dezimal 3 2 14" xfId="7620" xr:uid="{00000000-0005-0000-0000-000069000000}"/>
    <cellStyle name="Dezimal 3 2 14 2" xfId="16041" xr:uid="{00000000-0005-0000-0000-00006A000000}"/>
    <cellStyle name="Dezimal 3 2 14 2 2" xfId="32879" xr:uid="{00000000-0005-0000-0000-00006B000000}"/>
    <cellStyle name="Dezimal 3 2 14 3" xfId="24461" xr:uid="{00000000-0005-0000-0000-00006C000000}"/>
    <cellStyle name="Dezimal 3 2 15" xfId="8113" xr:uid="{00000000-0005-0000-0000-00006D000000}"/>
    <cellStyle name="Dezimal 3 2 15 2" xfId="16534" xr:uid="{00000000-0005-0000-0000-00006E000000}"/>
    <cellStyle name="Dezimal 3 2 15 2 2" xfId="33372" xr:uid="{00000000-0005-0000-0000-00006F000000}"/>
    <cellStyle name="Dezimal 3 2 15 3" xfId="24954" xr:uid="{00000000-0005-0000-0000-000070000000}"/>
    <cellStyle name="Dezimal 3 2 16" xfId="8610" xr:uid="{00000000-0005-0000-0000-000071000000}"/>
    <cellStyle name="Dezimal 3 2 16 2" xfId="25449" xr:uid="{00000000-0005-0000-0000-000072000000}"/>
    <cellStyle name="Dezimal 3 2 17" xfId="17030" xr:uid="{00000000-0005-0000-0000-000073000000}"/>
    <cellStyle name="Dezimal 3 2 2" xfId="10" xr:uid="{00000000-0005-0000-0000-000074000000}"/>
    <cellStyle name="Dezimal 3 2 2 10" xfId="3153" xr:uid="{00000000-0005-0000-0000-000075000000}"/>
    <cellStyle name="Dezimal 3 2 2 10 2" xfId="6635" xr:uid="{00000000-0005-0000-0000-000076000000}"/>
    <cellStyle name="Dezimal 3 2 2 10 2 2" xfId="15056" xr:uid="{00000000-0005-0000-0000-000077000000}"/>
    <cellStyle name="Dezimal 3 2 2 10 2 2 2" xfId="31894" xr:uid="{00000000-0005-0000-0000-000078000000}"/>
    <cellStyle name="Dezimal 3 2 2 10 2 3" xfId="23476" xr:uid="{00000000-0005-0000-0000-000079000000}"/>
    <cellStyle name="Dezimal 3 2 2 10 3" xfId="11574" xr:uid="{00000000-0005-0000-0000-00007A000000}"/>
    <cellStyle name="Dezimal 3 2 2 10 3 2" xfId="28412" xr:uid="{00000000-0005-0000-0000-00007B000000}"/>
    <cellStyle name="Dezimal 3 2 2 10 4" xfId="19994" xr:uid="{00000000-0005-0000-0000-00007C000000}"/>
    <cellStyle name="Dezimal 3 2 2 11" xfId="3673" xr:uid="{00000000-0005-0000-0000-00007D000000}"/>
    <cellStyle name="Dezimal 3 2 2 11 2" xfId="12094" xr:uid="{00000000-0005-0000-0000-00007E000000}"/>
    <cellStyle name="Dezimal 3 2 2 11 2 2" xfId="28932" xr:uid="{00000000-0005-0000-0000-00007F000000}"/>
    <cellStyle name="Dezimal 3 2 2 11 3" xfId="20514" xr:uid="{00000000-0005-0000-0000-000080000000}"/>
    <cellStyle name="Dezimal 3 2 2 12" xfId="7130" xr:uid="{00000000-0005-0000-0000-000081000000}"/>
    <cellStyle name="Dezimal 3 2 2 12 2" xfId="15551" xr:uid="{00000000-0005-0000-0000-000082000000}"/>
    <cellStyle name="Dezimal 3 2 2 12 2 2" xfId="32389" xr:uid="{00000000-0005-0000-0000-000083000000}"/>
    <cellStyle name="Dezimal 3 2 2 12 3" xfId="23971" xr:uid="{00000000-0005-0000-0000-000084000000}"/>
    <cellStyle name="Dezimal 3 2 2 13" xfId="7621" xr:uid="{00000000-0005-0000-0000-000085000000}"/>
    <cellStyle name="Dezimal 3 2 2 13 2" xfId="16042" xr:uid="{00000000-0005-0000-0000-000086000000}"/>
    <cellStyle name="Dezimal 3 2 2 13 2 2" xfId="32880" xr:uid="{00000000-0005-0000-0000-000087000000}"/>
    <cellStyle name="Dezimal 3 2 2 13 3" xfId="24462" xr:uid="{00000000-0005-0000-0000-000088000000}"/>
    <cellStyle name="Dezimal 3 2 2 14" xfId="8114" xr:uid="{00000000-0005-0000-0000-000089000000}"/>
    <cellStyle name="Dezimal 3 2 2 14 2" xfId="16535" xr:uid="{00000000-0005-0000-0000-00008A000000}"/>
    <cellStyle name="Dezimal 3 2 2 14 2 2" xfId="33373" xr:uid="{00000000-0005-0000-0000-00008B000000}"/>
    <cellStyle name="Dezimal 3 2 2 14 3" xfId="24955" xr:uid="{00000000-0005-0000-0000-00008C000000}"/>
    <cellStyle name="Dezimal 3 2 2 15" xfId="8611" xr:uid="{00000000-0005-0000-0000-00008D000000}"/>
    <cellStyle name="Dezimal 3 2 2 15 2" xfId="25450" xr:uid="{00000000-0005-0000-0000-00008E000000}"/>
    <cellStyle name="Dezimal 3 2 2 16" xfId="17031" xr:uid="{00000000-0005-0000-0000-00008F000000}"/>
    <cellStyle name="Dezimal 3 2 2 2" xfId="80" xr:uid="{00000000-0005-0000-0000-000090000000}"/>
    <cellStyle name="Dezimal 3 2 2 2 10" xfId="3708" xr:uid="{00000000-0005-0000-0000-000091000000}"/>
    <cellStyle name="Dezimal 3 2 2 2 10 2" xfId="12129" xr:uid="{00000000-0005-0000-0000-000092000000}"/>
    <cellStyle name="Dezimal 3 2 2 2 10 2 2" xfId="28967" xr:uid="{00000000-0005-0000-0000-000093000000}"/>
    <cellStyle name="Dezimal 3 2 2 2 10 3" xfId="20549" xr:uid="{00000000-0005-0000-0000-000094000000}"/>
    <cellStyle name="Dezimal 3 2 2 2 11" xfId="7131" xr:uid="{00000000-0005-0000-0000-000095000000}"/>
    <cellStyle name="Dezimal 3 2 2 2 11 2" xfId="15552" xr:uid="{00000000-0005-0000-0000-000096000000}"/>
    <cellStyle name="Dezimal 3 2 2 2 11 2 2" xfId="32390" xr:uid="{00000000-0005-0000-0000-000097000000}"/>
    <cellStyle name="Dezimal 3 2 2 2 11 3" xfId="23972" xr:uid="{00000000-0005-0000-0000-000098000000}"/>
    <cellStyle name="Dezimal 3 2 2 2 12" xfId="7622" xr:uid="{00000000-0005-0000-0000-000099000000}"/>
    <cellStyle name="Dezimal 3 2 2 2 12 2" xfId="16043" xr:uid="{00000000-0005-0000-0000-00009A000000}"/>
    <cellStyle name="Dezimal 3 2 2 2 12 2 2" xfId="32881" xr:uid="{00000000-0005-0000-0000-00009B000000}"/>
    <cellStyle name="Dezimal 3 2 2 2 12 3" xfId="24463" xr:uid="{00000000-0005-0000-0000-00009C000000}"/>
    <cellStyle name="Dezimal 3 2 2 2 13" xfId="8115" xr:uid="{00000000-0005-0000-0000-00009D000000}"/>
    <cellStyle name="Dezimal 3 2 2 2 13 2" xfId="16536" xr:uid="{00000000-0005-0000-0000-00009E000000}"/>
    <cellStyle name="Dezimal 3 2 2 2 13 2 2" xfId="33374" xr:uid="{00000000-0005-0000-0000-00009F000000}"/>
    <cellStyle name="Dezimal 3 2 2 2 13 3" xfId="24956" xr:uid="{00000000-0005-0000-0000-0000A0000000}"/>
    <cellStyle name="Dezimal 3 2 2 2 14" xfId="8646" xr:uid="{00000000-0005-0000-0000-0000A1000000}"/>
    <cellStyle name="Dezimal 3 2 2 2 14 2" xfId="25485" xr:uid="{00000000-0005-0000-0000-0000A2000000}"/>
    <cellStyle name="Dezimal 3 2 2 2 15" xfId="17066" xr:uid="{00000000-0005-0000-0000-0000A3000000}"/>
    <cellStyle name="Dezimal 3 2 2 2 2" xfId="168" xr:uid="{00000000-0005-0000-0000-0000A4000000}"/>
    <cellStyle name="Dezimal 3 2 2 2 2 10" xfId="7132" xr:uid="{00000000-0005-0000-0000-0000A5000000}"/>
    <cellStyle name="Dezimal 3 2 2 2 2 10 2" xfId="15553" xr:uid="{00000000-0005-0000-0000-0000A6000000}"/>
    <cellStyle name="Dezimal 3 2 2 2 2 10 2 2" xfId="32391" xr:uid="{00000000-0005-0000-0000-0000A7000000}"/>
    <cellStyle name="Dezimal 3 2 2 2 2 10 3" xfId="23973" xr:uid="{00000000-0005-0000-0000-0000A8000000}"/>
    <cellStyle name="Dezimal 3 2 2 2 2 11" xfId="7623" xr:uid="{00000000-0005-0000-0000-0000A9000000}"/>
    <cellStyle name="Dezimal 3 2 2 2 2 11 2" xfId="16044" xr:uid="{00000000-0005-0000-0000-0000AA000000}"/>
    <cellStyle name="Dezimal 3 2 2 2 2 11 2 2" xfId="32882" xr:uid="{00000000-0005-0000-0000-0000AB000000}"/>
    <cellStyle name="Dezimal 3 2 2 2 2 11 3" xfId="24464" xr:uid="{00000000-0005-0000-0000-0000AC000000}"/>
    <cellStyle name="Dezimal 3 2 2 2 2 12" xfId="8116" xr:uid="{00000000-0005-0000-0000-0000AD000000}"/>
    <cellStyle name="Dezimal 3 2 2 2 2 12 2" xfId="16537" xr:uid="{00000000-0005-0000-0000-0000AE000000}"/>
    <cellStyle name="Dezimal 3 2 2 2 2 12 2 2" xfId="33375" xr:uid="{00000000-0005-0000-0000-0000AF000000}"/>
    <cellStyle name="Dezimal 3 2 2 2 2 12 3" xfId="24957" xr:uid="{00000000-0005-0000-0000-0000B0000000}"/>
    <cellStyle name="Dezimal 3 2 2 2 2 13" xfId="8720" xr:uid="{00000000-0005-0000-0000-0000B1000000}"/>
    <cellStyle name="Dezimal 3 2 2 2 2 13 2" xfId="25559" xr:uid="{00000000-0005-0000-0000-0000B2000000}"/>
    <cellStyle name="Dezimal 3 2 2 2 2 14" xfId="17140" xr:uid="{00000000-0005-0000-0000-0000B3000000}"/>
    <cellStyle name="Dezimal 3 2 2 2 2 2" xfId="408" xr:uid="{00000000-0005-0000-0000-0000B4000000}"/>
    <cellStyle name="Dezimal 3 2 2 2 2 2 10" xfId="8117" xr:uid="{00000000-0005-0000-0000-0000B5000000}"/>
    <cellStyle name="Dezimal 3 2 2 2 2 2 10 2" xfId="16538" xr:uid="{00000000-0005-0000-0000-0000B6000000}"/>
    <cellStyle name="Dezimal 3 2 2 2 2 2 10 2 2" xfId="33376" xr:uid="{00000000-0005-0000-0000-0000B7000000}"/>
    <cellStyle name="Dezimal 3 2 2 2 2 2 10 3" xfId="24958" xr:uid="{00000000-0005-0000-0000-0000B8000000}"/>
    <cellStyle name="Dezimal 3 2 2 2 2 2 11" xfId="8883" xr:uid="{00000000-0005-0000-0000-0000B9000000}"/>
    <cellStyle name="Dezimal 3 2 2 2 2 2 11 2" xfId="25722" xr:uid="{00000000-0005-0000-0000-0000BA000000}"/>
    <cellStyle name="Dezimal 3 2 2 2 2 2 12" xfId="17303" xr:uid="{00000000-0005-0000-0000-0000BB000000}"/>
    <cellStyle name="Dezimal 3 2 2 2 2 2 2" xfId="904" xr:uid="{00000000-0005-0000-0000-0000BC000000}"/>
    <cellStyle name="Dezimal 3 2 2 2 2 2 2 2" xfId="1892" xr:uid="{00000000-0005-0000-0000-0000BD000000}"/>
    <cellStyle name="Dezimal 3 2 2 2 2 2 2 2 2" xfId="5428" xr:uid="{00000000-0005-0000-0000-0000BE000000}"/>
    <cellStyle name="Dezimal 3 2 2 2 2 2 2 2 2 2" xfId="13849" xr:uid="{00000000-0005-0000-0000-0000BF000000}"/>
    <cellStyle name="Dezimal 3 2 2 2 2 2 2 2 2 2 2" xfId="30687" xr:uid="{00000000-0005-0000-0000-0000C0000000}"/>
    <cellStyle name="Dezimal 3 2 2 2 2 2 2 2 2 3" xfId="22269" xr:uid="{00000000-0005-0000-0000-0000C1000000}"/>
    <cellStyle name="Dezimal 3 2 2 2 2 2 2 2 3" xfId="10367" xr:uid="{00000000-0005-0000-0000-0000C2000000}"/>
    <cellStyle name="Dezimal 3 2 2 2 2 2 2 2 3 2" xfId="27205" xr:uid="{00000000-0005-0000-0000-0000C3000000}"/>
    <cellStyle name="Dezimal 3 2 2 2 2 2 2 2 4" xfId="18787" xr:uid="{00000000-0005-0000-0000-0000C4000000}"/>
    <cellStyle name="Dezimal 3 2 2 2 2 2 2 3" xfId="4440" xr:uid="{00000000-0005-0000-0000-0000C5000000}"/>
    <cellStyle name="Dezimal 3 2 2 2 2 2 2 3 2" xfId="12861" xr:uid="{00000000-0005-0000-0000-0000C6000000}"/>
    <cellStyle name="Dezimal 3 2 2 2 2 2 2 3 2 2" xfId="29699" xr:uid="{00000000-0005-0000-0000-0000C7000000}"/>
    <cellStyle name="Dezimal 3 2 2 2 2 2 2 3 3" xfId="21281" xr:uid="{00000000-0005-0000-0000-0000C8000000}"/>
    <cellStyle name="Dezimal 3 2 2 2 2 2 2 4" xfId="9379" xr:uid="{00000000-0005-0000-0000-0000C9000000}"/>
    <cellStyle name="Dezimal 3 2 2 2 2 2 2 4 2" xfId="26217" xr:uid="{00000000-0005-0000-0000-0000CA000000}"/>
    <cellStyle name="Dezimal 3 2 2 2 2 2 2 5" xfId="17799" xr:uid="{00000000-0005-0000-0000-0000CB000000}"/>
    <cellStyle name="Dezimal 3 2 2 2 2 2 3" xfId="1397" xr:uid="{00000000-0005-0000-0000-0000CC000000}"/>
    <cellStyle name="Dezimal 3 2 2 2 2 2 3 2" xfId="4933" xr:uid="{00000000-0005-0000-0000-0000CD000000}"/>
    <cellStyle name="Dezimal 3 2 2 2 2 2 3 2 2" xfId="13354" xr:uid="{00000000-0005-0000-0000-0000CE000000}"/>
    <cellStyle name="Dezimal 3 2 2 2 2 2 3 2 2 2" xfId="30192" xr:uid="{00000000-0005-0000-0000-0000CF000000}"/>
    <cellStyle name="Dezimal 3 2 2 2 2 2 3 2 3" xfId="21774" xr:uid="{00000000-0005-0000-0000-0000D0000000}"/>
    <cellStyle name="Dezimal 3 2 2 2 2 2 3 3" xfId="9872" xr:uid="{00000000-0005-0000-0000-0000D1000000}"/>
    <cellStyle name="Dezimal 3 2 2 2 2 2 3 3 2" xfId="26710" xr:uid="{00000000-0005-0000-0000-0000D2000000}"/>
    <cellStyle name="Dezimal 3 2 2 2 2 2 3 4" xfId="18292" xr:uid="{00000000-0005-0000-0000-0000D3000000}"/>
    <cellStyle name="Dezimal 3 2 2 2 2 2 4" xfId="2162" xr:uid="{00000000-0005-0000-0000-0000D4000000}"/>
    <cellStyle name="Dezimal 3 2 2 2 2 2 4 2" xfId="5650" xr:uid="{00000000-0005-0000-0000-0000D5000000}"/>
    <cellStyle name="Dezimal 3 2 2 2 2 2 4 2 2" xfId="14071" xr:uid="{00000000-0005-0000-0000-0000D6000000}"/>
    <cellStyle name="Dezimal 3 2 2 2 2 2 4 2 2 2" xfId="30909" xr:uid="{00000000-0005-0000-0000-0000D7000000}"/>
    <cellStyle name="Dezimal 3 2 2 2 2 2 4 2 3" xfId="22491" xr:uid="{00000000-0005-0000-0000-0000D8000000}"/>
    <cellStyle name="Dezimal 3 2 2 2 2 2 4 3" xfId="10589" xr:uid="{00000000-0005-0000-0000-0000D9000000}"/>
    <cellStyle name="Dezimal 3 2 2 2 2 2 4 3 2" xfId="27427" xr:uid="{00000000-0005-0000-0000-0000DA000000}"/>
    <cellStyle name="Dezimal 3 2 2 2 2 2 4 4" xfId="19009" xr:uid="{00000000-0005-0000-0000-0000DB000000}"/>
    <cellStyle name="Dezimal 3 2 2 2 2 2 5" xfId="2659" xr:uid="{00000000-0005-0000-0000-0000DC000000}"/>
    <cellStyle name="Dezimal 3 2 2 2 2 2 5 2" xfId="6141" xr:uid="{00000000-0005-0000-0000-0000DD000000}"/>
    <cellStyle name="Dezimal 3 2 2 2 2 2 5 2 2" xfId="14562" xr:uid="{00000000-0005-0000-0000-0000DE000000}"/>
    <cellStyle name="Dezimal 3 2 2 2 2 2 5 2 2 2" xfId="31400" xr:uid="{00000000-0005-0000-0000-0000DF000000}"/>
    <cellStyle name="Dezimal 3 2 2 2 2 2 5 2 3" xfId="22982" xr:uid="{00000000-0005-0000-0000-0000E0000000}"/>
    <cellStyle name="Dezimal 3 2 2 2 2 2 5 3" xfId="11080" xr:uid="{00000000-0005-0000-0000-0000E1000000}"/>
    <cellStyle name="Dezimal 3 2 2 2 2 2 5 3 2" xfId="27918" xr:uid="{00000000-0005-0000-0000-0000E2000000}"/>
    <cellStyle name="Dezimal 3 2 2 2 2 2 5 4" xfId="19500" xr:uid="{00000000-0005-0000-0000-0000E3000000}"/>
    <cellStyle name="Dezimal 3 2 2 2 2 2 6" xfId="3156" xr:uid="{00000000-0005-0000-0000-0000E4000000}"/>
    <cellStyle name="Dezimal 3 2 2 2 2 2 6 2" xfId="6638" xr:uid="{00000000-0005-0000-0000-0000E5000000}"/>
    <cellStyle name="Dezimal 3 2 2 2 2 2 6 2 2" xfId="15059" xr:uid="{00000000-0005-0000-0000-0000E6000000}"/>
    <cellStyle name="Dezimal 3 2 2 2 2 2 6 2 2 2" xfId="31897" xr:uid="{00000000-0005-0000-0000-0000E7000000}"/>
    <cellStyle name="Dezimal 3 2 2 2 2 2 6 2 3" xfId="23479" xr:uid="{00000000-0005-0000-0000-0000E8000000}"/>
    <cellStyle name="Dezimal 3 2 2 2 2 2 6 3" xfId="11577" xr:uid="{00000000-0005-0000-0000-0000E9000000}"/>
    <cellStyle name="Dezimal 3 2 2 2 2 2 6 3 2" xfId="28415" xr:uid="{00000000-0005-0000-0000-0000EA000000}"/>
    <cellStyle name="Dezimal 3 2 2 2 2 2 6 4" xfId="19997" xr:uid="{00000000-0005-0000-0000-0000EB000000}"/>
    <cellStyle name="Dezimal 3 2 2 2 2 2 7" xfId="3945" xr:uid="{00000000-0005-0000-0000-0000EC000000}"/>
    <cellStyle name="Dezimal 3 2 2 2 2 2 7 2" xfId="12366" xr:uid="{00000000-0005-0000-0000-0000ED000000}"/>
    <cellStyle name="Dezimal 3 2 2 2 2 2 7 2 2" xfId="29204" xr:uid="{00000000-0005-0000-0000-0000EE000000}"/>
    <cellStyle name="Dezimal 3 2 2 2 2 2 7 3" xfId="20786" xr:uid="{00000000-0005-0000-0000-0000EF000000}"/>
    <cellStyle name="Dezimal 3 2 2 2 2 2 8" xfId="7133" xr:uid="{00000000-0005-0000-0000-0000F0000000}"/>
    <cellStyle name="Dezimal 3 2 2 2 2 2 8 2" xfId="15554" xr:uid="{00000000-0005-0000-0000-0000F1000000}"/>
    <cellStyle name="Dezimal 3 2 2 2 2 2 8 2 2" xfId="32392" xr:uid="{00000000-0005-0000-0000-0000F2000000}"/>
    <cellStyle name="Dezimal 3 2 2 2 2 2 8 3" xfId="23974" xr:uid="{00000000-0005-0000-0000-0000F3000000}"/>
    <cellStyle name="Dezimal 3 2 2 2 2 2 9" xfId="7624" xr:uid="{00000000-0005-0000-0000-0000F4000000}"/>
    <cellStyle name="Dezimal 3 2 2 2 2 2 9 2" xfId="16045" xr:uid="{00000000-0005-0000-0000-0000F5000000}"/>
    <cellStyle name="Dezimal 3 2 2 2 2 2 9 2 2" xfId="32883" xr:uid="{00000000-0005-0000-0000-0000F6000000}"/>
    <cellStyle name="Dezimal 3 2 2 2 2 2 9 3" xfId="24465" xr:uid="{00000000-0005-0000-0000-0000F7000000}"/>
    <cellStyle name="Dezimal 3 2 2 2 2 3" xfId="570" xr:uid="{00000000-0005-0000-0000-0000F8000000}"/>
    <cellStyle name="Dezimal 3 2 2 2 2 3 10" xfId="8118" xr:uid="{00000000-0005-0000-0000-0000F9000000}"/>
    <cellStyle name="Dezimal 3 2 2 2 2 3 10 2" xfId="16539" xr:uid="{00000000-0005-0000-0000-0000FA000000}"/>
    <cellStyle name="Dezimal 3 2 2 2 2 3 10 2 2" xfId="33377" xr:uid="{00000000-0005-0000-0000-0000FB000000}"/>
    <cellStyle name="Dezimal 3 2 2 2 2 3 10 3" xfId="24959" xr:uid="{00000000-0005-0000-0000-0000FC000000}"/>
    <cellStyle name="Dezimal 3 2 2 2 2 3 11" xfId="9046" xr:uid="{00000000-0005-0000-0000-0000FD000000}"/>
    <cellStyle name="Dezimal 3 2 2 2 2 3 11 2" xfId="25884" xr:uid="{00000000-0005-0000-0000-0000FE000000}"/>
    <cellStyle name="Dezimal 3 2 2 2 2 3 12" xfId="17466" xr:uid="{00000000-0005-0000-0000-0000FF000000}"/>
    <cellStyle name="Dezimal 3 2 2 2 2 3 2" xfId="1066" xr:uid="{00000000-0005-0000-0000-000000010000}"/>
    <cellStyle name="Dezimal 3 2 2 2 2 3 2 2" xfId="2054" xr:uid="{00000000-0005-0000-0000-000001010000}"/>
    <cellStyle name="Dezimal 3 2 2 2 2 3 2 2 2" xfId="5590" xr:uid="{00000000-0005-0000-0000-000002010000}"/>
    <cellStyle name="Dezimal 3 2 2 2 2 3 2 2 2 2" xfId="14011" xr:uid="{00000000-0005-0000-0000-000003010000}"/>
    <cellStyle name="Dezimal 3 2 2 2 2 3 2 2 2 2 2" xfId="30849" xr:uid="{00000000-0005-0000-0000-000004010000}"/>
    <cellStyle name="Dezimal 3 2 2 2 2 3 2 2 2 3" xfId="22431" xr:uid="{00000000-0005-0000-0000-000005010000}"/>
    <cellStyle name="Dezimal 3 2 2 2 2 3 2 2 3" xfId="10529" xr:uid="{00000000-0005-0000-0000-000006010000}"/>
    <cellStyle name="Dezimal 3 2 2 2 2 3 2 2 3 2" xfId="27367" xr:uid="{00000000-0005-0000-0000-000007010000}"/>
    <cellStyle name="Dezimal 3 2 2 2 2 3 2 2 4" xfId="18949" xr:uid="{00000000-0005-0000-0000-000008010000}"/>
    <cellStyle name="Dezimal 3 2 2 2 2 3 2 3" xfId="4602" xr:uid="{00000000-0005-0000-0000-000009010000}"/>
    <cellStyle name="Dezimal 3 2 2 2 2 3 2 3 2" xfId="13023" xr:uid="{00000000-0005-0000-0000-00000A010000}"/>
    <cellStyle name="Dezimal 3 2 2 2 2 3 2 3 2 2" xfId="29861" xr:uid="{00000000-0005-0000-0000-00000B010000}"/>
    <cellStyle name="Dezimal 3 2 2 2 2 3 2 3 3" xfId="21443" xr:uid="{00000000-0005-0000-0000-00000C010000}"/>
    <cellStyle name="Dezimal 3 2 2 2 2 3 2 4" xfId="9541" xr:uid="{00000000-0005-0000-0000-00000D010000}"/>
    <cellStyle name="Dezimal 3 2 2 2 2 3 2 4 2" xfId="26379" xr:uid="{00000000-0005-0000-0000-00000E010000}"/>
    <cellStyle name="Dezimal 3 2 2 2 2 3 2 5" xfId="17961" xr:uid="{00000000-0005-0000-0000-00000F010000}"/>
    <cellStyle name="Dezimal 3 2 2 2 2 3 3" xfId="1559" xr:uid="{00000000-0005-0000-0000-000010010000}"/>
    <cellStyle name="Dezimal 3 2 2 2 2 3 3 2" xfId="5095" xr:uid="{00000000-0005-0000-0000-000011010000}"/>
    <cellStyle name="Dezimal 3 2 2 2 2 3 3 2 2" xfId="13516" xr:uid="{00000000-0005-0000-0000-000012010000}"/>
    <cellStyle name="Dezimal 3 2 2 2 2 3 3 2 2 2" xfId="30354" xr:uid="{00000000-0005-0000-0000-000013010000}"/>
    <cellStyle name="Dezimal 3 2 2 2 2 3 3 2 3" xfId="21936" xr:uid="{00000000-0005-0000-0000-000014010000}"/>
    <cellStyle name="Dezimal 3 2 2 2 2 3 3 3" xfId="10034" xr:uid="{00000000-0005-0000-0000-000015010000}"/>
    <cellStyle name="Dezimal 3 2 2 2 2 3 3 3 2" xfId="26872" xr:uid="{00000000-0005-0000-0000-000016010000}"/>
    <cellStyle name="Dezimal 3 2 2 2 2 3 3 4" xfId="18454" xr:uid="{00000000-0005-0000-0000-000017010000}"/>
    <cellStyle name="Dezimal 3 2 2 2 2 3 4" xfId="2163" xr:uid="{00000000-0005-0000-0000-000018010000}"/>
    <cellStyle name="Dezimal 3 2 2 2 2 3 4 2" xfId="5651" xr:uid="{00000000-0005-0000-0000-000019010000}"/>
    <cellStyle name="Dezimal 3 2 2 2 2 3 4 2 2" xfId="14072" xr:uid="{00000000-0005-0000-0000-00001A010000}"/>
    <cellStyle name="Dezimal 3 2 2 2 2 3 4 2 2 2" xfId="30910" xr:uid="{00000000-0005-0000-0000-00001B010000}"/>
    <cellStyle name="Dezimal 3 2 2 2 2 3 4 2 3" xfId="22492" xr:uid="{00000000-0005-0000-0000-00001C010000}"/>
    <cellStyle name="Dezimal 3 2 2 2 2 3 4 3" xfId="10590" xr:uid="{00000000-0005-0000-0000-00001D010000}"/>
    <cellStyle name="Dezimal 3 2 2 2 2 3 4 3 2" xfId="27428" xr:uid="{00000000-0005-0000-0000-00001E010000}"/>
    <cellStyle name="Dezimal 3 2 2 2 2 3 4 4" xfId="19010" xr:uid="{00000000-0005-0000-0000-00001F010000}"/>
    <cellStyle name="Dezimal 3 2 2 2 2 3 5" xfId="2660" xr:uid="{00000000-0005-0000-0000-000020010000}"/>
    <cellStyle name="Dezimal 3 2 2 2 2 3 5 2" xfId="6142" xr:uid="{00000000-0005-0000-0000-000021010000}"/>
    <cellStyle name="Dezimal 3 2 2 2 2 3 5 2 2" xfId="14563" xr:uid="{00000000-0005-0000-0000-000022010000}"/>
    <cellStyle name="Dezimal 3 2 2 2 2 3 5 2 2 2" xfId="31401" xr:uid="{00000000-0005-0000-0000-000023010000}"/>
    <cellStyle name="Dezimal 3 2 2 2 2 3 5 2 3" xfId="22983" xr:uid="{00000000-0005-0000-0000-000024010000}"/>
    <cellStyle name="Dezimal 3 2 2 2 2 3 5 3" xfId="11081" xr:uid="{00000000-0005-0000-0000-000025010000}"/>
    <cellStyle name="Dezimal 3 2 2 2 2 3 5 3 2" xfId="27919" xr:uid="{00000000-0005-0000-0000-000026010000}"/>
    <cellStyle name="Dezimal 3 2 2 2 2 3 5 4" xfId="19501" xr:uid="{00000000-0005-0000-0000-000027010000}"/>
    <cellStyle name="Dezimal 3 2 2 2 2 3 6" xfId="3157" xr:uid="{00000000-0005-0000-0000-000028010000}"/>
    <cellStyle name="Dezimal 3 2 2 2 2 3 6 2" xfId="6639" xr:uid="{00000000-0005-0000-0000-000029010000}"/>
    <cellStyle name="Dezimal 3 2 2 2 2 3 6 2 2" xfId="15060" xr:uid="{00000000-0005-0000-0000-00002A010000}"/>
    <cellStyle name="Dezimal 3 2 2 2 2 3 6 2 2 2" xfId="31898" xr:uid="{00000000-0005-0000-0000-00002B010000}"/>
    <cellStyle name="Dezimal 3 2 2 2 2 3 6 2 3" xfId="23480" xr:uid="{00000000-0005-0000-0000-00002C010000}"/>
    <cellStyle name="Dezimal 3 2 2 2 2 3 6 3" xfId="11578" xr:uid="{00000000-0005-0000-0000-00002D010000}"/>
    <cellStyle name="Dezimal 3 2 2 2 2 3 6 3 2" xfId="28416" xr:uid="{00000000-0005-0000-0000-00002E010000}"/>
    <cellStyle name="Dezimal 3 2 2 2 2 3 6 4" xfId="19998" xr:uid="{00000000-0005-0000-0000-00002F010000}"/>
    <cellStyle name="Dezimal 3 2 2 2 2 3 7" xfId="4107" xr:uid="{00000000-0005-0000-0000-000030010000}"/>
    <cellStyle name="Dezimal 3 2 2 2 2 3 7 2" xfId="12528" xr:uid="{00000000-0005-0000-0000-000031010000}"/>
    <cellStyle name="Dezimal 3 2 2 2 2 3 7 2 2" xfId="29366" xr:uid="{00000000-0005-0000-0000-000032010000}"/>
    <cellStyle name="Dezimal 3 2 2 2 2 3 7 3" xfId="20948" xr:uid="{00000000-0005-0000-0000-000033010000}"/>
    <cellStyle name="Dezimal 3 2 2 2 2 3 8" xfId="7134" xr:uid="{00000000-0005-0000-0000-000034010000}"/>
    <cellStyle name="Dezimal 3 2 2 2 2 3 8 2" xfId="15555" xr:uid="{00000000-0005-0000-0000-000035010000}"/>
    <cellStyle name="Dezimal 3 2 2 2 2 3 8 2 2" xfId="32393" xr:uid="{00000000-0005-0000-0000-000036010000}"/>
    <cellStyle name="Dezimal 3 2 2 2 2 3 8 3" xfId="23975" xr:uid="{00000000-0005-0000-0000-000037010000}"/>
    <cellStyle name="Dezimal 3 2 2 2 2 3 9" xfId="7625" xr:uid="{00000000-0005-0000-0000-000038010000}"/>
    <cellStyle name="Dezimal 3 2 2 2 2 3 9 2" xfId="16046" xr:uid="{00000000-0005-0000-0000-000039010000}"/>
    <cellStyle name="Dezimal 3 2 2 2 2 3 9 2 2" xfId="32884" xr:uid="{00000000-0005-0000-0000-00003A010000}"/>
    <cellStyle name="Dezimal 3 2 2 2 2 3 9 3" xfId="24466" xr:uid="{00000000-0005-0000-0000-00003B010000}"/>
    <cellStyle name="Dezimal 3 2 2 2 2 4" xfId="741" xr:uid="{00000000-0005-0000-0000-00003C010000}"/>
    <cellStyle name="Dezimal 3 2 2 2 2 4 2" xfId="1729" xr:uid="{00000000-0005-0000-0000-00003D010000}"/>
    <cellStyle name="Dezimal 3 2 2 2 2 4 2 2" xfId="5265" xr:uid="{00000000-0005-0000-0000-00003E010000}"/>
    <cellStyle name="Dezimal 3 2 2 2 2 4 2 2 2" xfId="13686" xr:uid="{00000000-0005-0000-0000-00003F010000}"/>
    <cellStyle name="Dezimal 3 2 2 2 2 4 2 2 2 2" xfId="30524" xr:uid="{00000000-0005-0000-0000-000040010000}"/>
    <cellStyle name="Dezimal 3 2 2 2 2 4 2 2 3" xfId="22106" xr:uid="{00000000-0005-0000-0000-000041010000}"/>
    <cellStyle name="Dezimal 3 2 2 2 2 4 2 3" xfId="10204" xr:uid="{00000000-0005-0000-0000-000042010000}"/>
    <cellStyle name="Dezimal 3 2 2 2 2 4 2 3 2" xfId="27042" xr:uid="{00000000-0005-0000-0000-000043010000}"/>
    <cellStyle name="Dezimal 3 2 2 2 2 4 2 4" xfId="18624" xr:uid="{00000000-0005-0000-0000-000044010000}"/>
    <cellStyle name="Dezimal 3 2 2 2 2 4 3" xfId="4277" xr:uid="{00000000-0005-0000-0000-000045010000}"/>
    <cellStyle name="Dezimal 3 2 2 2 2 4 3 2" xfId="12698" xr:uid="{00000000-0005-0000-0000-000046010000}"/>
    <cellStyle name="Dezimal 3 2 2 2 2 4 3 2 2" xfId="29536" xr:uid="{00000000-0005-0000-0000-000047010000}"/>
    <cellStyle name="Dezimal 3 2 2 2 2 4 3 3" xfId="21118" xr:uid="{00000000-0005-0000-0000-000048010000}"/>
    <cellStyle name="Dezimal 3 2 2 2 2 4 4" xfId="9216" xr:uid="{00000000-0005-0000-0000-000049010000}"/>
    <cellStyle name="Dezimal 3 2 2 2 2 4 4 2" xfId="26054" xr:uid="{00000000-0005-0000-0000-00004A010000}"/>
    <cellStyle name="Dezimal 3 2 2 2 2 4 5" xfId="17636" xr:uid="{00000000-0005-0000-0000-00004B010000}"/>
    <cellStyle name="Dezimal 3 2 2 2 2 5" xfId="1234" xr:uid="{00000000-0005-0000-0000-00004C010000}"/>
    <cellStyle name="Dezimal 3 2 2 2 2 5 2" xfId="4770" xr:uid="{00000000-0005-0000-0000-00004D010000}"/>
    <cellStyle name="Dezimal 3 2 2 2 2 5 2 2" xfId="13191" xr:uid="{00000000-0005-0000-0000-00004E010000}"/>
    <cellStyle name="Dezimal 3 2 2 2 2 5 2 2 2" xfId="30029" xr:uid="{00000000-0005-0000-0000-00004F010000}"/>
    <cellStyle name="Dezimal 3 2 2 2 2 5 2 3" xfId="21611" xr:uid="{00000000-0005-0000-0000-000050010000}"/>
    <cellStyle name="Dezimal 3 2 2 2 2 5 3" xfId="9709" xr:uid="{00000000-0005-0000-0000-000051010000}"/>
    <cellStyle name="Dezimal 3 2 2 2 2 5 3 2" xfId="26547" xr:uid="{00000000-0005-0000-0000-000052010000}"/>
    <cellStyle name="Dezimal 3 2 2 2 2 5 4" xfId="18129" xr:uid="{00000000-0005-0000-0000-000053010000}"/>
    <cellStyle name="Dezimal 3 2 2 2 2 6" xfId="2161" xr:uid="{00000000-0005-0000-0000-000054010000}"/>
    <cellStyle name="Dezimal 3 2 2 2 2 6 2" xfId="5649" xr:uid="{00000000-0005-0000-0000-000055010000}"/>
    <cellStyle name="Dezimal 3 2 2 2 2 6 2 2" xfId="14070" xr:uid="{00000000-0005-0000-0000-000056010000}"/>
    <cellStyle name="Dezimal 3 2 2 2 2 6 2 2 2" xfId="30908" xr:uid="{00000000-0005-0000-0000-000057010000}"/>
    <cellStyle name="Dezimal 3 2 2 2 2 6 2 3" xfId="22490" xr:uid="{00000000-0005-0000-0000-000058010000}"/>
    <cellStyle name="Dezimal 3 2 2 2 2 6 3" xfId="10588" xr:uid="{00000000-0005-0000-0000-000059010000}"/>
    <cellStyle name="Dezimal 3 2 2 2 2 6 3 2" xfId="27426" xr:uid="{00000000-0005-0000-0000-00005A010000}"/>
    <cellStyle name="Dezimal 3 2 2 2 2 6 4" xfId="19008" xr:uid="{00000000-0005-0000-0000-00005B010000}"/>
    <cellStyle name="Dezimal 3 2 2 2 2 7" xfId="2658" xr:uid="{00000000-0005-0000-0000-00005C010000}"/>
    <cellStyle name="Dezimal 3 2 2 2 2 7 2" xfId="6140" xr:uid="{00000000-0005-0000-0000-00005D010000}"/>
    <cellStyle name="Dezimal 3 2 2 2 2 7 2 2" xfId="14561" xr:uid="{00000000-0005-0000-0000-00005E010000}"/>
    <cellStyle name="Dezimal 3 2 2 2 2 7 2 2 2" xfId="31399" xr:uid="{00000000-0005-0000-0000-00005F010000}"/>
    <cellStyle name="Dezimal 3 2 2 2 2 7 2 3" xfId="22981" xr:uid="{00000000-0005-0000-0000-000060010000}"/>
    <cellStyle name="Dezimal 3 2 2 2 2 7 3" xfId="11079" xr:uid="{00000000-0005-0000-0000-000061010000}"/>
    <cellStyle name="Dezimal 3 2 2 2 2 7 3 2" xfId="27917" xr:uid="{00000000-0005-0000-0000-000062010000}"/>
    <cellStyle name="Dezimal 3 2 2 2 2 7 4" xfId="19499" xr:uid="{00000000-0005-0000-0000-000063010000}"/>
    <cellStyle name="Dezimal 3 2 2 2 2 8" xfId="3155" xr:uid="{00000000-0005-0000-0000-000064010000}"/>
    <cellStyle name="Dezimal 3 2 2 2 2 8 2" xfId="6637" xr:uid="{00000000-0005-0000-0000-000065010000}"/>
    <cellStyle name="Dezimal 3 2 2 2 2 8 2 2" xfId="15058" xr:uid="{00000000-0005-0000-0000-000066010000}"/>
    <cellStyle name="Dezimal 3 2 2 2 2 8 2 2 2" xfId="31896" xr:uid="{00000000-0005-0000-0000-000067010000}"/>
    <cellStyle name="Dezimal 3 2 2 2 2 8 2 3" xfId="23478" xr:uid="{00000000-0005-0000-0000-000068010000}"/>
    <cellStyle name="Dezimal 3 2 2 2 2 8 3" xfId="11576" xr:uid="{00000000-0005-0000-0000-000069010000}"/>
    <cellStyle name="Dezimal 3 2 2 2 2 8 3 2" xfId="28414" xr:uid="{00000000-0005-0000-0000-00006A010000}"/>
    <cellStyle name="Dezimal 3 2 2 2 2 8 4" xfId="19996" xr:uid="{00000000-0005-0000-0000-00006B010000}"/>
    <cellStyle name="Dezimal 3 2 2 2 2 9" xfId="3782" xr:uid="{00000000-0005-0000-0000-00006C010000}"/>
    <cellStyle name="Dezimal 3 2 2 2 2 9 2" xfId="12203" xr:uid="{00000000-0005-0000-0000-00006D010000}"/>
    <cellStyle name="Dezimal 3 2 2 2 2 9 2 2" xfId="29041" xr:uid="{00000000-0005-0000-0000-00006E010000}"/>
    <cellStyle name="Dezimal 3 2 2 2 2 9 3" xfId="20623" xr:uid="{00000000-0005-0000-0000-00006F010000}"/>
    <cellStyle name="Dezimal 3 2 2 2 3" xfId="334" xr:uid="{00000000-0005-0000-0000-000070010000}"/>
    <cellStyle name="Dezimal 3 2 2 2 3 10" xfId="8119" xr:uid="{00000000-0005-0000-0000-000071010000}"/>
    <cellStyle name="Dezimal 3 2 2 2 3 10 2" xfId="16540" xr:uid="{00000000-0005-0000-0000-000072010000}"/>
    <cellStyle name="Dezimal 3 2 2 2 3 10 2 2" xfId="33378" xr:uid="{00000000-0005-0000-0000-000073010000}"/>
    <cellStyle name="Dezimal 3 2 2 2 3 10 3" xfId="24960" xr:uid="{00000000-0005-0000-0000-000074010000}"/>
    <cellStyle name="Dezimal 3 2 2 2 3 11" xfId="8809" xr:uid="{00000000-0005-0000-0000-000075010000}"/>
    <cellStyle name="Dezimal 3 2 2 2 3 11 2" xfId="25648" xr:uid="{00000000-0005-0000-0000-000076010000}"/>
    <cellStyle name="Dezimal 3 2 2 2 3 12" xfId="17229" xr:uid="{00000000-0005-0000-0000-000077010000}"/>
    <cellStyle name="Dezimal 3 2 2 2 3 2" xfId="830" xr:uid="{00000000-0005-0000-0000-000078010000}"/>
    <cellStyle name="Dezimal 3 2 2 2 3 2 2" xfId="1818" xr:uid="{00000000-0005-0000-0000-000079010000}"/>
    <cellStyle name="Dezimal 3 2 2 2 3 2 2 2" xfId="5354" xr:uid="{00000000-0005-0000-0000-00007A010000}"/>
    <cellStyle name="Dezimal 3 2 2 2 3 2 2 2 2" xfId="13775" xr:uid="{00000000-0005-0000-0000-00007B010000}"/>
    <cellStyle name="Dezimal 3 2 2 2 3 2 2 2 2 2" xfId="30613" xr:uid="{00000000-0005-0000-0000-00007C010000}"/>
    <cellStyle name="Dezimal 3 2 2 2 3 2 2 2 3" xfId="22195" xr:uid="{00000000-0005-0000-0000-00007D010000}"/>
    <cellStyle name="Dezimal 3 2 2 2 3 2 2 3" xfId="10293" xr:uid="{00000000-0005-0000-0000-00007E010000}"/>
    <cellStyle name="Dezimal 3 2 2 2 3 2 2 3 2" xfId="27131" xr:uid="{00000000-0005-0000-0000-00007F010000}"/>
    <cellStyle name="Dezimal 3 2 2 2 3 2 2 4" xfId="18713" xr:uid="{00000000-0005-0000-0000-000080010000}"/>
    <cellStyle name="Dezimal 3 2 2 2 3 2 3" xfId="4366" xr:uid="{00000000-0005-0000-0000-000081010000}"/>
    <cellStyle name="Dezimal 3 2 2 2 3 2 3 2" xfId="12787" xr:uid="{00000000-0005-0000-0000-000082010000}"/>
    <cellStyle name="Dezimal 3 2 2 2 3 2 3 2 2" xfId="29625" xr:uid="{00000000-0005-0000-0000-000083010000}"/>
    <cellStyle name="Dezimal 3 2 2 2 3 2 3 3" xfId="21207" xr:uid="{00000000-0005-0000-0000-000084010000}"/>
    <cellStyle name="Dezimal 3 2 2 2 3 2 4" xfId="9305" xr:uid="{00000000-0005-0000-0000-000085010000}"/>
    <cellStyle name="Dezimal 3 2 2 2 3 2 4 2" xfId="26143" xr:uid="{00000000-0005-0000-0000-000086010000}"/>
    <cellStyle name="Dezimal 3 2 2 2 3 2 5" xfId="17725" xr:uid="{00000000-0005-0000-0000-000087010000}"/>
    <cellStyle name="Dezimal 3 2 2 2 3 3" xfId="1323" xr:uid="{00000000-0005-0000-0000-000088010000}"/>
    <cellStyle name="Dezimal 3 2 2 2 3 3 2" xfId="4859" xr:uid="{00000000-0005-0000-0000-000089010000}"/>
    <cellStyle name="Dezimal 3 2 2 2 3 3 2 2" xfId="13280" xr:uid="{00000000-0005-0000-0000-00008A010000}"/>
    <cellStyle name="Dezimal 3 2 2 2 3 3 2 2 2" xfId="30118" xr:uid="{00000000-0005-0000-0000-00008B010000}"/>
    <cellStyle name="Dezimal 3 2 2 2 3 3 2 3" xfId="21700" xr:uid="{00000000-0005-0000-0000-00008C010000}"/>
    <cellStyle name="Dezimal 3 2 2 2 3 3 3" xfId="9798" xr:uid="{00000000-0005-0000-0000-00008D010000}"/>
    <cellStyle name="Dezimal 3 2 2 2 3 3 3 2" xfId="26636" xr:uid="{00000000-0005-0000-0000-00008E010000}"/>
    <cellStyle name="Dezimal 3 2 2 2 3 3 4" xfId="18218" xr:uid="{00000000-0005-0000-0000-00008F010000}"/>
    <cellStyle name="Dezimal 3 2 2 2 3 4" xfId="2164" xr:uid="{00000000-0005-0000-0000-000090010000}"/>
    <cellStyle name="Dezimal 3 2 2 2 3 4 2" xfId="5652" xr:uid="{00000000-0005-0000-0000-000091010000}"/>
    <cellStyle name="Dezimal 3 2 2 2 3 4 2 2" xfId="14073" xr:uid="{00000000-0005-0000-0000-000092010000}"/>
    <cellStyle name="Dezimal 3 2 2 2 3 4 2 2 2" xfId="30911" xr:uid="{00000000-0005-0000-0000-000093010000}"/>
    <cellStyle name="Dezimal 3 2 2 2 3 4 2 3" xfId="22493" xr:uid="{00000000-0005-0000-0000-000094010000}"/>
    <cellStyle name="Dezimal 3 2 2 2 3 4 3" xfId="10591" xr:uid="{00000000-0005-0000-0000-000095010000}"/>
    <cellStyle name="Dezimal 3 2 2 2 3 4 3 2" xfId="27429" xr:uid="{00000000-0005-0000-0000-000096010000}"/>
    <cellStyle name="Dezimal 3 2 2 2 3 4 4" xfId="19011" xr:uid="{00000000-0005-0000-0000-000097010000}"/>
    <cellStyle name="Dezimal 3 2 2 2 3 5" xfId="2661" xr:uid="{00000000-0005-0000-0000-000098010000}"/>
    <cellStyle name="Dezimal 3 2 2 2 3 5 2" xfId="6143" xr:uid="{00000000-0005-0000-0000-000099010000}"/>
    <cellStyle name="Dezimal 3 2 2 2 3 5 2 2" xfId="14564" xr:uid="{00000000-0005-0000-0000-00009A010000}"/>
    <cellStyle name="Dezimal 3 2 2 2 3 5 2 2 2" xfId="31402" xr:uid="{00000000-0005-0000-0000-00009B010000}"/>
    <cellStyle name="Dezimal 3 2 2 2 3 5 2 3" xfId="22984" xr:uid="{00000000-0005-0000-0000-00009C010000}"/>
    <cellStyle name="Dezimal 3 2 2 2 3 5 3" xfId="11082" xr:uid="{00000000-0005-0000-0000-00009D010000}"/>
    <cellStyle name="Dezimal 3 2 2 2 3 5 3 2" xfId="27920" xr:uid="{00000000-0005-0000-0000-00009E010000}"/>
    <cellStyle name="Dezimal 3 2 2 2 3 5 4" xfId="19502" xr:uid="{00000000-0005-0000-0000-00009F010000}"/>
    <cellStyle name="Dezimal 3 2 2 2 3 6" xfId="3158" xr:uid="{00000000-0005-0000-0000-0000A0010000}"/>
    <cellStyle name="Dezimal 3 2 2 2 3 6 2" xfId="6640" xr:uid="{00000000-0005-0000-0000-0000A1010000}"/>
    <cellStyle name="Dezimal 3 2 2 2 3 6 2 2" xfId="15061" xr:uid="{00000000-0005-0000-0000-0000A2010000}"/>
    <cellStyle name="Dezimal 3 2 2 2 3 6 2 2 2" xfId="31899" xr:uid="{00000000-0005-0000-0000-0000A3010000}"/>
    <cellStyle name="Dezimal 3 2 2 2 3 6 2 3" xfId="23481" xr:uid="{00000000-0005-0000-0000-0000A4010000}"/>
    <cellStyle name="Dezimal 3 2 2 2 3 6 3" xfId="11579" xr:uid="{00000000-0005-0000-0000-0000A5010000}"/>
    <cellStyle name="Dezimal 3 2 2 2 3 6 3 2" xfId="28417" xr:uid="{00000000-0005-0000-0000-0000A6010000}"/>
    <cellStyle name="Dezimal 3 2 2 2 3 6 4" xfId="19999" xr:uid="{00000000-0005-0000-0000-0000A7010000}"/>
    <cellStyle name="Dezimal 3 2 2 2 3 7" xfId="3871" xr:uid="{00000000-0005-0000-0000-0000A8010000}"/>
    <cellStyle name="Dezimal 3 2 2 2 3 7 2" xfId="12292" xr:uid="{00000000-0005-0000-0000-0000A9010000}"/>
    <cellStyle name="Dezimal 3 2 2 2 3 7 2 2" xfId="29130" xr:uid="{00000000-0005-0000-0000-0000AA010000}"/>
    <cellStyle name="Dezimal 3 2 2 2 3 7 3" xfId="20712" xr:uid="{00000000-0005-0000-0000-0000AB010000}"/>
    <cellStyle name="Dezimal 3 2 2 2 3 8" xfId="7135" xr:uid="{00000000-0005-0000-0000-0000AC010000}"/>
    <cellStyle name="Dezimal 3 2 2 2 3 8 2" xfId="15556" xr:uid="{00000000-0005-0000-0000-0000AD010000}"/>
    <cellStyle name="Dezimal 3 2 2 2 3 8 2 2" xfId="32394" xr:uid="{00000000-0005-0000-0000-0000AE010000}"/>
    <cellStyle name="Dezimal 3 2 2 2 3 8 3" xfId="23976" xr:uid="{00000000-0005-0000-0000-0000AF010000}"/>
    <cellStyle name="Dezimal 3 2 2 2 3 9" xfId="7626" xr:uid="{00000000-0005-0000-0000-0000B0010000}"/>
    <cellStyle name="Dezimal 3 2 2 2 3 9 2" xfId="16047" xr:uid="{00000000-0005-0000-0000-0000B1010000}"/>
    <cellStyle name="Dezimal 3 2 2 2 3 9 2 2" xfId="32885" xr:uid="{00000000-0005-0000-0000-0000B2010000}"/>
    <cellStyle name="Dezimal 3 2 2 2 3 9 3" xfId="24467" xr:uid="{00000000-0005-0000-0000-0000B3010000}"/>
    <cellStyle name="Dezimal 3 2 2 2 4" xfId="496" xr:uid="{00000000-0005-0000-0000-0000B4010000}"/>
    <cellStyle name="Dezimal 3 2 2 2 4 10" xfId="8120" xr:uid="{00000000-0005-0000-0000-0000B5010000}"/>
    <cellStyle name="Dezimal 3 2 2 2 4 10 2" xfId="16541" xr:uid="{00000000-0005-0000-0000-0000B6010000}"/>
    <cellStyle name="Dezimal 3 2 2 2 4 10 2 2" xfId="33379" xr:uid="{00000000-0005-0000-0000-0000B7010000}"/>
    <cellStyle name="Dezimal 3 2 2 2 4 10 3" xfId="24961" xr:uid="{00000000-0005-0000-0000-0000B8010000}"/>
    <cellStyle name="Dezimal 3 2 2 2 4 11" xfId="8972" xr:uid="{00000000-0005-0000-0000-0000B9010000}"/>
    <cellStyle name="Dezimal 3 2 2 2 4 11 2" xfId="25810" xr:uid="{00000000-0005-0000-0000-0000BA010000}"/>
    <cellStyle name="Dezimal 3 2 2 2 4 12" xfId="17392" xr:uid="{00000000-0005-0000-0000-0000BB010000}"/>
    <cellStyle name="Dezimal 3 2 2 2 4 2" xfId="992" xr:uid="{00000000-0005-0000-0000-0000BC010000}"/>
    <cellStyle name="Dezimal 3 2 2 2 4 2 2" xfId="1980" xr:uid="{00000000-0005-0000-0000-0000BD010000}"/>
    <cellStyle name="Dezimal 3 2 2 2 4 2 2 2" xfId="5516" xr:uid="{00000000-0005-0000-0000-0000BE010000}"/>
    <cellStyle name="Dezimal 3 2 2 2 4 2 2 2 2" xfId="13937" xr:uid="{00000000-0005-0000-0000-0000BF010000}"/>
    <cellStyle name="Dezimal 3 2 2 2 4 2 2 2 2 2" xfId="30775" xr:uid="{00000000-0005-0000-0000-0000C0010000}"/>
    <cellStyle name="Dezimal 3 2 2 2 4 2 2 2 3" xfId="22357" xr:uid="{00000000-0005-0000-0000-0000C1010000}"/>
    <cellStyle name="Dezimal 3 2 2 2 4 2 2 3" xfId="10455" xr:uid="{00000000-0005-0000-0000-0000C2010000}"/>
    <cellStyle name="Dezimal 3 2 2 2 4 2 2 3 2" xfId="27293" xr:uid="{00000000-0005-0000-0000-0000C3010000}"/>
    <cellStyle name="Dezimal 3 2 2 2 4 2 2 4" xfId="18875" xr:uid="{00000000-0005-0000-0000-0000C4010000}"/>
    <cellStyle name="Dezimal 3 2 2 2 4 2 3" xfId="4528" xr:uid="{00000000-0005-0000-0000-0000C5010000}"/>
    <cellStyle name="Dezimal 3 2 2 2 4 2 3 2" xfId="12949" xr:uid="{00000000-0005-0000-0000-0000C6010000}"/>
    <cellStyle name="Dezimal 3 2 2 2 4 2 3 2 2" xfId="29787" xr:uid="{00000000-0005-0000-0000-0000C7010000}"/>
    <cellStyle name="Dezimal 3 2 2 2 4 2 3 3" xfId="21369" xr:uid="{00000000-0005-0000-0000-0000C8010000}"/>
    <cellStyle name="Dezimal 3 2 2 2 4 2 4" xfId="9467" xr:uid="{00000000-0005-0000-0000-0000C9010000}"/>
    <cellStyle name="Dezimal 3 2 2 2 4 2 4 2" xfId="26305" xr:uid="{00000000-0005-0000-0000-0000CA010000}"/>
    <cellStyle name="Dezimal 3 2 2 2 4 2 5" xfId="17887" xr:uid="{00000000-0005-0000-0000-0000CB010000}"/>
    <cellStyle name="Dezimal 3 2 2 2 4 3" xfId="1485" xr:uid="{00000000-0005-0000-0000-0000CC010000}"/>
    <cellStyle name="Dezimal 3 2 2 2 4 3 2" xfId="5021" xr:uid="{00000000-0005-0000-0000-0000CD010000}"/>
    <cellStyle name="Dezimal 3 2 2 2 4 3 2 2" xfId="13442" xr:uid="{00000000-0005-0000-0000-0000CE010000}"/>
    <cellStyle name="Dezimal 3 2 2 2 4 3 2 2 2" xfId="30280" xr:uid="{00000000-0005-0000-0000-0000CF010000}"/>
    <cellStyle name="Dezimal 3 2 2 2 4 3 2 3" xfId="21862" xr:uid="{00000000-0005-0000-0000-0000D0010000}"/>
    <cellStyle name="Dezimal 3 2 2 2 4 3 3" xfId="9960" xr:uid="{00000000-0005-0000-0000-0000D1010000}"/>
    <cellStyle name="Dezimal 3 2 2 2 4 3 3 2" xfId="26798" xr:uid="{00000000-0005-0000-0000-0000D2010000}"/>
    <cellStyle name="Dezimal 3 2 2 2 4 3 4" xfId="18380" xr:uid="{00000000-0005-0000-0000-0000D3010000}"/>
    <cellStyle name="Dezimal 3 2 2 2 4 4" xfId="2165" xr:uid="{00000000-0005-0000-0000-0000D4010000}"/>
    <cellStyle name="Dezimal 3 2 2 2 4 4 2" xfId="5653" xr:uid="{00000000-0005-0000-0000-0000D5010000}"/>
    <cellStyle name="Dezimal 3 2 2 2 4 4 2 2" xfId="14074" xr:uid="{00000000-0005-0000-0000-0000D6010000}"/>
    <cellStyle name="Dezimal 3 2 2 2 4 4 2 2 2" xfId="30912" xr:uid="{00000000-0005-0000-0000-0000D7010000}"/>
    <cellStyle name="Dezimal 3 2 2 2 4 4 2 3" xfId="22494" xr:uid="{00000000-0005-0000-0000-0000D8010000}"/>
    <cellStyle name="Dezimal 3 2 2 2 4 4 3" xfId="10592" xr:uid="{00000000-0005-0000-0000-0000D9010000}"/>
    <cellStyle name="Dezimal 3 2 2 2 4 4 3 2" xfId="27430" xr:uid="{00000000-0005-0000-0000-0000DA010000}"/>
    <cellStyle name="Dezimal 3 2 2 2 4 4 4" xfId="19012" xr:uid="{00000000-0005-0000-0000-0000DB010000}"/>
    <cellStyle name="Dezimal 3 2 2 2 4 5" xfId="2662" xr:uid="{00000000-0005-0000-0000-0000DC010000}"/>
    <cellStyle name="Dezimal 3 2 2 2 4 5 2" xfId="6144" xr:uid="{00000000-0005-0000-0000-0000DD010000}"/>
    <cellStyle name="Dezimal 3 2 2 2 4 5 2 2" xfId="14565" xr:uid="{00000000-0005-0000-0000-0000DE010000}"/>
    <cellStyle name="Dezimal 3 2 2 2 4 5 2 2 2" xfId="31403" xr:uid="{00000000-0005-0000-0000-0000DF010000}"/>
    <cellStyle name="Dezimal 3 2 2 2 4 5 2 3" xfId="22985" xr:uid="{00000000-0005-0000-0000-0000E0010000}"/>
    <cellStyle name="Dezimal 3 2 2 2 4 5 3" xfId="11083" xr:uid="{00000000-0005-0000-0000-0000E1010000}"/>
    <cellStyle name="Dezimal 3 2 2 2 4 5 3 2" xfId="27921" xr:uid="{00000000-0005-0000-0000-0000E2010000}"/>
    <cellStyle name="Dezimal 3 2 2 2 4 5 4" xfId="19503" xr:uid="{00000000-0005-0000-0000-0000E3010000}"/>
    <cellStyle name="Dezimal 3 2 2 2 4 6" xfId="3159" xr:uid="{00000000-0005-0000-0000-0000E4010000}"/>
    <cellStyle name="Dezimal 3 2 2 2 4 6 2" xfId="6641" xr:uid="{00000000-0005-0000-0000-0000E5010000}"/>
    <cellStyle name="Dezimal 3 2 2 2 4 6 2 2" xfId="15062" xr:uid="{00000000-0005-0000-0000-0000E6010000}"/>
    <cellStyle name="Dezimal 3 2 2 2 4 6 2 2 2" xfId="31900" xr:uid="{00000000-0005-0000-0000-0000E7010000}"/>
    <cellStyle name="Dezimal 3 2 2 2 4 6 2 3" xfId="23482" xr:uid="{00000000-0005-0000-0000-0000E8010000}"/>
    <cellStyle name="Dezimal 3 2 2 2 4 6 3" xfId="11580" xr:uid="{00000000-0005-0000-0000-0000E9010000}"/>
    <cellStyle name="Dezimal 3 2 2 2 4 6 3 2" xfId="28418" xr:uid="{00000000-0005-0000-0000-0000EA010000}"/>
    <cellStyle name="Dezimal 3 2 2 2 4 6 4" xfId="20000" xr:uid="{00000000-0005-0000-0000-0000EB010000}"/>
    <cellStyle name="Dezimal 3 2 2 2 4 7" xfId="4033" xr:uid="{00000000-0005-0000-0000-0000EC010000}"/>
    <cellStyle name="Dezimal 3 2 2 2 4 7 2" xfId="12454" xr:uid="{00000000-0005-0000-0000-0000ED010000}"/>
    <cellStyle name="Dezimal 3 2 2 2 4 7 2 2" xfId="29292" xr:uid="{00000000-0005-0000-0000-0000EE010000}"/>
    <cellStyle name="Dezimal 3 2 2 2 4 7 3" xfId="20874" xr:uid="{00000000-0005-0000-0000-0000EF010000}"/>
    <cellStyle name="Dezimal 3 2 2 2 4 8" xfId="7136" xr:uid="{00000000-0005-0000-0000-0000F0010000}"/>
    <cellStyle name="Dezimal 3 2 2 2 4 8 2" xfId="15557" xr:uid="{00000000-0005-0000-0000-0000F1010000}"/>
    <cellStyle name="Dezimal 3 2 2 2 4 8 2 2" xfId="32395" xr:uid="{00000000-0005-0000-0000-0000F2010000}"/>
    <cellStyle name="Dezimal 3 2 2 2 4 8 3" xfId="23977" xr:uid="{00000000-0005-0000-0000-0000F3010000}"/>
    <cellStyle name="Dezimal 3 2 2 2 4 9" xfId="7627" xr:uid="{00000000-0005-0000-0000-0000F4010000}"/>
    <cellStyle name="Dezimal 3 2 2 2 4 9 2" xfId="16048" xr:uid="{00000000-0005-0000-0000-0000F5010000}"/>
    <cellStyle name="Dezimal 3 2 2 2 4 9 2 2" xfId="32886" xr:uid="{00000000-0005-0000-0000-0000F6010000}"/>
    <cellStyle name="Dezimal 3 2 2 2 4 9 3" xfId="24468" xr:uid="{00000000-0005-0000-0000-0000F7010000}"/>
    <cellStyle name="Dezimal 3 2 2 2 5" xfId="667" xr:uid="{00000000-0005-0000-0000-0000F8010000}"/>
    <cellStyle name="Dezimal 3 2 2 2 5 2" xfId="1655" xr:uid="{00000000-0005-0000-0000-0000F9010000}"/>
    <cellStyle name="Dezimal 3 2 2 2 5 2 2" xfId="5191" xr:uid="{00000000-0005-0000-0000-0000FA010000}"/>
    <cellStyle name="Dezimal 3 2 2 2 5 2 2 2" xfId="13612" xr:uid="{00000000-0005-0000-0000-0000FB010000}"/>
    <cellStyle name="Dezimal 3 2 2 2 5 2 2 2 2" xfId="30450" xr:uid="{00000000-0005-0000-0000-0000FC010000}"/>
    <cellStyle name="Dezimal 3 2 2 2 5 2 2 3" xfId="22032" xr:uid="{00000000-0005-0000-0000-0000FD010000}"/>
    <cellStyle name="Dezimal 3 2 2 2 5 2 3" xfId="10130" xr:uid="{00000000-0005-0000-0000-0000FE010000}"/>
    <cellStyle name="Dezimal 3 2 2 2 5 2 3 2" xfId="26968" xr:uid="{00000000-0005-0000-0000-0000FF010000}"/>
    <cellStyle name="Dezimal 3 2 2 2 5 2 4" xfId="18550" xr:uid="{00000000-0005-0000-0000-000000020000}"/>
    <cellStyle name="Dezimal 3 2 2 2 5 3" xfId="4203" xr:uid="{00000000-0005-0000-0000-000001020000}"/>
    <cellStyle name="Dezimal 3 2 2 2 5 3 2" xfId="12624" xr:uid="{00000000-0005-0000-0000-000002020000}"/>
    <cellStyle name="Dezimal 3 2 2 2 5 3 2 2" xfId="29462" xr:uid="{00000000-0005-0000-0000-000003020000}"/>
    <cellStyle name="Dezimal 3 2 2 2 5 3 3" xfId="21044" xr:uid="{00000000-0005-0000-0000-000004020000}"/>
    <cellStyle name="Dezimal 3 2 2 2 5 4" xfId="9142" xr:uid="{00000000-0005-0000-0000-000005020000}"/>
    <cellStyle name="Dezimal 3 2 2 2 5 4 2" xfId="25980" xr:uid="{00000000-0005-0000-0000-000006020000}"/>
    <cellStyle name="Dezimal 3 2 2 2 5 5" xfId="17562" xr:uid="{00000000-0005-0000-0000-000007020000}"/>
    <cellStyle name="Dezimal 3 2 2 2 6" xfId="1160" xr:uid="{00000000-0005-0000-0000-000008020000}"/>
    <cellStyle name="Dezimal 3 2 2 2 6 2" xfId="4696" xr:uid="{00000000-0005-0000-0000-000009020000}"/>
    <cellStyle name="Dezimal 3 2 2 2 6 2 2" xfId="13117" xr:uid="{00000000-0005-0000-0000-00000A020000}"/>
    <cellStyle name="Dezimal 3 2 2 2 6 2 2 2" xfId="29955" xr:uid="{00000000-0005-0000-0000-00000B020000}"/>
    <cellStyle name="Dezimal 3 2 2 2 6 2 3" xfId="21537" xr:uid="{00000000-0005-0000-0000-00000C020000}"/>
    <cellStyle name="Dezimal 3 2 2 2 6 3" xfId="9635" xr:uid="{00000000-0005-0000-0000-00000D020000}"/>
    <cellStyle name="Dezimal 3 2 2 2 6 3 2" xfId="26473" xr:uid="{00000000-0005-0000-0000-00000E020000}"/>
    <cellStyle name="Dezimal 3 2 2 2 6 4" xfId="18055" xr:uid="{00000000-0005-0000-0000-00000F020000}"/>
    <cellStyle name="Dezimal 3 2 2 2 7" xfId="2160" xr:uid="{00000000-0005-0000-0000-000010020000}"/>
    <cellStyle name="Dezimal 3 2 2 2 7 2" xfId="5648" xr:uid="{00000000-0005-0000-0000-000011020000}"/>
    <cellStyle name="Dezimal 3 2 2 2 7 2 2" xfId="14069" xr:uid="{00000000-0005-0000-0000-000012020000}"/>
    <cellStyle name="Dezimal 3 2 2 2 7 2 2 2" xfId="30907" xr:uid="{00000000-0005-0000-0000-000013020000}"/>
    <cellStyle name="Dezimal 3 2 2 2 7 2 3" xfId="22489" xr:uid="{00000000-0005-0000-0000-000014020000}"/>
    <cellStyle name="Dezimal 3 2 2 2 7 3" xfId="10587" xr:uid="{00000000-0005-0000-0000-000015020000}"/>
    <cellStyle name="Dezimal 3 2 2 2 7 3 2" xfId="27425" xr:uid="{00000000-0005-0000-0000-000016020000}"/>
    <cellStyle name="Dezimal 3 2 2 2 7 4" xfId="19007" xr:uid="{00000000-0005-0000-0000-000017020000}"/>
    <cellStyle name="Dezimal 3 2 2 2 8" xfId="2657" xr:uid="{00000000-0005-0000-0000-000018020000}"/>
    <cellStyle name="Dezimal 3 2 2 2 8 2" xfId="6139" xr:uid="{00000000-0005-0000-0000-000019020000}"/>
    <cellStyle name="Dezimal 3 2 2 2 8 2 2" xfId="14560" xr:uid="{00000000-0005-0000-0000-00001A020000}"/>
    <cellStyle name="Dezimal 3 2 2 2 8 2 2 2" xfId="31398" xr:uid="{00000000-0005-0000-0000-00001B020000}"/>
    <cellStyle name="Dezimal 3 2 2 2 8 2 3" xfId="22980" xr:uid="{00000000-0005-0000-0000-00001C020000}"/>
    <cellStyle name="Dezimal 3 2 2 2 8 3" xfId="11078" xr:uid="{00000000-0005-0000-0000-00001D020000}"/>
    <cellStyle name="Dezimal 3 2 2 2 8 3 2" xfId="27916" xr:uid="{00000000-0005-0000-0000-00001E020000}"/>
    <cellStyle name="Dezimal 3 2 2 2 8 4" xfId="19498" xr:uid="{00000000-0005-0000-0000-00001F020000}"/>
    <cellStyle name="Dezimal 3 2 2 2 9" xfId="3154" xr:uid="{00000000-0005-0000-0000-000020020000}"/>
    <cellStyle name="Dezimal 3 2 2 2 9 2" xfId="6636" xr:uid="{00000000-0005-0000-0000-000021020000}"/>
    <cellStyle name="Dezimal 3 2 2 2 9 2 2" xfId="15057" xr:uid="{00000000-0005-0000-0000-000022020000}"/>
    <cellStyle name="Dezimal 3 2 2 2 9 2 2 2" xfId="31895" xr:uid="{00000000-0005-0000-0000-000023020000}"/>
    <cellStyle name="Dezimal 3 2 2 2 9 2 3" xfId="23477" xr:uid="{00000000-0005-0000-0000-000024020000}"/>
    <cellStyle name="Dezimal 3 2 2 2 9 3" xfId="11575" xr:uid="{00000000-0005-0000-0000-000025020000}"/>
    <cellStyle name="Dezimal 3 2 2 2 9 3 2" xfId="28413" xr:uid="{00000000-0005-0000-0000-000026020000}"/>
    <cellStyle name="Dezimal 3 2 2 2 9 4" xfId="19995" xr:uid="{00000000-0005-0000-0000-000027020000}"/>
    <cellStyle name="Dezimal 3 2 2 3" xfId="137" xr:uid="{00000000-0005-0000-0000-000028020000}"/>
    <cellStyle name="Dezimal 3 2 2 3 10" xfId="7137" xr:uid="{00000000-0005-0000-0000-000029020000}"/>
    <cellStyle name="Dezimal 3 2 2 3 10 2" xfId="15558" xr:uid="{00000000-0005-0000-0000-00002A020000}"/>
    <cellStyle name="Dezimal 3 2 2 3 10 2 2" xfId="32396" xr:uid="{00000000-0005-0000-0000-00002B020000}"/>
    <cellStyle name="Dezimal 3 2 2 3 10 3" xfId="23978" xr:uid="{00000000-0005-0000-0000-00002C020000}"/>
    <cellStyle name="Dezimal 3 2 2 3 11" xfId="7628" xr:uid="{00000000-0005-0000-0000-00002D020000}"/>
    <cellStyle name="Dezimal 3 2 2 3 11 2" xfId="16049" xr:uid="{00000000-0005-0000-0000-00002E020000}"/>
    <cellStyle name="Dezimal 3 2 2 3 11 2 2" xfId="32887" xr:uid="{00000000-0005-0000-0000-00002F020000}"/>
    <cellStyle name="Dezimal 3 2 2 3 11 3" xfId="24469" xr:uid="{00000000-0005-0000-0000-000030020000}"/>
    <cellStyle name="Dezimal 3 2 2 3 12" xfId="8121" xr:uid="{00000000-0005-0000-0000-000031020000}"/>
    <cellStyle name="Dezimal 3 2 2 3 12 2" xfId="16542" xr:uid="{00000000-0005-0000-0000-000032020000}"/>
    <cellStyle name="Dezimal 3 2 2 3 12 2 2" xfId="33380" xr:uid="{00000000-0005-0000-0000-000033020000}"/>
    <cellStyle name="Dezimal 3 2 2 3 12 3" xfId="24962" xr:uid="{00000000-0005-0000-0000-000034020000}"/>
    <cellStyle name="Dezimal 3 2 2 3 13" xfId="8689" xr:uid="{00000000-0005-0000-0000-000035020000}"/>
    <cellStyle name="Dezimal 3 2 2 3 13 2" xfId="25528" xr:uid="{00000000-0005-0000-0000-000036020000}"/>
    <cellStyle name="Dezimal 3 2 2 3 14" xfId="17109" xr:uid="{00000000-0005-0000-0000-000037020000}"/>
    <cellStyle name="Dezimal 3 2 2 3 2" xfId="377" xr:uid="{00000000-0005-0000-0000-000038020000}"/>
    <cellStyle name="Dezimal 3 2 2 3 2 10" xfId="8122" xr:uid="{00000000-0005-0000-0000-000039020000}"/>
    <cellStyle name="Dezimal 3 2 2 3 2 10 2" xfId="16543" xr:uid="{00000000-0005-0000-0000-00003A020000}"/>
    <cellStyle name="Dezimal 3 2 2 3 2 10 2 2" xfId="33381" xr:uid="{00000000-0005-0000-0000-00003B020000}"/>
    <cellStyle name="Dezimal 3 2 2 3 2 10 3" xfId="24963" xr:uid="{00000000-0005-0000-0000-00003C020000}"/>
    <cellStyle name="Dezimal 3 2 2 3 2 11" xfId="8852" xr:uid="{00000000-0005-0000-0000-00003D020000}"/>
    <cellStyle name="Dezimal 3 2 2 3 2 11 2" xfId="25691" xr:uid="{00000000-0005-0000-0000-00003E020000}"/>
    <cellStyle name="Dezimal 3 2 2 3 2 12" xfId="17272" xr:uid="{00000000-0005-0000-0000-00003F020000}"/>
    <cellStyle name="Dezimal 3 2 2 3 2 2" xfId="873" xr:uid="{00000000-0005-0000-0000-000040020000}"/>
    <cellStyle name="Dezimal 3 2 2 3 2 2 2" xfId="1861" xr:uid="{00000000-0005-0000-0000-000041020000}"/>
    <cellStyle name="Dezimal 3 2 2 3 2 2 2 2" xfId="5397" xr:uid="{00000000-0005-0000-0000-000042020000}"/>
    <cellStyle name="Dezimal 3 2 2 3 2 2 2 2 2" xfId="13818" xr:uid="{00000000-0005-0000-0000-000043020000}"/>
    <cellStyle name="Dezimal 3 2 2 3 2 2 2 2 2 2" xfId="30656" xr:uid="{00000000-0005-0000-0000-000044020000}"/>
    <cellStyle name="Dezimal 3 2 2 3 2 2 2 2 3" xfId="22238" xr:uid="{00000000-0005-0000-0000-000045020000}"/>
    <cellStyle name="Dezimal 3 2 2 3 2 2 2 3" xfId="10336" xr:uid="{00000000-0005-0000-0000-000046020000}"/>
    <cellStyle name="Dezimal 3 2 2 3 2 2 2 3 2" xfId="27174" xr:uid="{00000000-0005-0000-0000-000047020000}"/>
    <cellStyle name="Dezimal 3 2 2 3 2 2 2 4" xfId="18756" xr:uid="{00000000-0005-0000-0000-000048020000}"/>
    <cellStyle name="Dezimal 3 2 2 3 2 2 3" xfId="4409" xr:uid="{00000000-0005-0000-0000-000049020000}"/>
    <cellStyle name="Dezimal 3 2 2 3 2 2 3 2" xfId="12830" xr:uid="{00000000-0005-0000-0000-00004A020000}"/>
    <cellStyle name="Dezimal 3 2 2 3 2 2 3 2 2" xfId="29668" xr:uid="{00000000-0005-0000-0000-00004B020000}"/>
    <cellStyle name="Dezimal 3 2 2 3 2 2 3 3" xfId="21250" xr:uid="{00000000-0005-0000-0000-00004C020000}"/>
    <cellStyle name="Dezimal 3 2 2 3 2 2 4" xfId="9348" xr:uid="{00000000-0005-0000-0000-00004D020000}"/>
    <cellStyle name="Dezimal 3 2 2 3 2 2 4 2" xfId="26186" xr:uid="{00000000-0005-0000-0000-00004E020000}"/>
    <cellStyle name="Dezimal 3 2 2 3 2 2 5" xfId="17768" xr:uid="{00000000-0005-0000-0000-00004F020000}"/>
    <cellStyle name="Dezimal 3 2 2 3 2 3" xfId="1366" xr:uid="{00000000-0005-0000-0000-000050020000}"/>
    <cellStyle name="Dezimal 3 2 2 3 2 3 2" xfId="4902" xr:uid="{00000000-0005-0000-0000-000051020000}"/>
    <cellStyle name="Dezimal 3 2 2 3 2 3 2 2" xfId="13323" xr:uid="{00000000-0005-0000-0000-000052020000}"/>
    <cellStyle name="Dezimal 3 2 2 3 2 3 2 2 2" xfId="30161" xr:uid="{00000000-0005-0000-0000-000053020000}"/>
    <cellStyle name="Dezimal 3 2 2 3 2 3 2 3" xfId="21743" xr:uid="{00000000-0005-0000-0000-000054020000}"/>
    <cellStyle name="Dezimal 3 2 2 3 2 3 3" xfId="9841" xr:uid="{00000000-0005-0000-0000-000055020000}"/>
    <cellStyle name="Dezimal 3 2 2 3 2 3 3 2" xfId="26679" xr:uid="{00000000-0005-0000-0000-000056020000}"/>
    <cellStyle name="Dezimal 3 2 2 3 2 3 4" xfId="18261" xr:uid="{00000000-0005-0000-0000-000057020000}"/>
    <cellStyle name="Dezimal 3 2 2 3 2 4" xfId="2167" xr:uid="{00000000-0005-0000-0000-000058020000}"/>
    <cellStyle name="Dezimal 3 2 2 3 2 4 2" xfId="5655" xr:uid="{00000000-0005-0000-0000-000059020000}"/>
    <cellStyle name="Dezimal 3 2 2 3 2 4 2 2" xfId="14076" xr:uid="{00000000-0005-0000-0000-00005A020000}"/>
    <cellStyle name="Dezimal 3 2 2 3 2 4 2 2 2" xfId="30914" xr:uid="{00000000-0005-0000-0000-00005B020000}"/>
    <cellStyle name="Dezimal 3 2 2 3 2 4 2 3" xfId="22496" xr:uid="{00000000-0005-0000-0000-00005C020000}"/>
    <cellStyle name="Dezimal 3 2 2 3 2 4 3" xfId="10594" xr:uid="{00000000-0005-0000-0000-00005D020000}"/>
    <cellStyle name="Dezimal 3 2 2 3 2 4 3 2" xfId="27432" xr:uid="{00000000-0005-0000-0000-00005E020000}"/>
    <cellStyle name="Dezimal 3 2 2 3 2 4 4" xfId="19014" xr:uid="{00000000-0005-0000-0000-00005F020000}"/>
    <cellStyle name="Dezimal 3 2 2 3 2 5" xfId="2664" xr:uid="{00000000-0005-0000-0000-000060020000}"/>
    <cellStyle name="Dezimal 3 2 2 3 2 5 2" xfId="6146" xr:uid="{00000000-0005-0000-0000-000061020000}"/>
    <cellStyle name="Dezimal 3 2 2 3 2 5 2 2" xfId="14567" xr:uid="{00000000-0005-0000-0000-000062020000}"/>
    <cellStyle name="Dezimal 3 2 2 3 2 5 2 2 2" xfId="31405" xr:uid="{00000000-0005-0000-0000-000063020000}"/>
    <cellStyle name="Dezimal 3 2 2 3 2 5 2 3" xfId="22987" xr:uid="{00000000-0005-0000-0000-000064020000}"/>
    <cellStyle name="Dezimal 3 2 2 3 2 5 3" xfId="11085" xr:uid="{00000000-0005-0000-0000-000065020000}"/>
    <cellStyle name="Dezimal 3 2 2 3 2 5 3 2" xfId="27923" xr:uid="{00000000-0005-0000-0000-000066020000}"/>
    <cellStyle name="Dezimal 3 2 2 3 2 5 4" xfId="19505" xr:uid="{00000000-0005-0000-0000-000067020000}"/>
    <cellStyle name="Dezimal 3 2 2 3 2 6" xfId="3161" xr:uid="{00000000-0005-0000-0000-000068020000}"/>
    <cellStyle name="Dezimal 3 2 2 3 2 6 2" xfId="6643" xr:uid="{00000000-0005-0000-0000-000069020000}"/>
    <cellStyle name="Dezimal 3 2 2 3 2 6 2 2" xfId="15064" xr:uid="{00000000-0005-0000-0000-00006A020000}"/>
    <cellStyle name="Dezimal 3 2 2 3 2 6 2 2 2" xfId="31902" xr:uid="{00000000-0005-0000-0000-00006B020000}"/>
    <cellStyle name="Dezimal 3 2 2 3 2 6 2 3" xfId="23484" xr:uid="{00000000-0005-0000-0000-00006C020000}"/>
    <cellStyle name="Dezimal 3 2 2 3 2 6 3" xfId="11582" xr:uid="{00000000-0005-0000-0000-00006D020000}"/>
    <cellStyle name="Dezimal 3 2 2 3 2 6 3 2" xfId="28420" xr:uid="{00000000-0005-0000-0000-00006E020000}"/>
    <cellStyle name="Dezimal 3 2 2 3 2 6 4" xfId="20002" xr:uid="{00000000-0005-0000-0000-00006F020000}"/>
    <cellStyle name="Dezimal 3 2 2 3 2 7" xfId="3914" xr:uid="{00000000-0005-0000-0000-000070020000}"/>
    <cellStyle name="Dezimal 3 2 2 3 2 7 2" xfId="12335" xr:uid="{00000000-0005-0000-0000-000071020000}"/>
    <cellStyle name="Dezimal 3 2 2 3 2 7 2 2" xfId="29173" xr:uid="{00000000-0005-0000-0000-000072020000}"/>
    <cellStyle name="Dezimal 3 2 2 3 2 7 3" xfId="20755" xr:uid="{00000000-0005-0000-0000-000073020000}"/>
    <cellStyle name="Dezimal 3 2 2 3 2 8" xfId="7138" xr:uid="{00000000-0005-0000-0000-000074020000}"/>
    <cellStyle name="Dezimal 3 2 2 3 2 8 2" xfId="15559" xr:uid="{00000000-0005-0000-0000-000075020000}"/>
    <cellStyle name="Dezimal 3 2 2 3 2 8 2 2" xfId="32397" xr:uid="{00000000-0005-0000-0000-000076020000}"/>
    <cellStyle name="Dezimal 3 2 2 3 2 8 3" xfId="23979" xr:uid="{00000000-0005-0000-0000-000077020000}"/>
    <cellStyle name="Dezimal 3 2 2 3 2 9" xfId="7629" xr:uid="{00000000-0005-0000-0000-000078020000}"/>
    <cellStyle name="Dezimal 3 2 2 3 2 9 2" xfId="16050" xr:uid="{00000000-0005-0000-0000-000079020000}"/>
    <cellStyle name="Dezimal 3 2 2 3 2 9 2 2" xfId="32888" xr:uid="{00000000-0005-0000-0000-00007A020000}"/>
    <cellStyle name="Dezimal 3 2 2 3 2 9 3" xfId="24470" xr:uid="{00000000-0005-0000-0000-00007B020000}"/>
    <cellStyle name="Dezimal 3 2 2 3 3" xfId="539" xr:uid="{00000000-0005-0000-0000-00007C020000}"/>
    <cellStyle name="Dezimal 3 2 2 3 3 10" xfId="8123" xr:uid="{00000000-0005-0000-0000-00007D020000}"/>
    <cellStyle name="Dezimal 3 2 2 3 3 10 2" xfId="16544" xr:uid="{00000000-0005-0000-0000-00007E020000}"/>
    <cellStyle name="Dezimal 3 2 2 3 3 10 2 2" xfId="33382" xr:uid="{00000000-0005-0000-0000-00007F020000}"/>
    <cellStyle name="Dezimal 3 2 2 3 3 10 3" xfId="24964" xr:uid="{00000000-0005-0000-0000-000080020000}"/>
    <cellStyle name="Dezimal 3 2 2 3 3 11" xfId="9015" xr:uid="{00000000-0005-0000-0000-000081020000}"/>
    <cellStyle name="Dezimal 3 2 2 3 3 11 2" xfId="25853" xr:uid="{00000000-0005-0000-0000-000082020000}"/>
    <cellStyle name="Dezimal 3 2 2 3 3 12" xfId="17435" xr:uid="{00000000-0005-0000-0000-000083020000}"/>
    <cellStyle name="Dezimal 3 2 2 3 3 2" xfId="1035" xr:uid="{00000000-0005-0000-0000-000084020000}"/>
    <cellStyle name="Dezimal 3 2 2 3 3 2 2" xfId="2023" xr:uid="{00000000-0005-0000-0000-000085020000}"/>
    <cellStyle name="Dezimal 3 2 2 3 3 2 2 2" xfId="5559" xr:uid="{00000000-0005-0000-0000-000086020000}"/>
    <cellStyle name="Dezimal 3 2 2 3 3 2 2 2 2" xfId="13980" xr:uid="{00000000-0005-0000-0000-000087020000}"/>
    <cellStyle name="Dezimal 3 2 2 3 3 2 2 2 2 2" xfId="30818" xr:uid="{00000000-0005-0000-0000-000088020000}"/>
    <cellStyle name="Dezimal 3 2 2 3 3 2 2 2 3" xfId="22400" xr:uid="{00000000-0005-0000-0000-000089020000}"/>
    <cellStyle name="Dezimal 3 2 2 3 3 2 2 3" xfId="10498" xr:uid="{00000000-0005-0000-0000-00008A020000}"/>
    <cellStyle name="Dezimal 3 2 2 3 3 2 2 3 2" xfId="27336" xr:uid="{00000000-0005-0000-0000-00008B020000}"/>
    <cellStyle name="Dezimal 3 2 2 3 3 2 2 4" xfId="18918" xr:uid="{00000000-0005-0000-0000-00008C020000}"/>
    <cellStyle name="Dezimal 3 2 2 3 3 2 3" xfId="4571" xr:uid="{00000000-0005-0000-0000-00008D020000}"/>
    <cellStyle name="Dezimal 3 2 2 3 3 2 3 2" xfId="12992" xr:uid="{00000000-0005-0000-0000-00008E020000}"/>
    <cellStyle name="Dezimal 3 2 2 3 3 2 3 2 2" xfId="29830" xr:uid="{00000000-0005-0000-0000-00008F020000}"/>
    <cellStyle name="Dezimal 3 2 2 3 3 2 3 3" xfId="21412" xr:uid="{00000000-0005-0000-0000-000090020000}"/>
    <cellStyle name="Dezimal 3 2 2 3 3 2 4" xfId="9510" xr:uid="{00000000-0005-0000-0000-000091020000}"/>
    <cellStyle name="Dezimal 3 2 2 3 3 2 4 2" xfId="26348" xr:uid="{00000000-0005-0000-0000-000092020000}"/>
    <cellStyle name="Dezimal 3 2 2 3 3 2 5" xfId="17930" xr:uid="{00000000-0005-0000-0000-000093020000}"/>
    <cellStyle name="Dezimal 3 2 2 3 3 3" xfId="1528" xr:uid="{00000000-0005-0000-0000-000094020000}"/>
    <cellStyle name="Dezimal 3 2 2 3 3 3 2" xfId="5064" xr:uid="{00000000-0005-0000-0000-000095020000}"/>
    <cellStyle name="Dezimal 3 2 2 3 3 3 2 2" xfId="13485" xr:uid="{00000000-0005-0000-0000-000096020000}"/>
    <cellStyle name="Dezimal 3 2 2 3 3 3 2 2 2" xfId="30323" xr:uid="{00000000-0005-0000-0000-000097020000}"/>
    <cellStyle name="Dezimal 3 2 2 3 3 3 2 3" xfId="21905" xr:uid="{00000000-0005-0000-0000-000098020000}"/>
    <cellStyle name="Dezimal 3 2 2 3 3 3 3" xfId="10003" xr:uid="{00000000-0005-0000-0000-000099020000}"/>
    <cellStyle name="Dezimal 3 2 2 3 3 3 3 2" xfId="26841" xr:uid="{00000000-0005-0000-0000-00009A020000}"/>
    <cellStyle name="Dezimal 3 2 2 3 3 3 4" xfId="18423" xr:uid="{00000000-0005-0000-0000-00009B020000}"/>
    <cellStyle name="Dezimal 3 2 2 3 3 4" xfId="2168" xr:uid="{00000000-0005-0000-0000-00009C020000}"/>
    <cellStyle name="Dezimal 3 2 2 3 3 4 2" xfId="5656" xr:uid="{00000000-0005-0000-0000-00009D020000}"/>
    <cellStyle name="Dezimal 3 2 2 3 3 4 2 2" xfId="14077" xr:uid="{00000000-0005-0000-0000-00009E020000}"/>
    <cellStyle name="Dezimal 3 2 2 3 3 4 2 2 2" xfId="30915" xr:uid="{00000000-0005-0000-0000-00009F020000}"/>
    <cellStyle name="Dezimal 3 2 2 3 3 4 2 3" xfId="22497" xr:uid="{00000000-0005-0000-0000-0000A0020000}"/>
    <cellStyle name="Dezimal 3 2 2 3 3 4 3" xfId="10595" xr:uid="{00000000-0005-0000-0000-0000A1020000}"/>
    <cellStyle name="Dezimal 3 2 2 3 3 4 3 2" xfId="27433" xr:uid="{00000000-0005-0000-0000-0000A2020000}"/>
    <cellStyle name="Dezimal 3 2 2 3 3 4 4" xfId="19015" xr:uid="{00000000-0005-0000-0000-0000A3020000}"/>
    <cellStyle name="Dezimal 3 2 2 3 3 5" xfId="2665" xr:uid="{00000000-0005-0000-0000-0000A4020000}"/>
    <cellStyle name="Dezimal 3 2 2 3 3 5 2" xfId="6147" xr:uid="{00000000-0005-0000-0000-0000A5020000}"/>
    <cellStyle name="Dezimal 3 2 2 3 3 5 2 2" xfId="14568" xr:uid="{00000000-0005-0000-0000-0000A6020000}"/>
    <cellStyle name="Dezimal 3 2 2 3 3 5 2 2 2" xfId="31406" xr:uid="{00000000-0005-0000-0000-0000A7020000}"/>
    <cellStyle name="Dezimal 3 2 2 3 3 5 2 3" xfId="22988" xr:uid="{00000000-0005-0000-0000-0000A8020000}"/>
    <cellStyle name="Dezimal 3 2 2 3 3 5 3" xfId="11086" xr:uid="{00000000-0005-0000-0000-0000A9020000}"/>
    <cellStyle name="Dezimal 3 2 2 3 3 5 3 2" xfId="27924" xr:uid="{00000000-0005-0000-0000-0000AA020000}"/>
    <cellStyle name="Dezimal 3 2 2 3 3 5 4" xfId="19506" xr:uid="{00000000-0005-0000-0000-0000AB020000}"/>
    <cellStyle name="Dezimal 3 2 2 3 3 6" xfId="3162" xr:uid="{00000000-0005-0000-0000-0000AC020000}"/>
    <cellStyle name="Dezimal 3 2 2 3 3 6 2" xfId="6644" xr:uid="{00000000-0005-0000-0000-0000AD020000}"/>
    <cellStyle name="Dezimal 3 2 2 3 3 6 2 2" xfId="15065" xr:uid="{00000000-0005-0000-0000-0000AE020000}"/>
    <cellStyle name="Dezimal 3 2 2 3 3 6 2 2 2" xfId="31903" xr:uid="{00000000-0005-0000-0000-0000AF020000}"/>
    <cellStyle name="Dezimal 3 2 2 3 3 6 2 3" xfId="23485" xr:uid="{00000000-0005-0000-0000-0000B0020000}"/>
    <cellStyle name="Dezimal 3 2 2 3 3 6 3" xfId="11583" xr:uid="{00000000-0005-0000-0000-0000B1020000}"/>
    <cellStyle name="Dezimal 3 2 2 3 3 6 3 2" xfId="28421" xr:uid="{00000000-0005-0000-0000-0000B2020000}"/>
    <cellStyle name="Dezimal 3 2 2 3 3 6 4" xfId="20003" xr:uid="{00000000-0005-0000-0000-0000B3020000}"/>
    <cellStyle name="Dezimal 3 2 2 3 3 7" xfId="4076" xr:uid="{00000000-0005-0000-0000-0000B4020000}"/>
    <cellStyle name="Dezimal 3 2 2 3 3 7 2" xfId="12497" xr:uid="{00000000-0005-0000-0000-0000B5020000}"/>
    <cellStyle name="Dezimal 3 2 2 3 3 7 2 2" xfId="29335" xr:uid="{00000000-0005-0000-0000-0000B6020000}"/>
    <cellStyle name="Dezimal 3 2 2 3 3 7 3" xfId="20917" xr:uid="{00000000-0005-0000-0000-0000B7020000}"/>
    <cellStyle name="Dezimal 3 2 2 3 3 8" xfId="7139" xr:uid="{00000000-0005-0000-0000-0000B8020000}"/>
    <cellStyle name="Dezimal 3 2 2 3 3 8 2" xfId="15560" xr:uid="{00000000-0005-0000-0000-0000B9020000}"/>
    <cellStyle name="Dezimal 3 2 2 3 3 8 2 2" xfId="32398" xr:uid="{00000000-0005-0000-0000-0000BA020000}"/>
    <cellStyle name="Dezimal 3 2 2 3 3 8 3" xfId="23980" xr:uid="{00000000-0005-0000-0000-0000BB020000}"/>
    <cellStyle name="Dezimal 3 2 2 3 3 9" xfId="7630" xr:uid="{00000000-0005-0000-0000-0000BC020000}"/>
    <cellStyle name="Dezimal 3 2 2 3 3 9 2" xfId="16051" xr:uid="{00000000-0005-0000-0000-0000BD020000}"/>
    <cellStyle name="Dezimal 3 2 2 3 3 9 2 2" xfId="32889" xr:uid="{00000000-0005-0000-0000-0000BE020000}"/>
    <cellStyle name="Dezimal 3 2 2 3 3 9 3" xfId="24471" xr:uid="{00000000-0005-0000-0000-0000BF020000}"/>
    <cellStyle name="Dezimal 3 2 2 3 4" xfId="710" xr:uid="{00000000-0005-0000-0000-0000C0020000}"/>
    <cellStyle name="Dezimal 3 2 2 3 4 2" xfId="1698" xr:uid="{00000000-0005-0000-0000-0000C1020000}"/>
    <cellStyle name="Dezimal 3 2 2 3 4 2 2" xfId="5234" xr:uid="{00000000-0005-0000-0000-0000C2020000}"/>
    <cellStyle name="Dezimal 3 2 2 3 4 2 2 2" xfId="13655" xr:uid="{00000000-0005-0000-0000-0000C3020000}"/>
    <cellStyle name="Dezimal 3 2 2 3 4 2 2 2 2" xfId="30493" xr:uid="{00000000-0005-0000-0000-0000C4020000}"/>
    <cellStyle name="Dezimal 3 2 2 3 4 2 2 3" xfId="22075" xr:uid="{00000000-0005-0000-0000-0000C5020000}"/>
    <cellStyle name="Dezimal 3 2 2 3 4 2 3" xfId="10173" xr:uid="{00000000-0005-0000-0000-0000C6020000}"/>
    <cellStyle name="Dezimal 3 2 2 3 4 2 3 2" xfId="27011" xr:uid="{00000000-0005-0000-0000-0000C7020000}"/>
    <cellStyle name="Dezimal 3 2 2 3 4 2 4" xfId="18593" xr:uid="{00000000-0005-0000-0000-0000C8020000}"/>
    <cellStyle name="Dezimal 3 2 2 3 4 3" xfId="4246" xr:uid="{00000000-0005-0000-0000-0000C9020000}"/>
    <cellStyle name="Dezimal 3 2 2 3 4 3 2" xfId="12667" xr:uid="{00000000-0005-0000-0000-0000CA020000}"/>
    <cellStyle name="Dezimal 3 2 2 3 4 3 2 2" xfId="29505" xr:uid="{00000000-0005-0000-0000-0000CB020000}"/>
    <cellStyle name="Dezimal 3 2 2 3 4 3 3" xfId="21087" xr:uid="{00000000-0005-0000-0000-0000CC020000}"/>
    <cellStyle name="Dezimal 3 2 2 3 4 4" xfId="9185" xr:uid="{00000000-0005-0000-0000-0000CD020000}"/>
    <cellStyle name="Dezimal 3 2 2 3 4 4 2" xfId="26023" xr:uid="{00000000-0005-0000-0000-0000CE020000}"/>
    <cellStyle name="Dezimal 3 2 2 3 4 5" xfId="17605" xr:uid="{00000000-0005-0000-0000-0000CF020000}"/>
    <cellStyle name="Dezimal 3 2 2 3 5" xfId="1203" xr:uid="{00000000-0005-0000-0000-0000D0020000}"/>
    <cellStyle name="Dezimal 3 2 2 3 5 2" xfId="4739" xr:uid="{00000000-0005-0000-0000-0000D1020000}"/>
    <cellStyle name="Dezimal 3 2 2 3 5 2 2" xfId="13160" xr:uid="{00000000-0005-0000-0000-0000D2020000}"/>
    <cellStyle name="Dezimal 3 2 2 3 5 2 2 2" xfId="29998" xr:uid="{00000000-0005-0000-0000-0000D3020000}"/>
    <cellStyle name="Dezimal 3 2 2 3 5 2 3" xfId="21580" xr:uid="{00000000-0005-0000-0000-0000D4020000}"/>
    <cellStyle name="Dezimal 3 2 2 3 5 3" xfId="9678" xr:uid="{00000000-0005-0000-0000-0000D5020000}"/>
    <cellStyle name="Dezimal 3 2 2 3 5 3 2" xfId="26516" xr:uid="{00000000-0005-0000-0000-0000D6020000}"/>
    <cellStyle name="Dezimal 3 2 2 3 5 4" xfId="18098" xr:uid="{00000000-0005-0000-0000-0000D7020000}"/>
    <cellStyle name="Dezimal 3 2 2 3 6" xfId="2166" xr:uid="{00000000-0005-0000-0000-0000D8020000}"/>
    <cellStyle name="Dezimal 3 2 2 3 6 2" xfId="5654" xr:uid="{00000000-0005-0000-0000-0000D9020000}"/>
    <cellStyle name="Dezimal 3 2 2 3 6 2 2" xfId="14075" xr:uid="{00000000-0005-0000-0000-0000DA020000}"/>
    <cellStyle name="Dezimal 3 2 2 3 6 2 2 2" xfId="30913" xr:uid="{00000000-0005-0000-0000-0000DB020000}"/>
    <cellStyle name="Dezimal 3 2 2 3 6 2 3" xfId="22495" xr:uid="{00000000-0005-0000-0000-0000DC020000}"/>
    <cellStyle name="Dezimal 3 2 2 3 6 3" xfId="10593" xr:uid="{00000000-0005-0000-0000-0000DD020000}"/>
    <cellStyle name="Dezimal 3 2 2 3 6 3 2" xfId="27431" xr:uid="{00000000-0005-0000-0000-0000DE020000}"/>
    <cellStyle name="Dezimal 3 2 2 3 6 4" xfId="19013" xr:uid="{00000000-0005-0000-0000-0000DF020000}"/>
    <cellStyle name="Dezimal 3 2 2 3 7" xfId="2663" xr:uid="{00000000-0005-0000-0000-0000E0020000}"/>
    <cellStyle name="Dezimal 3 2 2 3 7 2" xfId="6145" xr:uid="{00000000-0005-0000-0000-0000E1020000}"/>
    <cellStyle name="Dezimal 3 2 2 3 7 2 2" xfId="14566" xr:uid="{00000000-0005-0000-0000-0000E2020000}"/>
    <cellStyle name="Dezimal 3 2 2 3 7 2 2 2" xfId="31404" xr:uid="{00000000-0005-0000-0000-0000E3020000}"/>
    <cellStyle name="Dezimal 3 2 2 3 7 2 3" xfId="22986" xr:uid="{00000000-0005-0000-0000-0000E4020000}"/>
    <cellStyle name="Dezimal 3 2 2 3 7 3" xfId="11084" xr:uid="{00000000-0005-0000-0000-0000E5020000}"/>
    <cellStyle name="Dezimal 3 2 2 3 7 3 2" xfId="27922" xr:uid="{00000000-0005-0000-0000-0000E6020000}"/>
    <cellStyle name="Dezimal 3 2 2 3 7 4" xfId="19504" xr:uid="{00000000-0005-0000-0000-0000E7020000}"/>
    <cellStyle name="Dezimal 3 2 2 3 8" xfId="3160" xr:uid="{00000000-0005-0000-0000-0000E8020000}"/>
    <cellStyle name="Dezimal 3 2 2 3 8 2" xfId="6642" xr:uid="{00000000-0005-0000-0000-0000E9020000}"/>
    <cellStyle name="Dezimal 3 2 2 3 8 2 2" xfId="15063" xr:uid="{00000000-0005-0000-0000-0000EA020000}"/>
    <cellStyle name="Dezimal 3 2 2 3 8 2 2 2" xfId="31901" xr:uid="{00000000-0005-0000-0000-0000EB020000}"/>
    <cellStyle name="Dezimal 3 2 2 3 8 2 3" xfId="23483" xr:uid="{00000000-0005-0000-0000-0000EC020000}"/>
    <cellStyle name="Dezimal 3 2 2 3 8 3" xfId="11581" xr:uid="{00000000-0005-0000-0000-0000ED020000}"/>
    <cellStyle name="Dezimal 3 2 2 3 8 3 2" xfId="28419" xr:uid="{00000000-0005-0000-0000-0000EE020000}"/>
    <cellStyle name="Dezimal 3 2 2 3 8 4" xfId="20001" xr:uid="{00000000-0005-0000-0000-0000EF020000}"/>
    <cellStyle name="Dezimal 3 2 2 3 9" xfId="3751" xr:uid="{00000000-0005-0000-0000-0000F0020000}"/>
    <cellStyle name="Dezimal 3 2 2 3 9 2" xfId="12172" xr:uid="{00000000-0005-0000-0000-0000F1020000}"/>
    <cellStyle name="Dezimal 3 2 2 3 9 2 2" xfId="29010" xr:uid="{00000000-0005-0000-0000-0000F2020000}"/>
    <cellStyle name="Dezimal 3 2 2 3 9 3" xfId="20592" xr:uid="{00000000-0005-0000-0000-0000F3020000}"/>
    <cellStyle name="Dezimal 3 2 2 4" xfId="299" xr:uid="{00000000-0005-0000-0000-0000F4020000}"/>
    <cellStyle name="Dezimal 3 2 2 4 10" xfId="8124" xr:uid="{00000000-0005-0000-0000-0000F5020000}"/>
    <cellStyle name="Dezimal 3 2 2 4 10 2" xfId="16545" xr:uid="{00000000-0005-0000-0000-0000F6020000}"/>
    <cellStyle name="Dezimal 3 2 2 4 10 2 2" xfId="33383" xr:uid="{00000000-0005-0000-0000-0000F7020000}"/>
    <cellStyle name="Dezimal 3 2 2 4 10 3" xfId="24965" xr:uid="{00000000-0005-0000-0000-0000F8020000}"/>
    <cellStyle name="Dezimal 3 2 2 4 11" xfId="8774" xr:uid="{00000000-0005-0000-0000-0000F9020000}"/>
    <cellStyle name="Dezimal 3 2 2 4 11 2" xfId="25613" xr:uid="{00000000-0005-0000-0000-0000FA020000}"/>
    <cellStyle name="Dezimal 3 2 2 4 12" xfId="17194" xr:uid="{00000000-0005-0000-0000-0000FB020000}"/>
    <cellStyle name="Dezimal 3 2 2 4 2" xfId="795" xr:uid="{00000000-0005-0000-0000-0000FC020000}"/>
    <cellStyle name="Dezimal 3 2 2 4 2 2" xfId="1783" xr:uid="{00000000-0005-0000-0000-0000FD020000}"/>
    <cellStyle name="Dezimal 3 2 2 4 2 2 2" xfId="5319" xr:uid="{00000000-0005-0000-0000-0000FE020000}"/>
    <cellStyle name="Dezimal 3 2 2 4 2 2 2 2" xfId="13740" xr:uid="{00000000-0005-0000-0000-0000FF020000}"/>
    <cellStyle name="Dezimal 3 2 2 4 2 2 2 2 2" xfId="30578" xr:uid="{00000000-0005-0000-0000-000000030000}"/>
    <cellStyle name="Dezimal 3 2 2 4 2 2 2 3" xfId="22160" xr:uid="{00000000-0005-0000-0000-000001030000}"/>
    <cellStyle name="Dezimal 3 2 2 4 2 2 3" xfId="10258" xr:uid="{00000000-0005-0000-0000-000002030000}"/>
    <cellStyle name="Dezimal 3 2 2 4 2 2 3 2" xfId="27096" xr:uid="{00000000-0005-0000-0000-000003030000}"/>
    <cellStyle name="Dezimal 3 2 2 4 2 2 4" xfId="18678" xr:uid="{00000000-0005-0000-0000-000004030000}"/>
    <cellStyle name="Dezimal 3 2 2 4 2 3" xfId="4331" xr:uid="{00000000-0005-0000-0000-000005030000}"/>
    <cellStyle name="Dezimal 3 2 2 4 2 3 2" xfId="12752" xr:uid="{00000000-0005-0000-0000-000006030000}"/>
    <cellStyle name="Dezimal 3 2 2 4 2 3 2 2" xfId="29590" xr:uid="{00000000-0005-0000-0000-000007030000}"/>
    <cellStyle name="Dezimal 3 2 2 4 2 3 3" xfId="21172" xr:uid="{00000000-0005-0000-0000-000008030000}"/>
    <cellStyle name="Dezimal 3 2 2 4 2 4" xfId="9270" xr:uid="{00000000-0005-0000-0000-000009030000}"/>
    <cellStyle name="Dezimal 3 2 2 4 2 4 2" xfId="26108" xr:uid="{00000000-0005-0000-0000-00000A030000}"/>
    <cellStyle name="Dezimal 3 2 2 4 2 5" xfId="17690" xr:uid="{00000000-0005-0000-0000-00000B030000}"/>
    <cellStyle name="Dezimal 3 2 2 4 3" xfId="1288" xr:uid="{00000000-0005-0000-0000-00000C030000}"/>
    <cellStyle name="Dezimal 3 2 2 4 3 2" xfId="4824" xr:uid="{00000000-0005-0000-0000-00000D030000}"/>
    <cellStyle name="Dezimal 3 2 2 4 3 2 2" xfId="13245" xr:uid="{00000000-0005-0000-0000-00000E030000}"/>
    <cellStyle name="Dezimal 3 2 2 4 3 2 2 2" xfId="30083" xr:uid="{00000000-0005-0000-0000-00000F030000}"/>
    <cellStyle name="Dezimal 3 2 2 4 3 2 3" xfId="21665" xr:uid="{00000000-0005-0000-0000-000010030000}"/>
    <cellStyle name="Dezimal 3 2 2 4 3 3" xfId="9763" xr:uid="{00000000-0005-0000-0000-000011030000}"/>
    <cellStyle name="Dezimal 3 2 2 4 3 3 2" xfId="26601" xr:uid="{00000000-0005-0000-0000-000012030000}"/>
    <cellStyle name="Dezimal 3 2 2 4 3 4" xfId="18183" xr:uid="{00000000-0005-0000-0000-000013030000}"/>
    <cellStyle name="Dezimal 3 2 2 4 4" xfId="2169" xr:uid="{00000000-0005-0000-0000-000014030000}"/>
    <cellStyle name="Dezimal 3 2 2 4 4 2" xfId="5657" xr:uid="{00000000-0005-0000-0000-000015030000}"/>
    <cellStyle name="Dezimal 3 2 2 4 4 2 2" xfId="14078" xr:uid="{00000000-0005-0000-0000-000016030000}"/>
    <cellStyle name="Dezimal 3 2 2 4 4 2 2 2" xfId="30916" xr:uid="{00000000-0005-0000-0000-000017030000}"/>
    <cellStyle name="Dezimal 3 2 2 4 4 2 3" xfId="22498" xr:uid="{00000000-0005-0000-0000-000018030000}"/>
    <cellStyle name="Dezimal 3 2 2 4 4 3" xfId="10596" xr:uid="{00000000-0005-0000-0000-000019030000}"/>
    <cellStyle name="Dezimal 3 2 2 4 4 3 2" xfId="27434" xr:uid="{00000000-0005-0000-0000-00001A030000}"/>
    <cellStyle name="Dezimal 3 2 2 4 4 4" xfId="19016" xr:uid="{00000000-0005-0000-0000-00001B030000}"/>
    <cellStyle name="Dezimal 3 2 2 4 5" xfId="2666" xr:uid="{00000000-0005-0000-0000-00001C030000}"/>
    <cellStyle name="Dezimal 3 2 2 4 5 2" xfId="6148" xr:uid="{00000000-0005-0000-0000-00001D030000}"/>
    <cellStyle name="Dezimal 3 2 2 4 5 2 2" xfId="14569" xr:uid="{00000000-0005-0000-0000-00001E030000}"/>
    <cellStyle name="Dezimal 3 2 2 4 5 2 2 2" xfId="31407" xr:uid="{00000000-0005-0000-0000-00001F030000}"/>
    <cellStyle name="Dezimal 3 2 2 4 5 2 3" xfId="22989" xr:uid="{00000000-0005-0000-0000-000020030000}"/>
    <cellStyle name="Dezimal 3 2 2 4 5 3" xfId="11087" xr:uid="{00000000-0005-0000-0000-000021030000}"/>
    <cellStyle name="Dezimal 3 2 2 4 5 3 2" xfId="27925" xr:uid="{00000000-0005-0000-0000-000022030000}"/>
    <cellStyle name="Dezimal 3 2 2 4 5 4" xfId="19507" xr:uid="{00000000-0005-0000-0000-000023030000}"/>
    <cellStyle name="Dezimal 3 2 2 4 6" xfId="3163" xr:uid="{00000000-0005-0000-0000-000024030000}"/>
    <cellStyle name="Dezimal 3 2 2 4 6 2" xfId="6645" xr:uid="{00000000-0005-0000-0000-000025030000}"/>
    <cellStyle name="Dezimal 3 2 2 4 6 2 2" xfId="15066" xr:uid="{00000000-0005-0000-0000-000026030000}"/>
    <cellStyle name="Dezimal 3 2 2 4 6 2 2 2" xfId="31904" xr:uid="{00000000-0005-0000-0000-000027030000}"/>
    <cellStyle name="Dezimal 3 2 2 4 6 2 3" xfId="23486" xr:uid="{00000000-0005-0000-0000-000028030000}"/>
    <cellStyle name="Dezimal 3 2 2 4 6 3" xfId="11584" xr:uid="{00000000-0005-0000-0000-000029030000}"/>
    <cellStyle name="Dezimal 3 2 2 4 6 3 2" xfId="28422" xr:uid="{00000000-0005-0000-0000-00002A030000}"/>
    <cellStyle name="Dezimal 3 2 2 4 6 4" xfId="20004" xr:uid="{00000000-0005-0000-0000-00002B030000}"/>
    <cellStyle name="Dezimal 3 2 2 4 7" xfId="3836" xr:uid="{00000000-0005-0000-0000-00002C030000}"/>
    <cellStyle name="Dezimal 3 2 2 4 7 2" xfId="12257" xr:uid="{00000000-0005-0000-0000-00002D030000}"/>
    <cellStyle name="Dezimal 3 2 2 4 7 2 2" xfId="29095" xr:uid="{00000000-0005-0000-0000-00002E030000}"/>
    <cellStyle name="Dezimal 3 2 2 4 7 3" xfId="20677" xr:uid="{00000000-0005-0000-0000-00002F030000}"/>
    <cellStyle name="Dezimal 3 2 2 4 8" xfId="7140" xr:uid="{00000000-0005-0000-0000-000030030000}"/>
    <cellStyle name="Dezimal 3 2 2 4 8 2" xfId="15561" xr:uid="{00000000-0005-0000-0000-000031030000}"/>
    <cellStyle name="Dezimal 3 2 2 4 8 2 2" xfId="32399" xr:uid="{00000000-0005-0000-0000-000032030000}"/>
    <cellStyle name="Dezimal 3 2 2 4 8 3" xfId="23981" xr:uid="{00000000-0005-0000-0000-000033030000}"/>
    <cellStyle name="Dezimal 3 2 2 4 9" xfId="7631" xr:uid="{00000000-0005-0000-0000-000034030000}"/>
    <cellStyle name="Dezimal 3 2 2 4 9 2" xfId="16052" xr:uid="{00000000-0005-0000-0000-000035030000}"/>
    <cellStyle name="Dezimal 3 2 2 4 9 2 2" xfId="32890" xr:uid="{00000000-0005-0000-0000-000036030000}"/>
    <cellStyle name="Dezimal 3 2 2 4 9 3" xfId="24472" xr:uid="{00000000-0005-0000-0000-000037030000}"/>
    <cellStyle name="Dezimal 3 2 2 5" xfId="461" xr:uid="{00000000-0005-0000-0000-000038030000}"/>
    <cellStyle name="Dezimal 3 2 2 5 10" xfId="8125" xr:uid="{00000000-0005-0000-0000-000039030000}"/>
    <cellStyle name="Dezimal 3 2 2 5 10 2" xfId="16546" xr:uid="{00000000-0005-0000-0000-00003A030000}"/>
    <cellStyle name="Dezimal 3 2 2 5 10 2 2" xfId="33384" xr:uid="{00000000-0005-0000-0000-00003B030000}"/>
    <cellStyle name="Dezimal 3 2 2 5 10 3" xfId="24966" xr:uid="{00000000-0005-0000-0000-00003C030000}"/>
    <cellStyle name="Dezimal 3 2 2 5 11" xfId="8937" xr:uid="{00000000-0005-0000-0000-00003D030000}"/>
    <cellStyle name="Dezimal 3 2 2 5 11 2" xfId="25775" xr:uid="{00000000-0005-0000-0000-00003E030000}"/>
    <cellStyle name="Dezimal 3 2 2 5 12" xfId="17357" xr:uid="{00000000-0005-0000-0000-00003F030000}"/>
    <cellStyle name="Dezimal 3 2 2 5 2" xfId="957" xr:uid="{00000000-0005-0000-0000-000040030000}"/>
    <cellStyle name="Dezimal 3 2 2 5 2 2" xfId="1945" xr:uid="{00000000-0005-0000-0000-000041030000}"/>
    <cellStyle name="Dezimal 3 2 2 5 2 2 2" xfId="5481" xr:uid="{00000000-0005-0000-0000-000042030000}"/>
    <cellStyle name="Dezimal 3 2 2 5 2 2 2 2" xfId="13902" xr:uid="{00000000-0005-0000-0000-000043030000}"/>
    <cellStyle name="Dezimal 3 2 2 5 2 2 2 2 2" xfId="30740" xr:uid="{00000000-0005-0000-0000-000044030000}"/>
    <cellStyle name="Dezimal 3 2 2 5 2 2 2 3" xfId="22322" xr:uid="{00000000-0005-0000-0000-000045030000}"/>
    <cellStyle name="Dezimal 3 2 2 5 2 2 3" xfId="10420" xr:uid="{00000000-0005-0000-0000-000046030000}"/>
    <cellStyle name="Dezimal 3 2 2 5 2 2 3 2" xfId="27258" xr:uid="{00000000-0005-0000-0000-000047030000}"/>
    <cellStyle name="Dezimal 3 2 2 5 2 2 4" xfId="18840" xr:uid="{00000000-0005-0000-0000-000048030000}"/>
    <cellStyle name="Dezimal 3 2 2 5 2 3" xfId="4493" xr:uid="{00000000-0005-0000-0000-000049030000}"/>
    <cellStyle name="Dezimal 3 2 2 5 2 3 2" xfId="12914" xr:uid="{00000000-0005-0000-0000-00004A030000}"/>
    <cellStyle name="Dezimal 3 2 2 5 2 3 2 2" xfId="29752" xr:uid="{00000000-0005-0000-0000-00004B030000}"/>
    <cellStyle name="Dezimal 3 2 2 5 2 3 3" xfId="21334" xr:uid="{00000000-0005-0000-0000-00004C030000}"/>
    <cellStyle name="Dezimal 3 2 2 5 2 4" xfId="9432" xr:uid="{00000000-0005-0000-0000-00004D030000}"/>
    <cellStyle name="Dezimal 3 2 2 5 2 4 2" xfId="26270" xr:uid="{00000000-0005-0000-0000-00004E030000}"/>
    <cellStyle name="Dezimal 3 2 2 5 2 5" xfId="17852" xr:uid="{00000000-0005-0000-0000-00004F030000}"/>
    <cellStyle name="Dezimal 3 2 2 5 3" xfId="1450" xr:uid="{00000000-0005-0000-0000-000050030000}"/>
    <cellStyle name="Dezimal 3 2 2 5 3 2" xfId="4986" xr:uid="{00000000-0005-0000-0000-000051030000}"/>
    <cellStyle name="Dezimal 3 2 2 5 3 2 2" xfId="13407" xr:uid="{00000000-0005-0000-0000-000052030000}"/>
    <cellStyle name="Dezimal 3 2 2 5 3 2 2 2" xfId="30245" xr:uid="{00000000-0005-0000-0000-000053030000}"/>
    <cellStyle name="Dezimal 3 2 2 5 3 2 3" xfId="21827" xr:uid="{00000000-0005-0000-0000-000054030000}"/>
    <cellStyle name="Dezimal 3 2 2 5 3 3" xfId="9925" xr:uid="{00000000-0005-0000-0000-000055030000}"/>
    <cellStyle name="Dezimal 3 2 2 5 3 3 2" xfId="26763" xr:uid="{00000000-0005-0000-0000-000056030000}"/>
    <cellStyle name="Dezimal 3 2 2 5 3 4" xfId="18345" xr:uid="{00000000-0005-0000-0000-000057030000}"/>
    <cellStyle name="Dezimal 3 2 2 5 4" xfId="2170" xr:uid="{00000000-0005-0000-0000-000058030000}"/>
    <cellStyle name="Dezimal 3 2 2 5 4 2" xfId="5658" xr:uid="{00000000-0005-0000-0000-000059030000}"/>
    <cellStyle name="Dezimal 3 2 2 5 4 2 2" xfId="14079" xr:uid="{00000000-0005-0000-0000-00005A030000}"/>
    <cellStyle name="Dezimal 3 2 2 5 4 2 2 2" xfId="30917" xr:uid="{00000000-0005-0000-0000-00005B030000}"/>
    <cellStyle name="Dezimal 3 2 2 5 4 2 3" xfId="22499" xr:uid="{00000000-0005-0000-0000-00005C030000}"/>
    <cellStyle name="Dezimal 3 2 2 5 4 3" xfId="10597" xr:uid="{00000000-0005-0000-0000-00005D030000}"/>
    <cellStyle name="Dezimal 3 2 2 5 4 3 2" xfId="27435" xr:uid="{00000000-0005-0000-0000-00005E030000}"/>
    <cellStyle name="Dezimal 3 2 2 5 4 4" xfId="19017" xr:uid="{00000000-0005-0000-0000-00005F030000}"/>
    <cellStyle name="Dezimal 3 2 2 5 5" xfId="2667" xr:uid="{00000000-0005-0000-0000-000060030000}"/>
    <cellStyle name="Dezimal 3 2 2 5 5 2" xfId="6149" xr:uid="{00000000-0005-0000-0000-000061030000}"/>
    <cellStyle name="Dezimal 3 2 2 5 5 2 2" xfId="14570" xr:uid="{00000000-0005-0000-0000-000062030000}"/>
    <cellStyle name="Dezimal 3 2 2 5 5 2 2 2" xfId="31408" xr:uid="{00000000-0005-0000-0000-000063030000}"/>
    <cellStyle name="Dezimal 3 2 2 5 5 2 3" xfId="22990" xr:uid="{00000000-0005-0000-0000-000064030000}"/>
    <cellStyle name="Dezimal 3 2 2 5 5 3" xfId="11088" xr:uid="{00000000-0005-0000-0000-000065030000}"/>
    <cellStyle name="Dezimal 3 2 2 5 5 3 2" xfId="27926" xr:uid="{00000000-0005-0000-0000-000066030000}"/>
    <cellStyle name="Dezimal 3 2 2 5 5 4" xfId="19508" xr:uid="{00000000-0005-0000-0000-000067030000}"/>
    <cellStyle name="Dezimal 3 2 2 5 6" xfId="3164" xr:uid="{00000000-0005-0000-0000-000068030000}"/>
    <cellStyle name="Dezimal 3 2 2 5 6 2" xfId="6646" xr:uid="{00000000-0005-0000-0000-000069030000}"/>
    <cellStyle name="Dezimal 3 2 2 5 6 2 2" xfId="15067" xr:uid="{00000000-0005-0000-0000-00006A030000}"/>
    <cellStyle name="Dezimal 3 2 2 5 6 2 2 2" xfId="31905" xr:uid="{00000000-0005-0000-0000-00006B030000}"/>
    <cellStyle name="Dezimal 3 2 2 5 6 2 3" xfId="23487" xr:uid="{00000000-0005-0000-0000-00006C030000}"/>
    <cellStyle name="Dezimal 3 2 2 5 6 3" xfId="11585" xr:uid="{00000000-0005-0000-0000-00006D030000}"/>
    <cellStyle name="Dezimal 3 2 2 5 6 3 2" xfId="28423" xr:uid="{00000000-0005-0000-0000-00006E030000}"/>
    <cellStyle name="Dezimal 3 2 2 5 6 4" xfId="20005" xr:uid="{00000000-0005-0000-0000-00006F030000}"/>
    <cellStyle name="Dezimal 3 2 2 5 7" xfId="3998" xr:uid="{00000000-0005-0000-0000-000070030000}"/>
    <cellStyle name="Dezimal 3 2 2 5 7 2" xfId="12419" xr:uid="{00000000-0005-0000-0000-000071030000}"/>
    <cellStyle name="Dezimal 3 2 2 5 7 2 2" xfId="29257" xr:uid="{00000000-0005-0000-0000-000072030000}"/>
    <cellStyle name="Dezimal 3 2 2 5 7 3" xfId="20839" xr:uid="{00000000-0005-0000-0000-000073030000}"/>
    <cellStyle name="Dezimal 3 2 2 5 8" xfId="7141" xr:uid="{00000000-0005-0000-0000-000074030000}"/>
    <cellStyle name="Dezimal 3 2 2 5 8 2" xfId="15562" xr:uid="{00000000-0005-0000-0000-000075030000}"/>
    <cellStyle name="Dezimal 3 2 2 5 8 2 2" xfId="32400" xr:uid="{00000000-0005-0000-0000-000076030000}"/>
    <cellStyle name="Dezimal 3 2 2 5 8 3" xfId="23982" xr:uid="{00000000-0005-0000-0000-000077030000}"/>
    <cellStyle name="Dezimal 3 2 2 5 9" xfId="7632" xr:uid="{00000000-0005-0000-0000-000078030000}"/>
    <cellStyle name="Dezimal 3 2 2 5 9 2" xfId="16053" xr:uid="{00000000-0005-0000-0000-000079030000}"/>
    <cellStyle name="Dezimal 3 2 2 5 9 2 2" xfId="32891" xr:uid="{00000000-0005-0000-0000-00007A030000}"/>
    <cellStyle name="Dezimal 3 2 2 5 9 3" xfId="24473" xr:uid="{00000000-0005-0000-0000-00007B030000}"/>
    <cellStyle name="Dezimal 3 2 2 6" xfId="632" xr:uid="{00000000-0005-0000-0000-00007C030000}"/>
    <cellStyle name="Dezimal 3 2 2 6 2" xfId="1620" xr:uid="{00000000-0005-0000-0000-00007D030000}"/>
    <cellStyle name="Dezimal 3 2 2 6 2 2" xfId="5156" xr:uid="{00000000-0005-0000-0000-00007E030000}"/>
    <cellStyle name="Dezimal 3 2 2 6 2 2 2" xfId="13577" xr:uid="{00000000-0005-0000-0000-00007F030000}"/>
    <cellStyle name="Dezimal 3 2 2 6 2 2 2 2" xfId="30415" xr:uid="{00000000-0005-0000-0000-000080030000}"/>
    <cellStyle name="Dezimal 3 2 2 6 2 2 3" xfId="21997" xr:uid="{00000000-0005-0000-0000-000081030000}"/>
    <cellStyle name="Dezimal 3 2 2 6 2 3" xfId="10095" xr:uid="{00000000-0005-0000-0000-000082030000}"/>
    <cellStyle name="Dezimal 3 2 2 6 2 3 2" xfId="26933" xr:uid="{00000000-0005-0000-0000-000083030000}"/>
    <cellStyle name="Dezimal 3 2 2 6 2 4" xfId="18515" xr:uid="{00000000-0005-0000-0000-000084030000}"/>
    <cellStyle name="Dezimal 3 2 2 6 3" xfId="4168" xr:uid="{00000000-0005-0000-0000-000085030000}"/>
    <cellStyle name="Dezimal 3 2 2 6 3 2" xfId="12589" xr:uid="{00000000-0005-0000-0000-000086030000}"/>
    <cellStyle name="Dezimal 3 2 2 6 3 2 2" xfId="29427" xr:uid="{00000000-0005-0000-0000-000087030000}"/>
    <cellStyle name="Dezimal 3 2 2 6 3 3" xfId="21009" xr:uid="{00000000-0005-0000-0000-000088030000}"/>
    <cellStyle name="Dezimal 3 2 2 6 4" xfId="9107" xr:uid="{00000000-0005-0000-0000-000089030000}"/>
    <cellStyle name="Dezimal 3 2 2 6 4 2" xfId="25945" xr:uid="{00000000-0005-0000-0000-00008A030000}"/>
    <cellStyle name="Dezimal 3 2 2 6 5" xfId="17527" xr:uid="{00000000-0005-0000-0000-00008B030000}"/>
    <cellStyle name="Dezimal 3 2 2 7" xfId="1125" xr:uid="{00000000-0005-0000-0000-00008C030000}"/>
    <cellStyle name="Dezimal 3 2 2 7 2" xfId="4661" xr:uid="{00000000-0005-0000-0000-00008D030000}"/>
    <cellStyle name="Dezimal 3 2 2 7 2 2" xfId="13082" xr:uid="{00000000-0005-0000-0000-00008E030000}"/>
    <cellStyle name="Dezimal 3 2 2 7 2 2 2" xfId="29920" xr:uid="{00000000-0005-0000-0000-00008F030000}"/>
    <cellStyle name="Dezimal 3 2 2 7 2 3" xfId="21502" xr:uid="{00000000-0005-0000-0000-000090030000}"/>
    <cellStyle name="Dezimal 3 2 2 7 3" xfId="9600" xr:uid="{00000000-0005-0000-0000-000091030000}"/>
    <cellStyle name="Dezimal 3 2 2 7 3 2" xfId="26438" xr:uid="{00000000-0005-0000-0000-000092030000}"/>
    <cellStyle name="Dezimal 3 2 2 7 4" xfId="18020" xr:uid="{00000000-0005-0000-0000-000093030000}"/>
    <cellStyle name="Dezimal 3 2 2 8" xfId="2159" xr:uid="{00000000-0005-0000-0000-000094030000}"/>
    <cellStyle name="Dezimal 3 2 2 8 2" xfId="5647" xr:uid="{00000000-0005-0000-0000-000095030000}"/>
    <cellStyle name="Dezimal 3 2 2 8 2 2" xfId="14068" xr:uid="{00000000-0005-0000-0000-000096030000}"/>
    <cellStyle name="Dezimal 3 2 2 8 2 2 2" xfId="30906" xr:uid="{00000000-0005-0000-0000-000097030000}"/>
    <cellStyle name="Dezimal 3 2 2 8 2 3" xfId="22488" xr:uid="{00000000-0005-0000-0000-000098030000}"/>
    <cellStyle name="Dezimal 3 2 2 8 3" xfId="10586" xr:uid="{00000000-0005-0000-0000-000099030000}"/>
    <cellStyle name="Dezimal 3 2 2 8 3 2" xfId="27424" xr:uid="{00000000-0005-0000-0000-00009A030000}"/>
    <cellStyle name="Dezimal 3 2 2 8 4" xfId="19006" xr:uid="{00000000-0005-0000-0000-00009B030000}"/>
    <cellStyle name="Dezimal 3 2 2 9" xfId="2656" xr:uid="{00000000-0005-0000-0000-00009C030000}"/>
    <cellStyle name="Dezimal 3 2 2 9 2" xfId="6138" xr:uid="{00000000-0005-0000-0000-00009D030000}"/>
    <cellStyle name="Dezimal 3 2 2 9 2 2" xfId="14559" xr:uid="{00000000-0005-0000-0000-00009E030000}"/>
    <cellStyle name="Dezimal 3 2 2 9 2 2 2" xfId="31397" xr:uid="{00000000-0005-0000-0000-00009F030000}"/>
    <cellStyle name="Dezimal 3 2 2 9 2 3" xfId="22979" xr:uid="{00000000-0005-0000-0000-0000A0030000}"/>
    <cellStyle name="Dezimal 3 2 2 9 3" xfId="11077" xr:uid="{00000000-0005-0000-0000-0000A1030000}"/>
    <cellStyle name="Dezimal 3 2 2 9 3 2" xfId="27915" xr:uid="{00000000-0005-0000-0000-0000A2030000}"/>
    <cellStyle name="Dezimal 3 2 2 9 4" xfId="19497" xr:uid="{00000000-0005-0000-0000-0000A3030000}"/>
    <cellStyle name="Dezimal 3 2 3" xfId="79" xr:uid="{00000000-0005-0000-0000-0000A4030000}"/>
    <cellStyle name="Dezimal 3 2 3 10" xfId="3707" xr:uid="{00000000-0005-0000-0000-0000A5030000}"/>
    <cellStyle name="Dezimal 3 2 3 10 2" xfId="12128" xr:uid="{00000000-0005-0000-0000-0000A6030000}"/>
    <cellStyle name="Dezimal 3 2 3 10 2 2" xfId="28966" xr:uid="{00000000-0005-0000-0000-0000A7030000}"/>
    <cellStyle name="Dezimal 3 2 3 10 3" xfId="20548" xr:uid="{00000000-0005-0000-0000-0000A8030000}"/>
    <cellStyle name="Dezimal 3 2 3 11" xfId="7142" xr:uid="{00000000-0005-0000-0000-0000A9030000}"/>
    <cellStyle name="Dezimal 3 2 3 11 2" xfId="15563" xr:uid="{00000000-0005-0000-0000-0000AA030000}"/>
    <cellStyle name="Dezimal 3 2 3 11 2 2" xfId="32401" xr:uid="{00000000-0005-0000-0000-0000AB030000}"/>
    <cellStyle name="Dezimal 3 2 3 11 3" xfId="23983" xr:uid="{00000000-0005-0000-0000-0000AC030000}"/>
    <cellStyle name="Dezimal 3 2 3 12" xfId="7633" xr:uid="{00000000-0005-0000-0000-0000AD030000}"/>
    <cellStyle name="Dezimal 3 2 3 12 2" xfId="16054" xr:uid="{00000000-0005-0000-0000-0000AE030000}"/>
    <cellStyle name="Dezimal 3 2 3 12 2 2" xfId="32892" xr:uid="{00000000-0005-0000-0000-0000AF030000}"/>
    <cellStyle name="Dezimal 3 2 3 12 3" xfId="24474" xr:uid="{00000000-0005-0000-0000-0000B0030000}"/>
    <cellStyle name="Dezimal 3 2 3 13" xfId="8126" xr:uid="{00000000-0005-0000-0000-0000B1030000}"/>
    <cellStyle name="Dezimal 3 2 3 13 2" xfId="16547" xr:uid="{00000000-0005-0000-0000-0000B2030000}"/>
    <cellStyle name="Dezimal 3 2 3 13 2 2" xfId="33385" xr:uid="{00000000-0005-0000-0000-0000B3030000}"/>
    <cellStyle name="Dezimal 3 2 3 13 3" xfId="24967" xr:uid="{00000000-0005-0000-0000-0000B4030000}"/>
    <cellStyle name="Dezimal 3 2 3 14" xfId="8645" xr:uid="{00000000-0005-0000-0000-0000B5030000}"/>
    <cellStyle name="Dezimal 3 2 3 14 2" xfId="25484" xr:uid="{00000000-0005-0000-0000-0000B6030000}"/>
    <cellStyle name="Dezimal 3 2 3 15" xfId="17065" xr:uid="{00000000-0005-0000-0000-0000B7030000}"/>
    <cellStyle name="Dezimal 3 2 3 2" xfId="169" xr:uid="{00000000-0005-0000-0000-0000B8030000}"/>
    <cellStyle name="Dezimal 3 2 3 2 10" xfId="7143" xr:uid="{00000000-0005-0000-0000-0000B9030000}"/>
    <cellStyle name="Dezimal 3 2 3 2 10 2" xfId="15564" xr:uid="{00000000-0005-0000-0000-0000BA030000}"/>
    <cellStyle name="Dezimal 3 2 3 2 10 2 2" xfId="32402" xr:uid="{00000000-0005-0000-0000-0000BB030000}"/>
    <cellStyle name="Dezimal 3 2 3 2 10 3" xfId="23984" xr:uid="{00000000-0005-0000-0000-0000BC030000}"/>
    <cellStyle name="Dezimal 3 2 3 2 11" xfId="7634" xr:uid="{00000000-0005-0000-0000-0000BD030000}"/>
    <cellStyle name="Dezimal 3 2 3 2 11 2" xfId="16055" xr:uid="{00000000-0005-0000-0000-0000BE030000}"/>
    <cellStyle name="Dezimal 3 2 3 2 11 2 2" xfId="32893" xr:uid="{00000000-0005-0000-0000-0000BF030000}"/>
    <cellStyle name="Dezimal 3 2 3 2 11 3" xfId="24475" xr:uid="{00000000-0005-0000-0000-0000C0030000}"/>
    <cellStyle name="Dezimal 3 2 3 2 12" xfId="8127" xr:uid="{00000000-0005-0000-0000-0000C1030000}"/>
    <cellStyle name="Dezimal 3 2 3 2 12 2" xfId="16548" xr:uid="{00000000-0005-0000-0000-0000C2030000}"/>
    <cellStyle name="Dezimal 3 2 3 2 12 2 2" xfId="33386" xr:uid="{00000000-0005-0000-0000-0000C3030000}"/>
    <cellStyle name="Dezimal 3 2 3 2 12 3" xfId="24968" xr:uid="{00000000-0005-0000-0000-0000C4030000}"/>
    <cellStyle name="Dezimal 3 2 3 2 13" xfId="8721" xr:uid="{00000000-0005-0000-0000-0000C5030000}"/>
    <cellStyle name="Dezimal 3 2 3 2 13 2" xfId="25560" xr:uid="{00000000-0005-0000-0000-0000C6030000}"/>
    <cellStyle name="Dezimal 3 2 3 2 14" xfId="17141" xr:uid="{00000000-0005-0000-0000-0000C7030000}"/>
    <cellStyle name="Dezimal 3 2 3 2 2" xfId="409" xr:uid="{00000000-0005-0000-0000-0000C8030000}"/>
    <cellStyle name="Dezimal 3 2 3 2 2 10" xfId="8128" xr:uid="{00000000-0005-0000-0000-0000C9030000}"/>
    <cellStyle name="Dezimal 3 2 3 2 2 10 2" xfId="16549" xr:uid="{00000000-0005-0000-0000-0000CA030000}"/>
    <cellStyle name="Dezimal 3 2 3 2 2 10 2 2" xfId="33387" xr:uid="{00000000-0005-0000-0000-0000CB030000}"/>
    <cellStyle name="Dezimal 3 2 3 2 2 10 3" xfId="24969" xr:uid="{00000000-0005-0000-0000-0000CC030000}"/>
    <cellStyle name="Dezimal 3 2 3 2 2 11" xfId="8884" xr:uid="{00000000-0005-0000-0000-0000CD030000}"/>
    <cellStyle name="Dezimal 3 2 3 2 2 11 2" xfId="25723" xr:uid="{00000000-0005-0000-0000-0000CE030000}"/>
    <cellStyle name="Dezimal 3 2 3 2 2 12" xfId="17304" xr:uid="{00000000-0005-0000-0000-0000CF030000}"/>
    <cellStyle name="Dezimal 3 2 3 2 2 2" xfId="905" xr:uid="{00000000-0005-0000-0000-0000D0030000}"/>
    <cellStyle name="Dezimal 3 2 3 2 2 2 2" xfId="1893" xr:uid="{00000000-0005-0000-0000-0000D1030000}"/>
    <cellStyle name="Dezimal 3 2 3 2 2 2 2 2" xfId="5429" xr:uid="{00000000-0005-0000-0000-0000D2030000}"/>
    <cellStyle name="Dezimal 3 2 3 2 2 2 2 2 2" xfId="13850" xr:uid="{00000000-0005-0000-0000-0000D3030000}"/>
    <cellStyle name="Dezimal 3 2 3 2 2 2 2 2 2 2" xfId="30688" xr:uid="{00000000-0005-0000-0000-0000D4030000}"/>
    <cellStyle name="Dezimal 3 2 3 2 2 2 2 2 3" xfId="22270" xr:uid="{00000000-0005-0000-0000-0000D5030000}"/>
    <cellStyle name="Dezimal 3 2 3 2 2 2 2 3" xfId="10368" xr:uid="{00000000-0005-0000-0000-0000D6030000}"/>
    <cellStyle name="Dezimal 3 2 3 2 2 2 2 3 2" xfId="27206" xr:uid="{00000000-0005-0000-0000-0000D7030000}"/>
    <cellStyle name="Dezimal 3 2 3 2 2 2 2 4" xfId="18788" xr:uid="{00000000-0005-0000-0000-0000D8030000}"/>
    <cellStyle name="Dezimal 3 2 3 2 2 2 3" xfId="4441" xr:uid="{00000000-0005-0000-0000-0000D9030000}"/>
    <cellStyle name="Dezimal 3 2 3 2 2 2 3 2" xfId="12862" xr:uid="{00000000-0005-0000-0000-0000DA030000}"/>
    <cellStyle name="Dezimal 3 2 3 2 2 2 3 2 2" xfId="29700" xr:uid="{00000000-0005-0000-0000-0000DB030000}"/>
    <cellStyle name="Dezimal 3 2 3 2 2 2 3 3" xfId="21282" xr:uid="{00000000-0005-0000-0000-0000DC030000}"/>
    <cellStyle name="Dezimal 3 2 3 2 2 2 4" xfId="9380" xr:uid="{00000000-0005-0000-0000-0000DD030000}"/>
    <cellStyle name="Dezimal 3 2 3 2 2 2 4 2" xfId="26218" xr:uid="{00000000-0005-0000-0000-0000DE030000}"/>
    <cellStyle name="Dezimal 3 2 3 2 2 2 5" xfId="17800" xr:uid="{00000000-0005-0000-0000-0000DF030000}"/>
    <cellStyle name="Dezimal 3 2 3 2 2 3" xfId="1398" xr:uid="{00000000-0005-0000-0000-0000E0030000}"/>
    <cellStyle name="Dezimal 3 2 3 2 2 3 2" xfId="4934" xr:uid="{00000000-0005-0000-0000-0000E1030000}"/>
    <cellStyle name="Dezimal 3 2 3 2 2 3 2 2" xfId="13355" xr:uid="{00000000-0005-0000-0000-0000E2030000}"/>
    <cellStyle name="Dezimal 3 2 3 2 2 3 2 2 2" xfId="30193" xr:uid="{00000000-0005-0000-0000-0000E3030000}"/>
    <cellStyle name="Dezimal 3 2 3 2 2 3 2 3" xfId="21775" xr:uid="{00000000-0005-0000-0000-0000E4030000}"/>
    <cellStyle name="Dezimal 3 2 3 2 2 3 3" xfId="9873" xr:uid="{00000000-0005-0000-0000-0000E5030000}"/>
    <cellStyle name="Dezimal 3 2 3 2 2 3 3 2" xfId="26711" xr:uid="{00000000-0005-0000-0000-0000E6030000}"/>
    <cellStyle name="Dezimal 3 2 3 2 2 3 4" xfId="18293" xr:uid="{00000000-0005-0000-0000-0000E7030000}"/>
    <cellStyle name="Dezimal 3 2 3 2 2 4" xfId="2173" xr:uid="{00000000-0005-0000-0000-0000E8030000}"/>
    <cellStyle name="Dezimal 3 2 3 2 2 4 2" xfId="5661" xr:uid="{00000000-0005-0000-0000-0000E9030000}"/>
    <cellStyle name="Dezimal 3 2 3 2 2 4 2 2" xfId="14082" xr:uid="{00000000-0005-0000-0000-0000EA030000}"/>
    <cellStyle name="Dezimal 3 2 3 2 2 4 2 2 2" xfId="30920" xr:uid="{00000000-0005-0000-0000-0000EB030000}"/>
    <cellStyle name="Dezimal 3 2 3 2 2 4 2 3" xfId="22502" xr:uid="{00000000-0005-0000-0000-0000EC030000}"/>
    <cellStyle name="Dezimal 3 2 3 2 2 4 3" xfId="10600" xr:uid="{00000000-0005-0000-0000-0000ED030000}"/>
    <cellStyle name="Dezimal 3 2 3 2 2 4 3 2" xfId="27438" xr:uid="{00000000-0005-0000-0000-0000EE030000}"/>
    <cellStyle name="Dezimal 3 2 3 2 2 4 4" xfId="19020" xr:uid="{00000000-0005-0000-0000-0000EF030000}"/>
    <cellStyle name="Dezimal 3 2 3 2 2 5" xfId="2670" xr:uid="{00000000-0005-0000-0000-0000F0030000}"/>
    <cellStyle name="Dezimal 3 2 3 2 2 5 2" xfId="6152" xr:uid="{00000000-0005-0000-0000-0000F1030000}"/>
    <cellStyle name="Dezimal 3 2 3 2 2 5 2 2" xfId="14573" xr:uid="{00000000-0005-0000-0000-0000F2030000}"/>
    <cellStyle name="Dezimal 3 2 3 2 2 5 2 2 2" xfId="31411" xr:uid="{00000000-0005-0000-0000-0000F3030000}"/>
    <cellStyle name="Dezimal 3 2 3 2 2 5 2 3" xfId="22993" xr:uid="{00000000-0005-0000-0000-0000F4030000}"/>
    <cellStyle name="Dezimal 3 2 3 2 2 5 3" xfId="11091" xr:uid="{00000000-0005-0000-0000-0000F5030000}"/>
    <cellStyle name="Dezimal 3 2 3 2 2 5 3 2" xfId="27929" xr:uid="{00000000-0005-0000-0000-0000F6030000}"/>
    <cellStyle name="Dezimal 3 2 3 2 2 5 4" xfId="19511" xr:uid="{00000000-0005-0000-0000-0000F7030000}"/>
    <cellStyle name="Dezimal 3 2 3 2 2 6" xfId="3167" xr:uid="{00000000-0005-0000-0000-0000F8030000}"/>
    <cellStyle name="Dezimal 3 2 3 2 2 6 2" xfId="6649" xr:uid="{00000000-0005-0000-0000-0000F9030000}"/>
    <cellStyle name="Dezimal 3 2 3 2 2 6 2 2" xfId="15070" xr:uid="{00000000-0005-0000-0000-0000FA030000}"/>
    <cellStyle name="Dezimal 3 2 3 2 2 6 2 2 2" xfId="31908" xr:uid="{00000000-0005-0000-0000-0000FB030000}"/>
    <cellStyle name="Dezimal 3 2 3 2 2 6 2 3" xfId="23490" xr:uid="{00000000-0005-0000-0000-0000FC030000}"/>
    <cellStyle name="Dezimal 3 2 3 2 2 6 3" xfId="11588" xr:uid="{00000000-0005-0000-0000-0000FD030000}"/>
    <cellStyle name="Dezimal 3 2 3 2 2 6 3 2" xfId="28426" xr:uid="{00000000-0005-0000-0000-0000FE030000}"/>
    <cellStyle name="Dezimal 3 2 3 2 2 6 4" xfId="20008" xr:uid="{00000000-0005-0000-0000-0000FF030000}"/>
    <cellStyle name="Dezimal 3 2 3 2 2 7" xfId="3946" xr:uid="{00000000-0005-0000-0000-000000040000}"/>
    <cellStyle name="Dezimal 3 2 3 2 2 7 2" xfId="12367" xr:uid="{00000000-0005-0000-0000-000001040000}"/>
    <cellStyle name="Dezimal 3 2 3 2 2 7 2 2" xfId="29205" xr:uid="{00000000-0005-0000-0000-000002040000}"/>
    <cellStyle name="Dezimal 3 2 3 2 2 7 3" xfId="20787" xr:uid="{00000000-0005-0000-0000-000003040000}"/>
    <cellStyle name="Dezimal 3 2 3 2 2 8" xfId="7144" xr:uid="{00000000-0005-0000-0000-000004040000}"/>
    <cellStyle name="Dezimal 3 2 3 2 2 8 2" xfId="15565" xr:uid="{00000000-0005-0000-0000-000005040000}"/>
    <cellStyle name="Dezimal 3 2 3 2 2 8 2 2" xfId="32403" xr:uid="{00000000-0005-0000-0000-000006040000}"/>
    <cellStyle name="Dezimal 3 2 3 2 2 8 3" xfId="23985" xr:uid="{00000000-0005-0000-0000-000007040000}"/>
    <cellStyle name="Dezimal 3 2 3 2 2 9" xfId="7635" xr:uid="{00000000-0005-0000-0000-000008040000}"/>
    <cellStyle name="Dezimal 3 2 3 2 2 9 2" xfId="16056" xr:uid="{00000000-0005-0000-0000-000009040000}"/>
    <cellStyle name="Dezimal 3 2 3 2 2 9 2 2" xfId="32894" xr:uid="{00000000-0005-0000-0000-00000A040000}"/>
    <cellStyle name="Dezimal 3 2 3 2 2 9 3" xfId="24476" xr:uid="{00000000-0005-0000-0000-00000B040000}"/>
    <cellStyle name="Dezimal 3 2 3 2 3" xfId="571" xr:uid="{00000000-0005-0000-0000-00000C040000}"/>
    <cellStyle name="Dezimal 3 2 3 2 3 10" xfId="8129" xr:uid="{00000000-0005-0000-0000-00000D040000}"/>
    <cellStyle name="Dezimal 3 2 3 2 3 10 2" xfId="16550" xr:uid="{00000000-0005-0000-0000-00000E040000}"/>
    <cellStyle name="Dezimal 3 2 3 2 3 10 2 2" xfId="33388" xr:uid="{00000000-0005-0000-0000-00000F040000}"/>
    <cellStyle name="Dezimal 3 2 3 2 3 10 3" xfId="24970" xr:uid="{00000000-0005-0000-0000-000010040000}"/>
    <cellStyle name="Dezimal 3 2 3 2 3 11" xfId="9047" xr:uid="{00000000-0005-0000-0000-000011040000}"/>
    <cellStyle name="Dezimal 3 2 3 2 3 11 2" xfId="25885" xr:uid="{00000000-0005-0000-0000-000012040000}"/>
    <cellStyle name="Dezimal 3 2 3 2 3 12" xfId="17467" xr:uid="{00000000-0005-0000-0000-000013040000}"/>
    <cellStyle name="Dezimal 3 2 3 2 3 2" xfId="1067" xr:uid="{00000000-0005-0000-0000-000014040000}"/>
    <cellStyle name="Dezimal 3 2 3 2 3 2 2" xfId="2055" xr:uid="{00000000-0005-0000-0000-000015040000}"/>
    <cellStyle name="Dezimal 3 2 3 2 3 2 2 2" xfId="5591" xr:uid="{00000000-0005-0000-0000-000016040000}"/>
    <cellStyle name="Dezimal 3 2 3 2 3 2 2 2 2" xfId="14012" xr:uid="{00000000-0005-0000-0000-000017040000}"/>
    <cellStyle name="Dezimal 3 2 3 2 3 2 2 2 2 2" xfId="30850" xr:uid="{00000000-0005-0000-0000-000018040000}"/>
    <cellStyle name="Dezimal 3 2 3 2 3 2 2 2 3" xfId="22432" xr:uid="{00000000-0005-0000-0000-000019040000}"/>
    <cellStyle name="Dezimal 3 2 3 2 3 2 2 3" xfId="10530" xr:uid="{00000000-0005-0000-0000-00001A040000}"/>
    <cellStyle name="Dezimal 3 2 3 2 3 2 2 3 2" xfId="27368" xr:uid="{00000000-0005-0000-0000-00001B040000}"/>
    <cellStyle name="Dezimal 3 2 3 2 3 2 2 4" xfId="18950" xr:uid="{00000000-0005-0000-0000-00001C040000}"/>
    <cellStyle name="Dezimal 3 2 3 2 3 2 3" xfId="4603" xr:uid="{00000000-0005-0000-0000-00001D040000}"/>
    <cellStyle name="Dezimal 3 2 3 2 3 2 3 2" xfId="13024" xr:uid="{00000000-0005-0000-0000-00001E040000}"/>
    <cellStyle name="Dezimal 3 2 3 2 3 2 3 2 2" xfId="29862" xr:uid="{00000000-0005-0000-0000-00001F040000}"/>
    <cellStyle name="Dezimal 3 2 3 2 3 2 3 3" xfId="21444" xr:uid="{00000000-0005-0000-0000-000020040000}"/>
    <cellStyle name="Dezimal 3 2 3 2 3 2 4" xfId="9542" xr:uid="{00000000-0005-0000-0000-000021040000}"/>
    <cellStyle name="Dezimal 3 2 3 2 3 2 4 2" xfId="26380" xr:uid="{00000000-0005-0000-0000-000022040000}"/>
    <cellStyle name="Dezimal 3 2 3 2 3 2 5" xfId="17962" xr:uid="{00000000-0005-0000-0000-000023040000}"/>
    <cellStyle name="Dezimal 3 2 3 2 3 3" xfId="1560" xr:uid="{00000000-0005-0000-0000-000024040000}"/>
    <cellStyle name="Dezimal 3 2 3 2 3 3 2" xfId="5096" xr:uid="{00000000-0005-0000-0000-000025040000}"/>
    <cellStyle name="Dezimal 3 2 3 2 3 3 2 2" xfId="13517" xr:uid="{00000000-0005-0000-0000-000026040000}"/>
    <cellStyle name="Dezimal 3 2 3 2 3 3 2 2 2" xfId="30355" xr:uid="{00000000-0005-0000-0000-000027040000}"/>
    <cellStyle name="Dezimal 3 2 3 2 3 3 2 3" xfId="21937" xr:uid="{00000000-0005-0000-0000-000028040000}"/>
    <cellStyle name="Dezimal 3 2 3 2 3 3 3" xfId="10035" xr:uid="{00000000-0005-0000-0000-000029040000}"/>
    <cellStyle name="Dezimal 3 2 3 2 3 3 3 2" xfId="26873" xr:uid="{00000000-0005-0000-0000-00002A040000}"/>
    <cellStyle name="Dezimal 3 2 3 2 3 3 4" xfId="18455" xr:uid="{00000000-0005-0000-0000-00002B040000}"/>
    <cellStyle name="Dezimal 3 2 3 2 3 4" xfId="2174" xr:uid="{00000000-0005-0000-0000-00002C040000}"/>
    <cellStyle name="Dezimal 3 2 3 2 3 4 2" xfId="5662" xr:uid="{00000000-0005-0000-0000-00002D040000}"/>
    <cellStyle name="Dezimal 3 2 3 2 3 4 2 2" xfId="14083" xr:uid="{00000000-0005-0000-0000-00002E040000}"/>
    <cellStyle name="Dezimal 3 2 3 2 3 4 2 2 2" xfId="30921" xr:uid="{00000000-0005-0000-0000-00002F040000}"/>
    <cellStyle name="Dezimal 3 2 3 2 3 4 2 3" xfId="22503" xr:uid="{00000000-0005-0000-0000-000030040000}"/>
    <cellStyle name="Dezimal 3 2 3 2 3 4 3" xfId="10601" xr:uid="{00000000-0005-0000-0000-000031040000}"/>
    <cellStyle name="Dezimal 3 2 3 2 3 4 3 2" xfId="27439" xr:uid="{00000000-0005-0000-0000-000032040000}"/>
    <cellStyle name="Dezimal 3 2 3 2 3 4 4" xfId="19021" xr:uid="{00000000-0005-0000-0000-000033040000}"/>
    <cellStyle name="Dezimal 3 2 3 2 3 5" xfId="2671" xr:uid="{00000000-0005-0000-0000-000034040000}"/>
    <cellStyle name="Dezimal 3 2 3 2 3 5 2" xfId="6153" xr:uid="{00000000-0005-0000-0000-000035040000}"/>
    <cellStyle name="Dezimal 3 2 3 2 3 5 2 2" xfId="14574" xr:uid="{00000000-0005-0000-0000-000036040000}"/>
    <cellStyle name="Dezimal 3 2 3 2 3 5 2 2 2" xfId="31412" xr:uid="{00000000-0005-0000-0000-000037040000}"/>
    <cellStyle name="Dezimal 3 2 3 2 3 5 2 3" xfId="22994" xr:uid="{00000000-0005-0000-0000-000038040000}"/>
    <cellStyle name="Dezimal 3 2 3 2 3 5 3" xfId="11092" xr:uid="{00000000-0005-0000-0000-000039040000}"/>
    <cellStyle name="Dezimal 3 2 3 2 3 5 3 2" xfId="27930" xr:uid="{00000000-0005-0000-0000-00003A040000}"/>
    <cellStyle name="Dezimal 3 2 3 2 3 5 4" xfId="19512" xr:uid="{00000000-0005-0000-0000-00003B040000}"/>
    <cellStyle name="Dezimal 3 2 3 2 3 6" xfId="3168" xr:uid="{00000000-0005-0000-0000-00003C040000}"/>
    <cellStyle name="Dezimal 3 2 3 2 3 6 2" xfId="6650" xr:uid="{00000000-0005-0000-0000-00003D040000}"/>
    <cellStyle name="Dezimal 3 2 3 2 3 6 2 2" xfId="15071" xr:uid="{00000000-0005-0000-0000-00003E040000}"/>
    <cellStyle name="Dezimal 3 2 3 2 3 6 2 2 2" xfId="31909" xr:uid="{00000000-0005-0000-0000-00003F040000}"/>
    <cellStyle name="Dezimal 3 2 3 2 3 6 2 3" xfId="23491" xr:uid="{00000000-0005-0000-0000-000040040000}"/>
    <cellStyle name="Dezimal 3 2 3 2 3 6 3" xfId="11589" xr:uid="{00000000-0005-0000-0000-000041040000}"/>
    <cellStyle name="Dezimal 3 2 3 2 3 6 3 2" xfId="28427" xr:uid="{00000000-0005-0000-0000-000042040000}"/>
    <cellStyle name="Dezimal 3 2 3 2 3 6 4" xfId="20009" xr:uid="{00000000-0005-0000-0000-000043040000}"/>
    <cellStyle name="Dezimal 3 2 3 2 3 7" xfId="4108" xr:uid="{00000000-0005-0000-0000-000044040000}"/>
    <cellStyle name="Dezimal 3 2 3 2 3 7 2" xfId="12529" xr:uid="{00000000-0005-0000-0000-000045040000}"/>
    <cellStyle name="Dezimal 3 2 3 2 3 7 2 2" xfId="29367" xr:uid="{00000000-0005-0000-0000-000046040000}"/>
    <cellStyle name="Dezimal 3 2 3 2 3 7 3" xfId="20949" xr:uid="{00000000-0005-0000-0000-000047040000}"/>
    <cellStyle name="Dezimal 3 2 3 2 3 8" xfId="7145" xr:uid="{00000000-0005-0000-0000-000048040000}"/>
    <cellStyle name="Dezimal 3 2 3 2 3 8 2" xfId="15566" xr:uid="{00000000-0005-0000-0000-000049040000}"/>
    <cellStyle name="Dezimal 3 2 3 2 3 8 2 2" xfId="32404" xr:uid="{00000000-0005-0000-0000-00004A040000}"/>
    <cellStyle name="Dezimal 3 2 3 2 3 8 3" xfId="23986" xr:uid="{00000000-0005-0000-0000-00004B040000}"/>
    <cellStyle name="Dezimal 3 2 3 2 3 9" xfId="7636" xr:uid="{00000000-0005-0000-0000-00004C040000}"/>
    <cellStyle name="Dezimal 3 2 3 2 3 9 2" xfId="16057" xr:uid="{00000000-0005-0000-0000-00004D040000}"/>
    <cellStyle name="Dezimal 3 2 3 2 3 9 2 2" xfId="32895" xr:uid="{00000000-0005-0000-0000-00004E040000}"/>
    <cellStyle name="Dezimal 3 2 3 2 3 9 3" xfId="24477" xr:uid="{00000000-0005-0000-0000-00004F040000}"/>
    <cellStyle name="Dezimal 3 2 3 2 4" xfId="742" xr:uid="{00000000-0005-0000-0000-000050040000}"/>
    <cellStyle name="Dezimal 3 2 3 2 4 2" xfId="1730" xr:uid="{00000000-0005-0000-0000-000051040000}"/>
    <cellStyle name="Dezimal 3 2 3 2 4 2 2" xfId="5266" xr:uid="{00000000-0005-0000-0000-000052040000}"/>
    <cellStyle name="Dezimal 3 2 3 2 4 2 2 2" xfId="13687" xr:uid="{00000000-0005-0000-0000-000053040000}"/>
    <cellStyle name="Dezimal 3 2 3 2 4 2 2 2 2" xfId="30525" xr:uid="{00000000-0005-0000-0000-000054040000}"/>
    <cellStyle name="Dezimal 3 2 3 2 4 2 2 3" xfId="22107" xr:uid="{00000000-0005-0000-0000-000055040000}"/>
    <cellStyle name="Dezimal 3 2 3 2 4 2 3" xfId="10205" xr:uid="{00000000-0005-0000-0000-000056040000}"/>
    <cellStyle name="Dezimal 3 2 3 2 4 2 3 2" xfId="27043" xr:uid="{00000000-0005-0000-0000-000057040000}"/>
    <cellStyle name="Dezimal 3 2 3 2 4 2 4" xfId="18625" xr:uid="{00000000-0005-0000-0000-000058040000}"/>
    <cellStyle name="Dezimal 3 2 3 2 4 3" xfId="4278" xr:uid="{00000000-0005-0000-0000-000059040000}"/>
    <cellStyle name="Dezimal 3 2 3 2 4 3 2" xfId="12699" xr:uid="{00000000-0005-0000-0000-00005A040000}"/>
    <cellStyle name="Dezimal 3 2 3 2 4 3 2 2" xfId="29537" xr:uid="{00000000-0005-0000-0000-00005B040000}"/>
    <cellStyle name="Dezimal 3 2 3 2 4 3 3" xfId="21119" xr:uid="{00000000-0005-0000-0000-00005C040000}"/>
    <cellStyle name="Dezimal 3 2 3 2 4 4" xfId="9217" xr:uid="{00000000-0005-0000-0000-00005D040000}"/>
    <cellStyle name="Dezimal 3 2 3 2 4 4 2" xfId="26055" xr:uid="{00000000-0005-0000-0000-00005E040000}"/>
    <cellStyle name="Dezimal 3 2 3 2 4 5" xfId="17637" xr:uid="{00000000-0005-0000-0000-00005F040000}"/>
    <cellStyle name="Dezimal 3 2 3 2 5" xfId="1235" xr:uid="{00000000-0005-0000-0000-000060040000}"/>
    <cellStyle name="Dezimal 3 2 3 2 5 2" xfId="4771" xr:uid="{00000000-0005-0000-0000-000061040000}"/>
    <cellStyle name="Dezimal 3 2 3 2 5 2 2" xfId="13192" xr:uid="{00000000-0005-0000-0000-000062040000}"/>
    <cellStyle name="Dezimal 3 2 3 2 5 2 2 2" xfId="30030" xr:uid="{00000000-0005-0000-0000-000063040000}"/>
    <cellStyle name="Dezimal 3 2 3 2 5 2 3" xfId="21612" xr:uid="{00000000-0005-0000-0000-000064040000}"/>
    <cellStyle name="Dezimal 3 2 3 2 5 3" xfId="9710" xr:uid="{00000000-0005-0000-0000-000065040000}"/>
    <cellStyle name="Dezimal 3 2 3 2 5 3 2" xfId="26548" xr:uid="{00000000-0005-0000-0000-000066040000}"/>
    <cellStyle name="Dezimal 3 2 3 2 5 4" xfId="18130" xr:uid="{00000000-0005-0000-0000-000067040000}"/>
    <cellStyle name="Dezimal 3 2 3 2 6" xfId="2172" xr:uid="{00000000-0005-0000-0000-000068040000}"/>
    <cellStyle name="Dezimal 3 2 3 2 6 2" xfId="5660" xr:uid="{00000000-0005-0000-0000-000069040000}"/>
    <cellStyle name="Dezimal 3 2 3 2 6 2 2" xfId="14081" xr:uid="{00000000-0005-0000-0000-00006A040000}"/>
    <cellStyle name="Dezimal 3 2 3 2 6 2 2 2" xfId="30919" xr:uid="{00000000-0005-0000-0000-00006B040000}"/>
    <cellStyle name="Dezimal 3 2 3 2 6 2 3" xfId="22501" xr:uid="{00000000-0005-0000-0000-00006C040000}"/>
    <cellStyle name="Dezimal 3 2 3 2 6 3" xfId="10599" xr:uid="{00000000-0005-0000-0000-00006D040000}"/>
    <cellStyle name="Dezimal 3 2 3 2 6 3 2" xfId="27437" xr:uid="{00000000-0005-0000-0000-00006E040000}"/>
    <cellStyle name="Dezimal 3 2 3 2 6 4" xfId="19019" xr:uid="{00000000-0005-0000-0000-00006F040000}"/>
    <cellStyle name="Dezimal 3 2 3 2 7" xfId="2669" xr:uid="{00000000-0005-0000-0000-000070040000}"/>
    <cellStyle name="Dezimal 3 2 3 2 7 2" xfId="6151" xr:uid="{00000000-0005-0000-0000-000071040000}"/>
    <cellStyle name="Dezimal 3 2 3 2 7 2 2" xfId="14572" xr:uid="{00000000-0005-0000-0000-000072040000}"/>
    <cellStyle name="Dezimal 3 2 3 2 7 2 2 2" xfId="31410" xr:uid="{00000000-0005-0000-0000-000073040000}"/>
    <cellStyle name="Dezimal 3 2 3 2 7 2 3" xfId="22992" xr:uid="{00000000-0005-0000-0000-000074040000}"/>
    <cellStyle name="Dezimal 3 2 3 2 7 3" xfId="11090" xr:uid="{00000000-0005-0000-0000-000075040000}"/>
    <cellStyle name="Dezimal 3 2 3 2 7 3 2" xfId="27928" xr:uid="{00000000-0005-0000-0000-000076040000}"/>
    <cellStyle name="Dezimal 3 2 3 2 7 4" xfId="19510" xr:uid="{00000000-0005-0000-0000-000077040000}"/>
    <cellStyle name="Dezimal 3 2 3 2 8" xfId="3166" xr:uid="{00000000-0005-0000-0000-000078040000}"/>
    <cellStyle name="Dezimal 3 2 3 2 8 2" xfId="6648" xr:uid="{00000000-0005-0000-0000-000079040000}"/>
    <cellStyle name="Dezimal 3 2 3 2 8 2 2" xfId="15069" xr:uid="{00000000-0005-0000-0000-00007A040000}"/>
    <cellStyle name="Dezimal 3 2 3 2 8 2 2 2" xfId="31907" xr:uid="{00000000-0005-0000-0000-00007B040000}"/>
    <cellStyle name="Dezimal 3 2 3 2 8 2 3" xfId="23489" xr:uid="{00000000-0005-0000-0000-00007C040000}"/>
    <cellStyle name="Dezimal 3 2 3 2 8 3" xfId="11587" xr:uid="{00000000-0005-0000-0000-00007D040000}"/>
    <cellStyle name="Dezimal 3 2 3 2 8 3 2" xfId="28425" xr:uid="{00000000-0005-0000-0000-00007E040000}"/>
    <cellStyle name="Dezimal 3 2 3 2 8 4" xfId="20007" xr:uid="{00000000-0005-0000-0000-00007F040000}"/>
    <cellStyle name="Dezimal 3 2 3 2 9" xfId="3783" xr:uid="{00000000-0005-0000-0000-000080040000}"/>
    <cellStyle name="Dezimal 3 2 3 2 9 2" xfId="12204" xr:uid="{00000000-0005-0000-0000-000081040000}"/>
    <cellStyle name="Dezimal 3 2 3 2 9 2 2" xfId="29042" xr:uid="{00000000-0005-0000-0000-000082040000}"/>
    <cellStyle name="Dezimal 3 2 3 2 9 3" xfId="20624" xr:uid="{00000000-0005-0000-0000-000083040000}"/>
    <cellStyle name="Dezimal 3 2 3 3" xfId="333" xr:uid="{00000000-0005-0000-0000-000084040000}"/>
    <cellStyle name="Dezimal 3 2 3 3 10" xfId="8130" xr:uid="{00000000-0005-0000-0000-000085040000}"/>
    <cellStyle name="Dezimal 3 2 3 3 10 2" xfId="16551" xr:uid="{00000000-0005-0000-0000-000086040000}"/>
    <cellStyle name="Dezimal 3 2 3 3 10 2 2" xfId="33389" xr:uid="{00000000-0005-0000-0000-000087040000}"/>
    <cellStyle name="Dezimal 3 2 3 3 10 3" xfId="24971" xr:uid="{00000000-0005-0000-0000-000088040000}"/>
    <cellStyle name="Dezimal 3 2 3 3 11" xfId="8808" xr:uid="{00000000-0005-0000-0000-000089040000}"/>
    <cellStyle name="Dezimal 3 2 3 3 11 2" xfId="25647" xr:uid="{00000000-0005-0000-0000-00008A040000}"/>
    <cellStyle name="Dezimal 3 2 3 3 12" xfId="17228" xr:uid="{00000000-0005-0000-0000-00008B040000}"/>
    <cellStyle name="Dezimal 3 2 3 3 2" xfId="829" xr:uid="{00000000-0005-0000-0000-00008C040000}"/>
    <cellStyle name="Dezimal 3 2 3 3 2 2" xfId="1817" xr:uid="{00000000-0005-0000-0000-00008D040000}"/>
    <cellStyle name="Dezimal 3 2 3 3 2 2 2" xfId="5353" xr:uid="{00000000-0005-0000-0000-00008E040000}"/>
    <cellStyle name="Dezimal 3 2 3 3 2 2 2 2" xfId="13774" xr:uid="{00000000-0005-0000-0000-00008F040000}"/>
    <cellStyle name="Dezimal 3 2 3 3 2 2 2 2 2" xfId="30612" xr:uid="{00000000-0005-0000-0000-000090040000}"/>
    <cellStyle name="Dezimal 3 2 3 3 2 2 2 3" xfId="22194" xr:uid="{00000000-0005-0000-0000-000091040000}"/>
    <cellStyle name="Dezimal 3 2 3 3 2 2 3" xfId="10292" xr:uid="{00000000-0005-0000-0000-000092040000}"/>
    <cellStyle name="Dezimal 3 2 3 3 2 2 3 2" xfId="27130" xr:uid="{00000000-0005-0000-0000-000093040000}"/>
    <cellStyle name="Dezimal 3 2 3 3 2 2 4" xfId="18712" xr:uid="{00000000-0005-0000-0000-000094040000}"/>
    <cellStyle name="Dezimal 3 2 3 3 2 3" xfId="4365" xr:uid="{00000000-0005-0000-0000-000095040000}"/>
    <cellStyle name="Dezimal 3 2 3 3 2 3 2" xfId="12786" xr:uid="{00000000-0005-0000-0000-000096040000}"/>
    <cellStyle name="Dezimal 3 2 3 3 2 3 2 2" xfId="29624" xr:uid="{00000000-0005-0000-0000-000097040000}"/>
    <cellStyle name="Dezimal 3 2 3 3 2 3 3" xfId="21206" xr:uid="{00000000-0005-0000-0000-000098040000}"/>
    <cellStyle name="Dezimal 3 2 3 3 2 4" xfId="9304" xr:uid="{00000000-0005-0000-0000-000099040000}"/>
    <cellStyle name="Dezimal 3 2 3 3 2 4 2" xfId="26142" xr:uid="{00000000-0005-0000-0000-00009A040000}"/>
    <cellStyle name="Dezimal 3 2 3 3 2 5" xfId="17724" xr:uid="{00000000-0005-0000-0000-00009B040000}"/>
    <cellStyle name="Dezimal 3 2 3 3 3" xfId="1322" xr:uid="{00000000-0005-0000-0000-00009C040000}"/>
    <cellStyle name="Dezimal 3 2 3 3 3 2" xfId="4858" xr:uid="{00000000-0005-0000-0000-00009D040000}"/>
    <cellStyle name="Dezimal 3 2 3 3 3 2 2" xfId="13279" xr:uid="{00000000-0005-0000-0000-00009E040000}"/>
    <cellStyle name="Dezimal 3 2 3 3 3 2 2 2" xfId="30117" xr:uid="{00000000-0005-0000-0000-00009F040000}"/>
    <cellStyle name="Dezimal 3 2 3 3 3 2 3" xfId="21699" xr:uid="{00000000-0005-0000-0000-0000A0040000}"/>
    <cellStyle name="Dezimal 3 2 3 3 3 3" xfId="9797" xr:uid="{00000000-0005-0000-0000-0000A1040000}"/>
    <cellStyle name="Dezimal 3 2 3 3 3 3 2" xfId="26635" xr:uid="{00000000-0005-0000-0000-0000A2040000}"/>
    <cellStyle name="Dezimal 3 2 3 3 3 4" xfId="18217" xr:uid="{00000000-0005-0000-0000-0000A3040000}"/>
    <cellStyle name="Dezimal 3 2 3 3 4" xfId="2175" xr:uid="{00000000-0005-0000-0000-0000A4040000}"/>
    <cellStyle name="Dezimal 3 2 3 3 4 2" xfId="5663" xr:uid="{00000000-0005-0000-0000-0000A5040000}"/>
    <cellStyle name="Dezimal 3 2 3 3 4 2 2" xfId="14084" xr:uid="{00000000-0005-0000-0000-0000A6040000}"/>
    <cellStyle name="Dezimal 3 2 3 3 4 2 2 2" xfId="30922" xr:uid="{00000000-0005-0000-0000-0000A7040000}"/>
    <cellStyle name="Dezimal 3 2 3 3 4 2 3" xfId="22504" xr:uid="{00000000-0005-0000-0000-0000A8040000}"/>
    <cellStyle name="Dezimal 3 2 3 3 4 3" xfId="10602" xr:uid="{00000000-0005-0000-0000-0000A9040000}"/>
    <cellStyle name="Dezimal 3 2 3 3 4 3 2" xfId="27440" xr:uid="{00000000-0005-0000-0000-0000AA040000}"/>
    <cellStyle name="Dezimal 3 2 3 3 4 4" xfId="19022" xr:uid="{00000000-0005-0000-0000-0000AB040000}"/>
    <cellStyle name="Dezimal 3 2 3 3 5" xfId="2672" xr:uid="{00000000-0005-0000-0000-0000AC040000}"/>
    <cellStyle name="Dezimal 3 2 3 3 5 2" xfId="6154" xr:uid="{00000000-0005-0000-0000-0000AD040000}"/>
    <cellStyle name="Dezimal 3 2 3 3 5 2 2" xfId="14575" xr:uid="{00000000-0005-0000-0000-0000AE040000}"/>
    <cellStyle name="Dezimal 3 2 3 3 5 2 2 2" xfId="31413" xr:uid="{00000000-0005-0000-0000-0000AF040000}"/>
    <cellStyle name="Dezimal 3 2 3 3 5 2 3" xfId="22995" xr:uid="{00000000-0005-0000-0000-0000B0040000}"/>
    <cellStyle name="Dezimal 3 2 3 3 5 3" xfId="11093" xr:uid="{00000000-0005-0000-0000-0000B1040000}"/>
    <cellStyle name="Dezimal 3 2 3 3 5 3 2" xfId="27931" xr:uid="{00000000-0005-0000-0000-0000B2040000}"/>
    <cellStyle name="Dezimal 3 2 3 3 5 4" xfId="19513" xr:uid="{00000000-0005-0000-0000-0000B3040000}"/>
    <cellStyle name="Dezimal 3 2 3 3 6" xfId="3169" xr:uid="{00000000-0005-0000-0000-0000B4040000}"/>
    <cellStyle name="Dezimal 3 2 3 3 6 2" xfId="6651" xr:uid="{00000000-0005-0000-0000-0000B5040000}"/>
    <cellStyle name="Dezimal 3 2 3 3 6 2 2" xfId="15072" xr:uid="{00000000-0005-0000-0000-0000B6040000}"/>
    <cellStyle name="Dezimal 3 2 3 3 6 2 2 2" xfId="31910" xr:uid="{00000000-0005-0000-0000-0000B7040000}"/>
    <cellStyle name="Dezimal 3 2 3 3 6 2 3" xfId="23492" xr:uid="{00000000-0005-0000-0000-0000B8040000}"/>
    <cellStyle name="Dezimal 3 2 3 3 6 3" xfId="11590" xr:uid="{00000000-0005-0000-0000-0000B9040000}"/>
    <cellStyle name="Dezimal 3 2 3 3 6 3 2" xfId="28428" xr:uid="{00000000-0005-0000-0000-0000BA040000}"/>
    <cellStyle name="Dezimal 3 2 3 3 6 4" xfId="20010" xr:uid="{00000000-0005-0000-0000-0000BB040000}"/>
    <cellStyle name="Dezimal 3 2 3 3 7" xfId="3870" xr:uid="{00000000-0005-0000-0000-0000BC040000}"/>
    <cellStyle name="Dezimal 3 2 3 3 7 2" xfId="12291" xr:uid="{00000000-0005-0000-0000-0000BD040000}"/>
    <cellStyle name="Dezimal 3 2 3 3 7 2 2" xfId="29129" xr:uid="{00000000-0005-0000-0000-0000BE040000}"/>
    <cellStyle name="Dezimal 3 2 3 3 7 3" xfId="20711" xr:uid="{00000000-0005-0000-0000-0000BF040000}"/>
    <cellStyle name="Dezimal 3 2 3 3 8" xfId="7146" xr:uid="{00000000-0005-0000-0000-0000C0040000}"/>
    <cellStyle name="Dezimal 3 2 3 3 8 2" xfId="15567" xr:uid="{00000000-0005-0000-0000-0000C1040000}"/>
    <cellStyle name="Dezimal 3 2 3 3 8 2 2" xfId="32405" xr:uid="{00000000-0005-0000-0000-0000C2040000}"/>
    <cellStyle name="Dezimal 3 2 3 3 8 3" xfId="23987" xr:uid="{00000000-0005-0000-0000-0000C3040000}"/>
    <cellStyle name="Dezimal 3 2 3 3 9" xfId="7637" xr:uid="{00000000-0005-0000-0000-0000C4040000}"/>
    <cellStyle name="Dezimal 3 2 3 3 9 2" xfId="16058" xr:uid="{00000000-0005-0000-0000-0000C5040000}"/>
    <cellStyle name="Dezimal 3 2 3 3 9 2 2" xfId="32896" xr:uid="{00000000-0005-0000-0000-0000C6040000}"/>
    <cellStyle name="Dezimal 3 2 3 3 9 3" xfId="24478" xr:uid="{00000000-0005-0000-0000-0000C7040000}"/>
    <cellStyle name="Dezimal 3 2 3 4" xfId="495" xr:uid="{00000000-0005-0000-0000-0000C8040000}"/>
    <cellStyle name="Dezimal 3 2 3 4 10" xfId="8131" xr:uid="{00000000-0005-0000-0000-0000C9040000}"/>
    <cellStyle name="Dezimal 3 2 3 4 10 2" xfId="16552" xr:uid="{00000000-0005-0000-0000-0000CA040000}"/>
    <cellStyle name="Dezimal 3 2 3 4 10 2 2" xfId="33390" xr:uid="{00000000-0005-0000-0000-0000CB040000}"/>
    <cellStyle name="Dezimal 3 2 3 4 10 3" xfId="24972" xr:uid="{00000000-0005-0000-0000-0000CC040000}"/>
    <cellStyle name="Dezimal 3 2 3 4 11" xfId="8971" xr:uid="{00000000-0005-0000-0000-0000CD040000}"/>
    <cellStyle name="Dezimal 3 2 3 4 11 2" xfId="25809" xr:uid="{00000000-0005-0000-0000-0000CE040000}"/>
    <cellStyle name="Dezimal 3 2 3 4 12" xfId="17391" xr:uid="{00000000-0005-0000-0000-0000CF040000}"/>
    <cellStyle name="Dezimal 3 2 3 4 2" xfId="991" xr:uid="{00000000-0005-0000-0000-0000D0040000}"/>
    <cellStyle name="Dezimal 3 2 3 4 2 2" xfId="1979" xr:uid="{00000000-0005-0000-0000-0000D1040000}"/>
    <cellStyle name="Dezimal 3 2 3 4 2 2 2" xfId="5515" xr:uid="{00000000-0005-0000-0000-0000D2040000}"/>
    <cellStyle name="Dezimal 3 2 3 4 2 2 2 2" xfId="13936" xr:uid="{00000000-0005-0000-0000-0000D3040000}"/>
    <cellStyle name="Dezimal 3 2 3 4 2 2 2 2 2" xfId="30774" xr:uid="{00000000-0005-0000-0000-0000D4040000}"/>
    <cellStyle name="Dezimal 3 2 3 4 2 2 2 3" xfId="22356" xr:uid="{00000000-0005-0000-0000-0000D5040000}"/>
    <cellStyle name="Dezimal 3 2 3 4 2 2 3" xfId="10454" xr:uid="{00000000-0005-0000-0000-0000D6040000}"/>
    <cellStyle name="Dezimal 3 2 3 4 2 2 3 2" xfId="27292" xr:uid="{00000000-0005-0000-0000-0000D7040000}"/>
    <cellStyle name="Dezimal 3 2 3 4 2 2 4" xfId="18874" xr:uid="{00000000-0005-0000-0000-0000D8040000}"/>
    <cellStyle name="Dezimal 3 2 3 4 2 3" xfId="4527" xr:uid="{00000000-0005-0000-0000-0000D9040000}"/>
    <cellStyle name="Dezimal 3 2 3 4 2 3 2" xfId="12948" xr:uid="{00000000-0005-0000-0000-0000DA040000}"/>
    <cellStyle name="Dezimal 3 2 3 4 2 3 2 2" xfId="29786" xr:uid="{00000000-0005-0000-0000-0000DB040000}"/>
    <cellStyle name="Dezimal 3 2 3 4 2 3 3" xfId="21368" xr:uid="{00000000-0005-0000-0000-0000DC040000}"/>
    <cellStyle name="Dezimal 3 2 3 4 2 4" xfId="9466" xr:uid="{00000000-0005-0000-0000-0000DD040000}"/>
    <cellStyle name="Dezimal 3 2 3 4 2 4 2" xfId="26304" xr:uid="{00000000-0005-0000-0000-0000DE040000}"/>
    <cellStyle name="Dezimal 3 2 3 4 2 5" xfId="17886" xr:uid="{00000000-0005-0000-0000-0000DF040000}"/>
    <cellStyle name="Dezimal 3 2 3 4 3" xfId="1484" xr:uid="{00000000-0005-0000-0000-0000E0040000}"/>
    <cellStyle name="Dezimal 3 2 3 4 3 2" xfId="5020" xr:uid="{00000000-0005-0000-0000-0000E1040000}"/>
    <cellStyle name="Dezimal 3 2 3 4 3 2 2" xfId="13441" xr:uid="{00000000-0005-0000-0000-0000E2040000}"/>
    <cellStyle name="Dezimal 3 2 3 4 3 2 2 2" xfId="30279" xr:uid="{00000000-0005-0000-0000-0000E3040000}"/>
    <cellStyle name="Dezimal 3 2 3 4 3 2 3" xfId="21861" xr:uid="{00000000-0005-0000-0000-0000E4040000}"/>
    <cellStyle name="Dezimal 3 2 3 4 3 3" xfId="9959" xr:uid="{00000000-0005-0000-0000-0000E5040000}"/>
    <cellStyle name="Dezimal 3 2 3 4 3 3 2" xfId="26797" xr:uid="{00000000-0005-0000-0000-0000E6040000}"/>
    <cellStyle name="Dezimal 3 2 3 4 3 4" xfId="18379" xr:uid="{00000000-0005-0000-0000-0000E7040000}"/>
    <cellStyle name="Dezimal 3 2 3 4 4" xfId="2176" xr:uid="{00000000-0005-0000-0000-0000E8040000}"/>
    <cellStyle name="Dezimal 3 2 3 4 4 2" xfId="5664" xr:uid="{00000000-0005-0000-0000-0000E9040000}"/>
    <cellStyle name="Dezimal 3 2 3 4 4 2 2" xfId="14085" xr:uid="{00000000-0005-0000-0000-0000EA040000}"/>
    <cellStyle name="Dezimal 3 2 3 4 4 2 2 2" xfId="30923" xr:uid="{00000000-0005-0000-0000-0000EB040000}"/>
    <cellStyle name="Dezimal 3 2 3 4 4 2 3" xfId="22505" xr:uid="{00000000-0005-0000-0000-0000EC040000}"/>
    <cellStyle name="Dezimal 3 2 3 4 4 3" xfId="10603" xr:uid="{00000000-0005-0000-0000-0000ED040000}"/>
    <cellStyle name="Dezimal 3 2 3 4 4 3 2" xfId="27441" xr:uid="{00000000-0005-0000-0000-0000EE040000}"/>
    <cellStyle name="Dezimal 3 2 3 4 4 4" xfId="19023" xr:uid="{00000000-0005-0000-0000-0000EF040000}"/>
    <cellStyle name="Dezimal 3 2 3 4 5" xfId="2673" xr:uid="{00000000-0005-0000-0000-0000F0040000}"/>
    <cellStyle name="Dezimal 3 2 3 4 5 2" xfId="6155" xr:uid="{00000000-0005-0000-0000-0000F1040000}"/>
    <cellStyle name="Dezimal 3 2 3 4 5 2 2" xfId="14576" xr:uid="{00000000-0005-0000-0000-0000F2040000}"/>
    <cellStyle name="Dezimal 3 2 3 4 5 2 2 2" xfId="31414" xr:uid="{00000000-0005-0000-0000-0000F3040000}"/>
    <cellStyle name="Dezimal 3 2 3 4 5 2 3" xfId="22996" xr:uid="{00000000-0005-0000-0000-0000F4040000}"/>
    <cellStyle name="Dezimal 3 2 3 4 5 3" xfId="11094" xr:uid="{00000000-0005-0000-0000-0000F5040000}"/>
    <cellStyle name="Dezimal 3 2 3 4 5 3 2" xfId="27932" xr:uid="{00000000-0005-0000-0000-0000F6040000}"/>
    <cellStyle name="Dezimal 3 2 3 4 5 4" xfId="19514" xr:uid="{00000000-0005-0000-0000-0000F7040000}"/>
    <cellStyle name="Dezimal 3 2 3 4 6" xfId="3170" xr:uid="{00000000-0005-0000-0000-0000F8040000}"/>
    <cellStyle name="Dezimal 3 2 3 4 6 2" xfId="6652" xr:uid="{00000000-0005-0000-0000-0000F9040000}"/>
    <cellStyle name="Dezimal 3 2 3 4 6 2 2" xfId="15073" xr:uid="{00000000-0005-0000-0000-0000FA040000}"/>
    <cellStyle name="Dezimal 3 2 3 4 6 2 2 2" xfId="31911" xr:uid="{00000000-0005-0000-0000-0000FB040000}"/>
    <cellStyle name="Dezimal 3 2 3 4 6 2 3" xfId="23493" xr:uid="{00000000-0005-0000-0000-0000FC040000}"/>
    <cellStyle name="Dezimal 3 2 3 4 6 3" xfId="11591" xr:uid="{00000000-0005-0000-0000-0000FD040000}"/>
    <cellStyle name="Dezimal 3 2 3 4 6 3 2" xfId="28429" xr:uid="{00000000-0005-0000-0000-0000FE040000}"/>
    <cellStyle name="Dezimal 3 2 3 4 6 4" xfId="20011" xr:uid="{00000000-0005-0000-0000-0000FF040000}"/>
    <cellStyle name="Dezimal 3 2 3 4 7" xfId="4032" xr:uid="{00000000-0005-0000-0000-000000050000}"/>
    <cellStyle name="Dezimal 3 2 3 4 7 2" xfId="12453" xr:uid="{00000000-0005-0000-0000-000001050000}"/>
    <cellStyle name="Dezimal 3 2 3 4 7 2 2" xfId="29291" xr:uid="{00000000-0005-0000-0000-000002050000}"/>
    <cellStyle name="Dezimal 3 2 3 4 7 3" xfId="20873" xr:uid="{00000000-0005-0000-0000-000003050000}"/>
    <cellStyle name="Dezimal 3 2 3 4 8" xfId="7147" xr:uid="{00000000-0005-0000-0000-000004050000}"/>
    <cellStyle name="Dezimal 3 2 3 4 8 2" xfId="15568" xr:uid="{00000000-0005-0000-0000-000005050000}"/>
    <cellStyle name="Dezimal 3 2 3 4 8 2 2" xfId="32406" xr:uid="{00000000-0005-0000-0000-000006050000}"/>
    <cellStyle name="Dezimal 3 2 3 4 8 3" xfId="23988" xr:uid="{00000000-0005-0000-0000-000007050000}"/>
    <cellStyle name="Dezimal 3 2 3 4 9" xfId="7638" xr:uid="{00000000-0005-0000-0000-000008050000}"/>
    <cellStyle name="Dezimal 3 2 3 4 9 2" xfId="16059" xr:uid="{00000000-0005-0000-0000-000009050000}"/>
    <cellStyle name="Dezimal 3 2 3 4 9 2 2" xfId="32897" xr:uid="{00000000-0005-0000-0000-00000A050000}"/>
    <cellStyle name="Dezimal 3 2 3 4 9 3" xfId="24479" xr:uid="{00000000-0005-0000-0000-00000B050000}"/>
    <cellStyle name="Dezimal 3 2 3 5" xfId="666" xr:uid="{00000000-0005-0000-0000-00000C050000}"/>
    <cellStyle name="Dezimal 3 2 3 5 2" xfId="1654" xr:uid="{00000000-0005-0000-0000-00000D050000}"/>
    <cellStyle name="Dezimal 3 2 3 5 2 2" xfId="5190" xr:uid="{00000000-0005-0000-0000-00000E050000}"/>
    <cellStyle name="Dezimal 3 2 3 5 2 2 2" xfId="13611" xr:uid="{00000000-0005-0000-0000-00000F050000}"/>
    <cellStyle name="Dezimal 3 2 3 5 2 2 2 2" xfId="30449" xr:uid="{00000000-0005-0000-0000-000010050000}"/>
    <cellStyle name="Dezimal 3 2 3 5 2 2 3" xfId="22031" xr:uid="{00000000-0005-0000-0000-000011050000}"/>
    <cellStyle name="Dezimal 3 2 3 5 2 3" xfId="10129" xr:uid="{00000000-0005-0000-0000-000012050000}"/>
    <cellStyle name="Dezimal 3 2 3 5 2 3 2" xfId="26967" xr:uid="{00000000-0005-0000-0000-000013050000}"/>
    <cellStyle name="Dezimal 3 2 3 5 2 4" xfId="18549" xr:uid="{00000000-0005-0000-0000-000014050000}"/>
    <cellStyle name="Dezimal 3 2 3 5 3" xfId="4202" xr:uid="{00000000-0005-0000-0000-000015050000}"/>
    <cellStyle name="Dezimal 3 2 3 5 3 2" xfId="12623" xr:uid="{00000000-0005-0000-0000-000016050000}"/>
    <cellStyle name="Dezimal 3 2 3 5 3 2 2" xfId="29461" xr:uid="{00000000-0005-0000-0000-000017050000}"/>
    <cellStyle name="Dezimal 3 2 3 5 3 3" xfId="21043" xr:uid="{00000000-0005-0000-0000-000018050000}"/>
    <cellStyle name="Dezimal 3 2 3 5 4" xfId="9141" xr:uid="{00000000-0005-0000-0000-000019050000}"/>
    <cellStyle name="Dezimal 3 2 3 5 4 2" xfId="25979" xr:uid="{00000000-0005-0000-0000-00001A050000}"/>
    <cellStyle name="Dezimal 3 2 3 5 5" xfId="17561" xr:uid="{00000000-0005-0000-0000-00001B050000}"/>
    <cellStyle name="Dezimal 3 2 3 6" xfId="1159" xr:uid="{00000000-0005-0000-0000-00001C050000}"/>
    <cellStyle name="Dezimal 3 2 3 6 2" xfId="4695" xr:uid="{00000000-0005-0000-0000-00001D050000}"/>
    <cellStyle name="Dezimal 3 2 3 6 2 2" xfId="13116" xr:uid="{00000000-0005-0000-0000-00001E050000}"/>
    <cellStyle name="Dezimal 3 2 3 6 2 2 2" xfId="29954" xr:uid="{00000000-0005-0000-0000-00001F050000}"/>
    <cellStyle name="Dezimal 3 2 3 6 2 3" xfId="21536" xr:uid="{00000000-0005-0000-0000-000020050000}"/>
    <cellStyle name="Dezimal 3 2 3 6 3" xfId="9634" xr:uid="{00000000-0005-0000-0000-000021050000}"/>
    <cellStyle name="Dezimal 3 2 3 6 3 2" xfId="26472" xr:uid="{00000000-0005-0000-0000-000022050000}"/>
    <cellStyle name="Dezimal 3 2 3 6 4" xfId="18054" xr:uid="{00000000-0005-0000-0000-000023050000}"/>
    <cellStyle name="Dezimal 3 2 3 7" xfId="2171" xr:uid="{00000000-0005-0000-0000-000024050000}"/>
    <cellStyle name="Dezimal 3 2 3 7 2" xfId="5659" xr:uid="{00000000-0005-0000-0000-000025050000}"/>
    <cellStyle name="Dezimal 3 2 3 7 2 2" xfId="14080" xr:uid="{00000000-0005-0000-0000-000026050000}"/>
    <cellStyle name="Dezimal 3 2 3 7 2 2 2" xfId="30918" xr:uid="{00000000-0005-0000-0000-000027050000}"/>
    <cellStyle name="Dezimal 3 2 3 7 2 3" xfId="22500" xr:uid="{00000000-0005-0000-0000-000028050000}"/>
    <cellStyle name="Dezimal 3 2 3 7 3" xfId="10598" xr:uid="{00000000-0005-0000-0000-000029050000}"/>
    <cellStyle name="Dezimal 3 2 3 7 3 2" xfId="27436" xr:uid="{00000000-0005-0000-0000-00002A050000}"/>
    <cellStyle name="Dezimal 3 2 3 7 4" xfId="19018" xr:uid="{00000000-0005-0000-0000-00002B050000}"/>
    <cellStyle name="Dezimal 3 2 3 8" xfId="2668" xr:uid="{00000000-0005-0000-0000-00002C050000}"/>
    <cellStyle name="Dezimal 3 2 3 8 2" xfId="6150" xr:uid="{00000000-0005-0000-0000-00002D050000}"/>
    <cellStyle name="Dezimal 3 2 3 8 2 2" xfId="14571" xr:uid="{00000000-0005-0000-0000-00002E050000}"/>
    <cellStyle name="Dezimal 3 2 3 8 2 2 2" xfId="31409" xr:uid="{00000000-0005-0000-0000-00002F050000}"/>
    <cellStyle name="Dezimal 3 2 3 8 2 3" xfId="22991" xr:uid="{00000000-0005-0000-0000-000030050000}"/>
    <cellStyle name="Dezimal 3 2 3 8 3" xfId="11089" xr:uid="{00000000-0005-0000-0000-000031050000}"/>
    <cellStyle name="Dezimal 3 2 3 8 3 2" xfId="27927" xr:uid="{00000000-0005-0000-0000-000032050000}"/>
    <cellStyle name="Dezimal 3 2 3 8 4" xfId="19509" xr:uid="{00000000-0005-0000-0000-000033050000}"/>
    <cellStyle name="Dezimal 3 2 3 9" xfId="3165" xr:uid="{00000000-0005-0000-0000-000034050000}"/>
    <cellStyle name="Dezimal 3 2 3 9 2" xfId="6647" xr:uid="{00000000-0005-0000-0000-000035050000}"/>
    <cellStyle name="Dezimal 3 2 3 9 2 2" xfId="15068" xr:uid="{00000000-0005-0000-0000-000036050000}"/>
    <cellStyle name="Dezimal 3 2 3 9 2 2 2" xfId="31906" xr:uid="{00000000-0005-0000-0000-000037050000}"/>
    <cellStyle name="Dezimal 3 2 3 9 2 3" xfId="23488" xr:uid="{00000000-0005-0000-0000-000038050000}"/>
    <cellStyle name="Dezimal 3 2 3 9 3" xfId="11586" xr:uid="{00000000-0005-0000-0000-000039050000}"/>
    <cellStyle name="Dezimal 3 2 3 9 3 2" xfId="28424" xr:uid="{00000000-0005-0000-0000-00003A050000}"/>
    <cellStyle name="Dezimal 3 2 3 9 4" xfId="20006" xr:uid="{00000000-0005-0000-0000-00003B050000}"/>
    <cellStyle name="Dezimal 3 2 4" xfId="136" xr:uid="{00000000-0005-0000-0000-00003C050000}"/>
    <cellStyle name="Dezimal 3 2 4 10" xfId="7148" xr:uid="{00000000-0005-0000-0000-00003D050000}"/>
    <cellStyle name="Dezimal 3 2 4 10 2" xfId="15569" xr:uid="{00000000-0005-0000-0000-00003E050000}"/>
    <cellStyle name="Dezimal 3 2 4 10 2 2" xfId="32407" xr:uid="{00000000-0005-0000-0000-00003F050000}"/>
    <cellStyle name="Dezimal 3 2 4 10 3" xfId="23989" xr:uid="{00000000-0005-0000-0000-000040050000}"/>
    <cellStyle name="Dezimal 3 2 4 11" xfId="7639" xr:uid="{00000000-0005-0000-0000-000041050000}"/>
    <cellStyle name="Dezimal 3 2 4 11 2" xfId="16060" xr:uid="{00000000-0005-0000-0000-000042050000}"/>
    <cellStyle name="Dezimal 3 2 4 11 2 2" xfId="32898" xr:uid="{00000000-0005-0000-0000-000043050000}"/>
    <cellStyle name="Dezimal 3 2 4 11 3" xfId="24480" xr:uid="{00000000-0005-0000-0000-000044050000}"/>
    <cellStyle name="Dezimal 3 2 4 12" xfId="8132" xr:uid="{00000000-0005-0000-0000-000045050000}"/>
    <cellStyle name="Dezimal 3 2 4 12 2" xfId="16553" xr:uid="{00000000-0005-0000-0000-000046050000}"/>
    <cellStyle name="Dezimal 3 2 4 12 2 2" xfId="33391" xr:uid="{00000000-0005-0000-0000-000047050000}"/>
    <cellStyle name="Dezimal 3 2 4 12 3" xfId="24973" xr:uid="{00000000-0005-0000-0000-000048050000}"/>
    <cellStyle name="Dezimal 3 2 4 13" xfId="8688" xr:uid="{00000000-0005-0000-0000-000049050000}"/>
    <cellStyle name="Dezimal 3 2 4 13 2" xfId="25527" xr:uid="{00000000-0005-0000-0000-00004A050000}"/>
    <cellStyle name="Dezimal 3 2 4 14" xfId="17108" xr:uid="{00000000-0005-0000-0000-00004B050000}"/>
    <cellStyle name="Dezimal 3 2 4 2" xfId="376" xr:uid="{00000000-0005-0000-0000-00004C050000}"/>
    <cellStyle name="Dezimal 3 2 4 2 10" xfId="8133" xr:uid="{00000000-0005-0000-0000-00004D050000}"/>
    <cellStyle name="Dezimal 3 2 4 2 10 2" xfId="16554" xr:uid="{00000000-0005-0000-0000-00004E050000}"/>
    <cellStyle name="Dezimal 3 2 4 2 10 2 2" xfId="33392" xr:uid="{00000000-0005-0000-0000-00004F050000}"/>
    <cellStyle name="Dezimal 3 2 4 2 10 3" xfId="24974" xr:uid="{00000000-0005-0000-0000-000050050000}"/>
    <cellStyle name="Dezimal 3 2 4 2 11" xfId="8851" xr:uid="{00000000-0005-0000-0000-000051050000}"/>
    <cellStyle name="Dezimal 3 2 4 2 11 2" xfId="25690" xr:uid="{00000000-0005-0000-0000-000052050000}"/>
    <cellStyle name="Dezimal 3 2 4 2 12" xfId="17271" xr:uid="{00000000-0005-0000-0000-000053050000}"/>
    <cellStyle name="Dezimal 3 2 4 2 2" xfId="872" xr:uid="{00000000-0005-0000-0000-000054050000}"/>
    <cellStyle name="Dezimal 3 2 4 2 2 2" xfId="1860" xr:uid="{00000000-0005-0000-0000-000055050000}"/>
    <cellStyle name="Dezimal 3 2 4 2 2 2 2" xfId="5396" xr:uid="{00000000-0005-0000-0000-000056050000}"/>
    <cellStyle name="Dezimal 3 2 4 2 2 2 2 2" xfId="13817" xr:uid="{00000000-0005-0000-0000-000057050000}"/>
    <cellStyle name="Dezimal 3 2 4 2 2 2 2 2 2" xfId="30655" xr:uid="{00000000-0005-0000-0000-000058050000}"/>
    <cellStyle name="Dezimal 3 2 4 2 2 2 2 3" xfId="22237" xr:uid="{00000000-0005-0000-0000-000059050000}"/>
    <cellStyle name="Dezimal 3 2 4 2 2 2 3" xfId="10335" xr:uid="{00000000-0005-0000-0000-00005A050000}"/>
    <cellStyle name="Dezimal 3 2 4 2 2 2 3 2" xfId="27173" xr:uid="{00000000-0005-0000-0000-00005B050000}"/>
    <cellStyle name="Dezimal 3 2 4 2 2 2 4" xfId="18755" xr:uid="{00000000-0005-0000-0000-00005C050000}"/>
    <cellStyle name="Dezimal 3 2 4 2 2 3" xfId="4408" xr:uid="{00000000-0005-0000-0000-00005D050000}"/>
    <cellStyle name="Dezimal 3 2 4 2 2 3 2" xfId="12829" xr:uid="{00000000-0005-0000-0000-00005E050000}"/>
    <cellStyle name="Dezimal 3 2 4 2 2 3 2 2" xfId="29667" xr:uid="{00000000-0005-0000-0000-00005F050000}"/>
    <cellStyle name="Dezimal 3 2 4 2 2 3 3" xfId="21249" xr:uid="{00000000-0005-0000-0000-000060050000}"/>
    <cellStyle name="Dezimal 3 2 4 2 2 4" xfId="9347" xr:uid="{00000000-0005-0000-0000-000061050000}"/>
    <cellStyle name="Dezimal 3 2 4 2 2 4 2" xfId="26185" xr:uid="{00000000-0005-0000-0000-000062050000}"/>
    <cellStyle name="Dezimal 3 2 4 2 2 5" xfId="17767" xr:uid="{00000000-0005-0000-0000-000063050000}"/>
    <cellStyle name="Dezimal 3 2 4 2 3" xfId="1365" xr:uid="{00000000-0005-0000-0000-000064050000}"/>
    <cellStyle name="Dezimal 3 2 4 2 3 2" xfId="4901" xr:uid="{00000000-0005-0000-0000-000065050000}"/>
    <cellStyle name="Dezimal 3 2 4 2 3 2 2" xfId="13322" xr:uid="{00000000-0005-0000-0000-000066050000}"/>
    <cellStyle name="Dezimal 3 2 4 2 3 2 2 2" xfId="30160" xr:uid="{00000000-0005-0000-0000-000067050000}"/>
    <cellStyle name="Dezimal 3 2 4 2 3 2 3" xfId="21742" xr:uid="{00000000-0005-0000-0000-000068050000}"/>
    <cellStyle name="Dezimal 3 2 4 2 3 3" xfId="9840" xr:uid="{00000000-0005-0000-0000-000069050000}"/>
    <cellStyle name="Dezimal 3 2 4 2 3 3 2" xfId="26678" xr:uid="{00000000-0005-0000-0000-00006A050000}"/>
    <cellStyle name="Dezimal 3 2 4 2 3 4" xfId="18260" xr:uid="{00000000-0005-0000-0000-00006B050000}"/>
    <cellStyle name="Dezimal 3 2 4 2 4" xfId="2178" xr:uid="{00000000-0005-0000-0000-00006C050000}"/>
    <cellStyle name="Dezimal 3 2 4 2 4 2" xfId="5666" xr:uid="{00000000-0005-0000-0000-00006D050000}"/>
    <cellStyle name="Dezimal 3 2 4 2 4 2 2" xfId="14087" xr:uid="{00000000-0005-0000-0000-00006E050000}"/>
    <cellStyle name="Dezimal 3 2 4 2 4 2 2 2" xfId="30925" xr:uid="{00000000-0005-0000-0000-00006F050000}"/>
    <cellStyle name="Dezimal 3 2 4 2 4 2 3" xfId="22507" xr:uid="{00000000-0005-0000-0000-000070050000}"/>
    <cellStyle name="Dezimal 3 2 4 2 4 3" xfId="10605" xr:uid="{00000000-0005-0000-0000-000071050000}"/>
    <cellStyle name="Dezimal 3 2 4 2 4 3 2" xfId="27443" xr:uid="{00000000-0005-0000-0000-000072050000}"/>
    <cellStyle name="Dezimal 3 2 4 2 4 4" xfId="19025" xr:uid="{00000000-0005-0000-0000-000073050000}"/>
    <cellStyle name="Dezimal 3 2 4 2 5" xfId="2675" xr:uid="{00000000-0005-0000-0000-000074050000}"/>
    <cellStyle name="Dezimal 3 2 4 2 5 2" xfId="6157" xr:uid="{00000000-0005-0000-0000-000075050000}"/>
    <cellStyle name="Dezimal 3 2 4 2 5 2 2" xfId="14578" xr:uid="{00000000-0005-0000-0000-000076050000}"/>
    <cellStyle name="Dezimal 3 2 4 2 5 2 2 2" xfId="31416" xr:uid="{00000000-0005-0000-0000-000077050000}"/>
    <cellStyle name="Dezimal 3 2 4 2 5 2 3" xfId="22998" xr:uid="{00000000-0005-0000-0000-000078050000}"/>
    <cellStyle name="Dezimal 3 2 4 2 5 3" xfId="11096" xr:uid="{00000000-0005-0000-0000-000079050000}"/>
    <cellStyle name="Dezimal 3 2 4 2 5 3 2" xfId="27934" xr:uid="{00000000-0005-0000-0000-00007A050000}"/>
    <cellStyle name="Dezimal 3 2 4 2 5 4" xfId="19516" xr:uid="{00000000-0005-0000-0000-00007B050000}"/>
    <cellStyle name="Dezimal 3 2 4 2 6" xfId="3172" xr:uid="{00000000-0005-0000-0000-00007C050000}"/>
    <cellStyle name="Dezimal 3 2 4 2 6 2" xfId="6654" xr:uid="{00000000-0005-0000-0000-00007D050000}"/>
    <cellStyle name="Dezimal 3 2 4 2 6 2 2" xfId="15075" xr:uid="{00000000-0005-0000-0000-00007E050000}"/>
    <cellStyle name="Dezimal 3 2 4 2 6 2 2 2" xfId="31913" xr:uid="{00000000-0005-0000-0000-00007F050000}"/>
    <cellStyle name="Dezimal 3 2 4 2 6 2 3" xfId="23495" xr:uid="{00000000-0005-0000-0000-000080050000}"/>
    <cellStyle name="Dezimal 3 2 4 2 6 3" xfId="11593" xr:uid="{00000000-0005-0000-0000-000081050000}"/>
    <cellStyle name="Dezimal 3 2 4 2 6 3 2" xfId="28431" xr:uid="{00000000-0005-0000-0000-000082050000}"/>
    <cellStyle name="Dezimal 3 2 4 2 6 4" xfId="20013" xr:uid="{00000000-0005-0000-0000-000083050000}"/>
    <cellStyle name="Dezimal 3 2 4 2 7" xfId="3913" xr:uid="{00000000-0005-0000-0000-000084050000}"/>
    <cellStyle name="Dezimal 3 2 4 2 7 2" xfId="12334" xr:uid="{00000000-0005-0000-0000-000085050000}"/>
    <cellStyle name="Dezimal 3 2 4 2 7 2 2" xfId="29172" xr:uid="{00000000-0005-0000-0000-000086050000}"/>
    <cellStyle name="Dezimal 3 2 4 2 7 3" xfId="20754" xr:uid="{00000000-0005-0000-0000-000087050000}"/>
    <cellStyle name="Dezimal 3 2 4 2 8" xfId="7149" xr:uid="{00000000-0005-0000-0000-000088050000}"/>
    <cellStyle name="Dezimal 3 2 4 2 8 2" xfId="15570" xr:uid="{00000000-0005-0000-0000-000089050000}"/>
    <cellStyle name="Dezimal 3 2 4 2 8 2 2" xfId="32408" xr:uid="{00000000-0005-0000-0000-00008A050000}"/>
    <cellStyle name="Dezimal 3 2 4 2 8 3" xfId="23990" xr:uid="{00000000-0005-0000-0000-00008B050000}"/>
    <cellStyle name="Dezimal 3 2 4 2 9" xfId="7640" xr:uid="{00000000-0005-0000-0000-00008C050000}"/>
    <cellStyle name="Dezimal 3 2 4 2 9 2" xfId="16061" xr:uid="{00000000-0005-0000-0000-00008D050000}"/>
    <cellStyle name="Dezimal 3 2 4 2 9 2 2" xfId="32899" xr:uid="{00000000-0005-0000-0000-00008E050000}"/>
    <cellStyle name="Dezimal 3 2 4 2 9 3" xfId="24481" xr:uid="{00000000-0005-0000-0000-00008F050000}"/>
    <cellStyle name="Dezimal 3 2 4 3" xfId="538" xr:uid="{00000000-0005-0000-0000-000090050000}"/>
    <cellStyle name="Dezimal 3 2 4 3 10" xfId="8134" xr:uid="{00000000-0005-0000-0000-000091050000}"/>
    <cellStyle name="Dezimal 3 2 4 3 10 2" xfId="16555" xr:uid="{00000000-0005-0000-0000-000092050000}"/>
    <cellStyle name="Dezimal 3 2 4 3 10 2 2" xfId="33393" xr:uid="{00000000-0005-0000-0000-000093050000}"/>
    <cellStyle name="Dezimal 3 2 4 3 10 3" xfId="24975" xr:uid="{00000000-0005-0000-0000-000094050000}"/>
    <cellStyle name="Dezimal 3 2 4 3 11" xfId="9014" xr:uid="{00000000-0005-0000-0000-000095050000}"/>
    <cellStyle name="Dezimal 3 2 4 3 11 2" xfId="25852" xr:uid="{00000000-0005-0000-0000-000096050000}"/>
    <cellStyle name="Dezimal 3 2 4 3 12" xfId="17434" xr:uid="{00000000-0005-0000-0000-000097050000}"/>
    <cellStyle name="Dezimal 3 2 4 3 2" xfId="1034" xr:uid="{00000000-0005-0000-0000-000098050000}"/>
    <cellStyle name="Dezimal 3 2 4 3 2 2" xfId="2022" xr:uid="{00000000-0005-0000-0000-000099050000}"/>
    <cellStyle name="Dezimal 3 2 4 3 2 2 2" xfId="5558" xr:uid="{00000000-0005-0000-0000-00009A050000}"/>
    <cellStyle name="Dezimal 3 2 4 3 2 2 2 2" xfId="13979" xr:uid="{00000000-0005-0000-0000-00009B050000}"/>
    <cellStyle name="Dezimal 3 2 4 3 2 2 2 2 2" xfId="30817" xr:uid="{00000000-0005-0000-0000-00009C050000}"/>
    <cellStyle name="Dezimal 3 2 4 3 2 2 2 3" xfId="22399" xr:uid="{00000000-0005-0000-0000-00009D050000}"/>
    <cellStyle name="Dezimal 3 2 4 3 2 2 3" xfId="10497" xr:uid="{00000000-0005-0000-0000-00009E050000}"/>
    <cellStyle name="Dezimal 3 2 4 3 2 2 3 2" xfId="27335" xr:uid="{00000000-0005-0000-0000-00009F050000}"/>
    <cellStyle name="Dezimal 3 2 4 3 2 2 4" xfId="18917" xr:uid="{00000000-0005-0000-0000-0000A0050000}"/>
    <cellStyle name="Dezimal 3 2 4 3 2 3" xfId="4570" xr:uid="{00000000-0005-0000-0000-0000A1050000}"/>
    <cellStyle name="Dezimal 3 2 4 3 2 3 2" xfId="12991" xr:uid="{00000000-0005-0000-0000-0000A2050000}"/>
    <cellStyle name="Dezimal 3 2 4 3 2 3 2 2" xfId="29829" xr:uid="{00000000-0005-0000-0000-0000A3050000}"/>
    <cellStyle name="Dezimal 3 2 4 3 2 3 3" xfId="21411" xr:uid="{00000000-0005-0000-0000-0000A4050000}"/>
    <cellStyle name="Dezimal 3 2 4 3 2 4" xfId="9509" xr:uid="{00000000-0005-0000-0000-0000A5050000}"/>
    <cellStyle name="Dezimal 3 2 4 3 2 4 2" xfId="26347" xr:uid="{00000000-0005-0000-0000-0000A6050000}"/>
    <cellStyle name="Dezimal 3 2 4 3 2 5" xfId="17929" xr:uid="{00000000-0005-0000-0000-0000A7050000}"/>
    <cellStyle name="Dezimal 3 2 4 3 3" xfId="1527" xr:uid="{00000000-0005-0000-0000-0000A8050000}"/>
    <cellStyle name="Dezimal 3 2 4 3 3 2" xfId="5063" xr:uid="{00000000-0005-0000-0000-0000A9050000}"/>
    <cellStyle name="Dezimal 3 2 4 3 3 2 2" xfId="13484" xr:uid="{00000000-0005-0000-0000-0000AA050000}"/>
    <cellStyle name="Dezimal 3 2 4 3 3 2 2 2" xfId="30322" xr:uid="{00000000-0005-0000-0000-0000AB050000}"/>
    <cellStyle name="Dezimal 3 2 4 3 3 2 3" xfId="21904" xr:uid="{00000000-0005-0000-0000-0000AC050000}"/>
    <cellStyle name="Dezimal 3 2 4 3 3 3" xfId="10002" xr:uid="{00000000-0005-0000-0000-0000AD050000}"/>
    <cellStyle name="Dezimal 3 2 4 3 3 3 2" xfId="26840" xr:uid="{00000000-0005-0000-0000-0000AE050000}"/>
    <cellStyle name="Dezimal 3 2 4 3 3 4" xfId="18422" xr:uid="{00000000-0005-0000-0000-0000AF050000}"/>
    <cellStyle name="Dezimal 3 2 4 3 4" xfId="2179" xr:uid="{00000000-0005-0000-0000-0000B0050000}"/>
    <cellStyle name="Dezimal 3 2 4 3 4 2" xfId="5667" xr:uid="{00000000-0005-0000-0000-0000B1050000}"/>
    <cellStyle name="Dezimal 3 2 4 3 4 2 2" xfId="14088" xr:uid="{00000000-0005-0000-0000-0000B2050000}"/>
    <cellStyle name="Dezimal 3 2 4 3 4 2 2 2" xfId="30926" xr:uid="{00000000-0005-0000-0000-0000B3050000}"/>
    <cellStyle name="Dezimal 3 2 4 3 4 2 3" xfId="22508" xr:uid="{00000000-0005-0000-0000-0000B4050000}"/>
    <cellStyle name="Dezimal 3 2 4 3 4 3" xfId="10606" xr:uid="{00000000-0005-0000-0000-0000B5050000}"/>
    <cellStyle name="Dezimal 3 2 4 3 4 3 2" xfId="27444" xr:uid="{00000000-0005-0000-0000-0000B6050000}"/>
    <cellStyle name="Dezimal 3 2 4 3 4 4" xfId="19026" xr:uid="{00000000-0005-0000-0000-0000B7050000}"/>
    <cellStyle name="Dezimal 3 2 4 3 5" xfId="2676" xr:uid="{00000000-0005-0000-0000-0000B8050000}"/>
    <cellStyle name="Dezimal 3 2 4 3 5 2" xfId="6158" xr:uid="{00000000-0005-0000-0000-0000B9050000}"/>
    <cellStyle name="Dezimal 3 2 4 3 5 2 2" xfId="14579" xr:uid="{00000000-0005-0000-0000-0000BA050000}"/>
    <cellStyle name="Dezimal 3 2 4 3 5 2 2 2" xfId="31417" xr:uid="{00000000-0005-0000-0000-0000BB050000}"/>
    <cellStyle name="Dezimal 3 2 4 3 5 2 3" xfId="22999" xr:uid="{00000000-0005-0000-0000-0000BC050000}"/>
    <cellStyle name="Dezimal 3 2 4 3 5 3" xfId="11097" xr:uid="{00000000-0005-0000-0000-0000BD050000}"/>
    <cellStyle name="Dezimal 3 2 4 3 5 3 2" xfId="27935" xr:uid="{00000000-0005-0000-0000-0000BE050000}"/>
    <cellStyle name="Dezimal 3 2 4 3 5 4" xfId="19517" xr:uid="{00000000-0005-0000-0000-0000BF050000}"/>
    <cellStyle name="Dezimal 3 2 4 3 6" xfId="3173" xr:uid="{00000000-0005-0000-0000-0000C0050000}"/>
    <cellStyle name="Dezimal 3 2 4 3 6 2" xfId="6655" xr:uid="{00000000-0005-0000-0000-0000C1050000}"/>
    <cellStyle name="Dezimal 3 2 4 3 6 2 2" xfId="15076" xr:uid="{00000000-0005-0000-0000-0000C2050000}"/>
    <cellStyle name="Dezimal 3 2 4 3 6 2 2 2" xfId="31914" xr:uid="{00000000-0005-0000-0000-0000C3050000}"/>
    <cellStyle name="Dezimal 3 2 4 3 6 2 3" xfId="23496" xr:uid="{00000000-0005-0000-0000-0000C4050000}"/>
    <cellStyle name="Dezimal 3 2 4 3 6 3" xfId="11594" xr:uid="{00000000-0005-0000-0000-0000C5050000}"/>
    <cellStyle name="Dezimal 3 2 4 3 6 3 2" xfId="28432" xr:uid="{00000000-0005-0000-0000-0000C6050000}"/>
    <cellStyle name="Dezimal 3 2 4 3 6 4" xfId="20014" xr:uid="{00000000-0005-0000-0000-0000C7050000}"/>
    <cellStyle name="Dezimal 3 2 4 3 7" xfId="4075" xr:uid="{00000000-0005-0000-0000-0000C8050000}"/>
    <cellStyle name="Dezimal 3 2 4 3 7 2" xfId="12496" xr:uid="{00000000-0005-0000-0000-0000C9050000}"/>
    <cellStyle name="Dezimal 3 2 4 3 7 2 2" xfId="29334" xr:uid="{00000000-0005-0000-0000-0000CA050000}"/>
    <cellStyle name="Dezimal 3 2 4 3 7 3" xfId="20916" xr:uid="{00000000-0005-0000-0000-0000CB050000}"/>
    <cellStyle name="Dezimal 3 2 4 3 8" xfId="7150" xr:uid="{00000000-0005-0000-0000-0000CC050000}"/>
    <cellStyle name="Dezimal 3 2 4 3 8 2" xfId="15571" xr:uid="{00000000-0005-0000-0000-0000CD050000}"/>
    <cellStyle name="Dezimal 3 2 4 3 8 2 2" xfId="32409" xr:uid="{00000000-0005-0000-0000-0000CE050000}"/>
    <cellStyle name="Dezimal 3 2 4 3 8 3" xfId="23991" xr:uid="{00000000-0005-0000-0000-0000CF050000}"/>
    <cellStyle name="Dezimal 3 2 4 3 9" xfId="7641" xr:uid="{00000000-0005-0000-0000-0000D0050000}"/>
    <cellStyle name="Dezimal 3 2 4 3 9 2" xfId="16062" xr:uid="{00000000-0005-0000-0000-0000D1050000}"/>
    <cellStyle name="Dezimal 3 2 4 3 9 2 2" xfId="32900" xr:uid="{00000000-0005-0000-0000-0000D2050000}"/>
    <cellStyle name="Dezimal 3 2 4 3 9 3" xfId="24482" xr:uid="{00000000-0005-0000-0000-0000D3050000}"/>
    <cellStyle name="Dezimal 3 2 4 4" xfId="709" xr:uid="{00000000-0005-0000-0000-0000D4050000}"/>
    <cellStyle name="Dezimal 3 2 4 4 2" xfId="1697" xr:uid="{00000000-0005-0000-0000-0000D5050000}"/>
    <cellStyle name="Dezimal 3 2 4 4 2 2" xfId="5233" xr:uid="{00000000-0005-0000-0000-0000D6050000}"/>
    <cellStyle name="Dezimal 3 2 4 4 2 2 2" xfId="13654" xr:uid="{00000000-0005-0000-0000-0000D7050000}"/>
    <cellStyle name="Dezimal 3 2 4 4 2 2 2 2" xfId="30492" xr:uid="{00000000-0005-0000-0000-0000D8050000}"/>
    <cellStyle name="Dezimal 3 2 4 4 2 2 3" xfId="22074" xr:uid="{00000000-0005-0000-0000-0000D9050000}"/>
    <cellStyle name="Dezimal 3 2 4 4 2 3" xfId="10172" xr:uid="{00000000-0005-0000-0000-0000DA050000}"/>
    <cellStyle name="Dezimal 3 2 4 4 2 3 2" xfId="27010" xr:uid="{00000000-0005-0000-0000-0000DB050000}"/>
    <cellStyle name="Dezimal 3 2 4 4 2 4" xfId="18592" xr:uid="{00000000-0005-0000-0000-0000DC050000}"/>
    <cellStyle name="Dezimal 3 2 4 4 3" xfId="4245" xr:uid="{00000000-0005-0000-0000-0000DD050000}"/>
    <cellStyle name="Dezimal 3 2 4 4 3 2" xfId="12666" xr:uid="{00000000-0005-0000-0000-0000DE050000}"/>
    <cellStyle name="Dezimal 3 2 4 4 3 2 2" xfId="29504" xr:uid="{00000000-0005-0000-0000-0000DF050000}"/>
    <cellStyle name="Dezimal 3 2 4 4 3 3" xfId="21086" xr:uid="{00000000-0005-0000-0000-0000E0050000}"/>
    <cellStyle name="Dezimal 3 2 4 4 4" xfId="9184" xr:uid="{00000000-0005-0000-0000-0000E1050000}"/>
    <cellStyle name="Dezimal 3 2 4 4 4 2" xfId="26022" xr:uid="{00000000-0005-0000-0000-0000E2050000}"/>
    <cellStyle name="Dezimal 3 2 4 4 5" xfId="17604" xr:uid="{00000000-0005-0000-0000-0000E3050000}"/>
    <cellStyle name="Dezimal 3 2 4 5" xfId="1202" xr:uid="{00000000-0005-0000-0000-0000E4050000}"/>
    <cellStyle name="Dezimal 3 2 4 5 2" xfId="4738" xr:uid="{00000000-0005-0000-0000-0000E5050000}"/>
    <cellStyle name="Dezimal 3 2 4 5 2 2" xfId="13159" xr:uid="{00000000-0005-0000-0000-0000E6050000}"/>
    <cellStyle name="Dezimal 3 2 4 5 2 2 2" xfId="29997" xr:uid="{00000000-0005-0000-0000-0000E7050000}"/>
    <cellStyle name="Dezimal 3 2 4 5 2 3" xfId="21579" xr:uid="{00000000-0005-0000-0000-0000E8050000}"/>
    <cellStyle name="Dezimal 3 2 4 5 3" xfId="9677" xr:uid="{00000000-0005-0000-0000-0000E9050000}"/>
    <cellStyle name="Dezimal 3 2 4 5 3 2" xfId="26515" xr:uid="{00000000-0005-0000-0000-0000EA050000}"/>
    <cellStyle name="Dezimal 3 2 4 5 4" xfId="18097" xr:uid="{00000000-0005-0000-0000-0000EB050000}"/>
    <cellStyle name="Dezimal 3 2 4 6" xfId="2177" xr:uid="{00000000-0005-0000-0000-0000EC050000}"/>
    <cellStyle name="Dezimal 3 2 4 6 2" xfId="5665" xr:uid="{00000000-0005-0000-0000-0000ED050000}"/>
    <cellStyle name="Dezimal 3 2 4 6 2 2" xfId="14086" xr:uid="{00000000-0005-0000-0000-0000EE050000}"/>
    <cellStyle name="Dezimal 3 2 4 6 2 2 2" xfId="30924" xr:uid="{00000000-0005-0000-0000-0000EF050000}"/>
    <cellStyle name="Dezimal 3 2 4 6 2 3" xfId="22506" xr:uid="{00000000-0005-0000-0000-0000F0050000}"/>
    <cellStyle name="Dezimal 3 2 4 6 3" xfId="10604" xr:uid="{00000000-0005-0000-0000-0000F1050000}"/>
    <cellStyle name="Dezimal 3 2 4 6 3 2" xfId="27442" xr:uid="{00000000-0005-0000-0000-0000F2050000}"/>
    <cellStyle name="Dezimal 3 2 4 6 4" xfId="19024" xr:uid="{00000000-0005-0000-0000-0000F3050000}"/>
    <cellStyle name="Dezimal 3 2 4 7" xfId="2674" xr:uid="{00000000-0005-0000-0000-0000F4050000}"/>
    <cellStyle name="Dezimal 3 2 4 7 2" xfId="6156" xr:uid="{00000000-0005-0000-0000-0000F5050000}"/>
    <cellStyle name="Dezimal 3 2 4 7 2 2" xfId="14577" xr:uid="{00000000-0005-0000-0000-0000F6050000}"/>
    <cellStyle name="Dezimal 3 2 4 7 2 2 2" xfId="31415" xr:uid="{00000000-0005-0000-0000-0000F7050000}"/>
    <cellStyle name="Dezimal 3 2 4 7 2 3" xfId="22997" xr:uid="{00000000-0005-0000-0000-0000F8050000}"/>
    <cellStyle name="Dezimal 3 2 4 7 3" xfId="11095" xr:uid="{00000000-0005-0000-0000-0000F9050000}"/>
    <cellStyle name="Dezimal 3 2 4 7 3 2" xfId="27933" xr:uid="{00000000-0005-0000-0000-0000FA050000}"/>
    <cellStyle name="Dezimal 3 2 4 7 4" xfId="19515" xr:uid="{00000000-0005-0000-0000-0000FB050000}"/>
    <cellStyle name="Dezimal 3 2 4 8" xfId="3171" xr:uid="{00000000-0005-0000-0000-0000FC050000}"/>
    <cellStyle name="Dezimal 3 2 4 8 2" xfId="6653" xr:uid="{00000000-0005-0000-0000-0000FD050000}"/>
    <cellStyle name="Dezimal 3 2 4 8 2 2" xfId="15074" xr:uid="{00000000-0005-0000-0000-0000FE050000}"/>
    <cellStyle name="Dezimal 3 2 4 8 2 2 2" xfId="31912" xr:uid="{00000000-0005-0000-0000-0000FF050000}"/>
    <cellStyle name="Dezimal 3 2 4 8 2 3" xfId="23494" xr:uid="{00000000-0005-0000-0000-000000060000}"/>
    <cellStyle name="Dezimal 3 2 4 8 3" xfId="11592" xr:uid="{00000000-0005-0000-0000-000001060000}"/>
    <cellStyle name="Dezimal 3 2 4 8 3 2" xfId="28430" xr:uid="{00000000-0005-0000-0000-000002060000}"/>
    <cellStyle name="Dezimal 3 2 4 8 4" xfId="20012" xr:uid="{00000000-0005-0000-0000-000003060000}"/>
    <cellStyle name="Dezimal 3 2 4 9" xfId="3750" xr:uid="{00000000-0005-0000-0000-000004060000}"/>
    <cellStyle name="Dezimal 3 2 4 9 2" xfId="12171" xr:uid="{00000000-0005-0000-0000-000005060000}"/>
    <cellStyle name="Dezimal 3 2 4 9 2 2" xfId="29009" xr:uid="{00000000-0005-0000-0000-000006060000}"/>
    <cellStyle name="Dezimal 3 2 4 9 3" xfId="20591" xr:uid="{00000000-0005-0000-0000-000007060000}"/>
    <cellStyle name="Dezimal 3 2 5" xfId="298" xr:uid="{00000000-0005-0000-0000-000008060000}"/>
    <cellStyle name="Dezimal 3 2 5 10" xfId="8135" xr:uid="{00000000-0005-0000-0000-000009060000}"/>
    <cellStyle name="Dezimal 3 2 5 10 2" xfId="16556" xr:uid="{00000000-0005-0000-0000-00000A060000}"/>
    <cellStyle name="Dezimal 3 2 5 10 2 2" xfId="33394" xr:uid="{00000000-0005-0000-0000-00000B060000}"/>
    <cellStyle name="Dezimal 3 2 5 10 3" xfId="24976" xr:uid="{00000000-0005-0000-0000-00000C060000}"/>
    <cellStyle name="Dezimal 3 2 5 11" xfId="8773" xr:uid="{00000000-0005-0000-0000-00000D060000}"/>
    <cellStyle name="Dezimal 3 2 5 11 2" xfId="25612" xr:uid="{00000000-0005-0000-0000-00000E060000}"/>
    <cellStyle name="Dezimal 3 2 5 12" xfId="17193" xr:uid="{00000000-0005-0000-0000-00000F060000}"/>
    <cellStyle name="Dezimal 3 2 5 2" xfId="794" xr:uid="{00000000-0005-0000-0000-000010060000}"/>
    <cellStyle name="Dezimal 3 2 5 2 2" xfId="1782" xr:uid="{00000000-0005-0000-0000-000011060000}"/>
    <cellStyle name="Dezimal 3 2 5 2 2 2" xfId="5318" xr:uid="{00000000-0005-0000-0000-000012060000}"/>
    <cellStyle name="Dezimal 3 2 5 2 2 2 2" xfId="13739" xr:uid="{00000000-0005-0000-0000-000013060000}"/>
    <cellStyle name="Dezimal 3 2 5 2 2 2 2 2" xfId="30577" xr:uid="{00000000-0005-0000-0000-000014060000}"/>
    <cellStyle name="Dezimal 3 2 5 2 2 2 3" xfId="22159" xr:uid="{00000000-0005-0000-0000-000015060000}"/>
    <cellStyle name="Dezimal 3 2 5 2 2 3" xfId="10257" xr:uid="{00000000-0005-0000-0000-000016060000}"/>
    <cellStyle name="Dezimal 3 2 5 2 2 3 2" xfId="27095" xr:uid="{00000000-0005-0000-0000-000017060000}"/>
    <cellStyle name="Dezimal 3 2 5 2 2 4" xfId="18677" xr:uid="{00000000-0005-0000-0000-000018060000}"/>
    <cellStyle name="Dezimal 3 2 5 2 3" xfId="4330" xr:uid="{00000000-0005-0000-0000-000019060000}"/>
    <cellStyle name="Dezimal 3 2 5 2 3 2" xfId="12751" xr:uid="{00000000-0005-0000-0000-00001A060000}"/>
    <cellStyle name="Dezimal 3 2 5 2 3 2 2" xfId="29589" xr:uid="{00000000-0005-0000-0000-00001B060000}"/>
    <cellStyle name="Dezimal 3 2 5 2 3 3" xfId="21171" xr:uid="{00000000-0005-0000-0000-00001C060000}"/>
    <cellStyle name="Dezimal 3 2 5 2 4" xfId="9269" xr:uid="{00000000-0005-0000-0000-00001D060000}"/>
    <cellStyle name="Dezimal 3 2 5 2 4 2" xfId="26107" xr:uid="{00000000-0005-0000-0000-00001E060000}"/>
    <cellStyle name="Dezimal 3 2 5 2 5" xfId="17689" xr:uid="{00000000-0005-0000-0000-00001F060000}"/>
    <cellStyle name="Dezimal 3 2 5 3" xfId="1287" xr:uid="{00000000-0005-0000-0000-000020060000}"/>
    <cellStyle name="Dezimal 3 2 5 3 2" xfId="4823" xr:uid="{00000000-0005-0000-0000-000021060000}"/>
    <cellStyle name="Dezimal 3 2 5 3 2 2" xfId="13244" xr:uid="{00000000-0005-0000-0000-000022060000}"/>
    <cellStyle name="Dezimal 3 2 5 3 2 2 2" xfId="30082" xr:uid="{00000000-0005-0000-0000-000023060000}"/>
    <cellStyle name="Dezimal 3 2 5 3 2 3" xfId="21664" xr:uid="{00000000-0005-0000-0000-000024060000}"/>
    <cellStyle name="Dezimal 3 2 5 3 3" xfId="9762" xr:uid="{00000000-0005-0000-0000-000025060000}"/>
    <cellStyle name="Dezimal 3 2 5 3 3 2" xfId="26600" xr:uid="{00000000-0005-0000-0000-000026060000}"/>
    <cellStyle name="Dezimal 3 2 5 3 4" xfId="18182" xr:uid="{00000000-0005-0000-0000-000027060000}"/>
    <cellStyle name="Dezimal 3 2 5 4" xfId="2180" xr:uid="{00000000-0005-0000-0000-000028060000}"/>
    <cellStyle name="Dezimal 3 2 5 4 2" xfId="5668" xr:uid="{00000000-0005-0000-0000-000029060000}"/>
    <cellStyle name="Dezimal 3 2 5 4 2 2" xfId="14089" xr:uid="{00000000-0005-0000-0000-00002A060000}"/>
    <cellStyle name="Dezimal 3 2 5 4 2 2 2" xfId="30927" xr:uid="{00000000-0005-0000-0000-00002B060000}"/>
    <cellStyle name="Dezimal 3 2 5 4 2 3" xfId="22509" xr:uid="{00000000-0005-0000-0000-00002C060000}"/>
    <cellStyle name="Dezimal 3 2 5 4 3" xfId="10607" xr:uid="{00000000-0005-0000-0000-00002D060000}"/>
    <cellStyle name="Dezimal 3 2 5 4 3 2" xfId="27445" xr:uid="{00000000-0005-0000-0000-00002E060000}"/>
    <cellStyle name="Dezimal 3 2 5 4 4" xfId="19027" xr:uid="{00000000-0005-0000-0000-00002F060000}"/>
    <cellStyle name="Dezimal 3 2 5 5" xfId="2677" xr:uid="{00000000-0005-0000-0000-000030060000}"/>
    <cellStyle name="Dezimal 3 2 5 5 2" xfId="6159" xr:uid="{00000000-0005-0000-0000-000031060000}"/>
    <cellStyle name="Dezimal 3 2 5 5 2 2" xfId="14580" xr:uid="{00000000-0005-0000-0000-000032060000}"/>
    <cellStyle name="Dezimal 3 2 5 5 2 2 2" xfId="31418" xr:uid="{00000000-0005-0000-0000-000033060000}"/>
    <cellStyle name="Dezimal 3 2 5 5 2 3" xfId="23000" xr:uid="{00000000-0005-0000-0000-000034060000}"/>
    <cellStyle name="Dezimal 3 2 5 5 3" xfId="11098" xr:uid="{00000000-0005-0000-0000-000035060000}"/>
    <cellStyle name="Dezimal 3 2 5 5 3 2" xfId="27936" xr:uid="{00000000-0005-0000-0000-000036060000}"/>
    <cellStyle name="Dezimal 3 2 5 5 4" xfId="19518" xr:uid="{00000000-0005-0000-0000-000037060000}"/>
    <cellStyle name="Dezimal 3 2 5 6" xfId="3174" xr:uid="{00000000-0005-0000-0000-000038060000}"/>
    <cellStyle name="Dezimal 3 2 5 6 2" xfId="6656" xr:uid="{00000000-0005-0000-0000-000039060000}"/>
    <cellStyle name="Dezimal 3 2 5 6 2 2" xfId="15077" xr:uid="{00000000-0005-0000-0000-00003A060000}"/>
    <cellStyle name="Dezimal 3 2 5 6 2 2 2" xfId="31915" xr:uid="{00000000-0005-0000-0000-00003B060000}"/>
    <cellStyle name="Dezimal 3 2 5 6 2 3" xfId="23497" xr:uid="{00000000-0005-0000-0000-00003C060000}"/>
    <cellStyle name="Dezimal 3 2 5 6 3" xfId="11595" xr:uid="{00000000-0005-0000-0000-00003D060000}"/>
    <cellStyle name="Dezimal 3 2 5 6 3 2" xfId="28433" xr:uid="{00000000-0005-0000-0000-00003E060000}"/>
    <cellStyle name="Dezimal 3 2 5 6 4" xfId="20015" xr:uid="{00000000-0005-0000-0000-00003F060000}"/>
    <cellStyle name="Dezimal 3 2 5 7" xfId="3835" xr:uid="{00000000-0005-0000-0000-000040060000}"/>
    <cellStyle name="Dezimal 3 2 5 7 2" xfId="12256" xr:uid="{00000000-0005-0000-0000-000041060000}"/>
    <cellStyle name="Dezimal 3 2 5 7 2 2" xfId="29094" xr:uid="{00000000-0005-0000-0000-000042060000}"/>
    <cellStyle name="Dezimal 3 2 5 7 3" xfId="20676" xr:uid="{00000000-0005-0000-0000-000043060000}"/>
    <cellStyle name="Dezimal 3 2 5 8" xfId="7151" xr:uid="{00000000-0005-0000-0000-000044060000}"/>
    <cellStyle name="Dezimal 3 2 5 8 2" xfId="15572" xr:uid="{00000000-0005-0000-0000-000045060000}"/>
    <cellStyle name="Dezimal 3 2 5 8 2 2" xfId="32410" xr:uid="{00000000-0005-0000-0000-000046060000}"/>
    <cellStyle name="Dezimal 3 2 5 8 3" xfId="23992" xr:uid="{00000000-0005-0000-0000-000047060000}"/>
    <cellStyle name="Dezimal 3 2 5 9" xfId="7642" xr:uid="{00000000-0005-0000-0000-000048060000}"/>
    <cellStyle name="Dezimal 3 2 5 9 2" xfId="16063" xr:uid="{00000000-0005-0000-0000-000049060000}"/>
    <cellStyle name="Dezimal 3 2 5 9 2 2" xfId="32901" xr:uid="{00000000-0005-0000-0000-00004A060000}"/>
    <cellStyle name="Dezimal 3 2 5 9 3" xfId="24483" xr:uid="{00000000-0005-0000-0000-00004B060000}"/>
    <cellStyle name="Dezimal 3 2 6" xfId="460" xr:uid="{00000000-0005-0000-0000-00004C060000}"/>
    <cellStyle name="Dezimal 3 2 6 10" xfId="8136" xr:uid="{00000000-0005-0000-0000-00004D060000}"/>
    <cellStyle name="Dezimal 3 2 6 10 2" xfId="16557" xr:uid="{00000000-0005-0000-0000-00004E060000}"/>
    <cellStyle name="Dezimal 3 2 6 10 2 2" xfId="33395" xr:uid="{00000000-0005-0000-0000-00004F060000}"/>
    <cellStyle name="Dezimal 3 2 6 10 3" xfId="24977" xr:uid="{00000000-0005-0000-0000-000050060000}"/>
    <cellStyle name="Dezimal 3 2 6 11" xfId="8936" xr:uid="{00000000-0005-0000-0000-000051060000}"/>
    <cellStyle name="Dezimal 3 2 6 11 2" xfId="25774" xr:uid="{00000000-0005-0000-0000-000052060000}"/>
    <cellStyle name="Dezimal 3 2 6 12" xfId="17356" xr:uid="{00000000-0005-0000-0000-000053060000}"/>
    <cellStyle name="Dezimal 3 2 6 2" xfId="956" xr:uid="{00000000-0005-0000-0000-000054060000}"/>
    <cellStyle name="Dezimal 3 2 6 2 2" xfId="1944" xr:uid="{00000000-0005-0000-0000-000055060000}"/>
    <cellStyle name="Dezimal 3 2 6 2 2 2" xfId="5480" xr:uid="{00000000-0005-0000-0000-000056060000}"/>
    <cellStyle name="Dezimal 3 2 6 2 2 2 2" xfId="13901" xr:uid="{00000000-0005-0000-0000-000057060000}"/>
    <cellStyle name="Dezimal 3 2 6 2 2 2 2 2" xfId="30739" xr:uid="{00000000-0005-0000-0000-000058060000}"/>
    <cellStyle name="Dezimal 3 2 6 2 2 2 3" xfId="22321" xr:uid="{00000000-0005-0000-0000-000059060000}"/>
    <cellStyle name="Dezimal 3 2 6 2 2 3" xfId="10419" xr:uid="{00000000-0005-0000-0000-00005A060000}"/>
    <cellStyle name="Dezimal 3 2 6 2 2 3 2" xfId="27257" xr:uid="{00000000-0005-0000-0000-00005B060000}"/>
    <cellStyle name="Dezimal 3 2 6 2 2 4" xfId="18839" xr:uid="{00000000-0005-0000-0000-00005C060000}"/>
    <cellStyle name="Dezimal 3 2 6 2 3" xfId="4492" xr:uid="{00000000-0005-0000-0000-00005D060000}"/>
    <cellStyle name="Dezimal 3 2 6 2 3 2" xfId="12913" xr:uid="{00000000-0005-0000-0000-00005E060000}"/>
    <cellStyle name="Dezimal 3 2 6 2 3 2 2" xfId="29751" xr:uid="{00000000-0005-0000-0000-00005F060000}"/>
    <cellStyle name="Dezimal 3 2 6 2 3 3" xfId="21333" xr:uid="{00000000-0005-0000-0000-000060060000}"/>
    <cellStyle name="Dezimal 3 2 6 2 4" xfId="9431" xr:uid="{00000000-0005-0000-0000-000061060000}"/>
    <cellStyle name="Dezimal 3 2 6 2 4 2" xfId="26269" xr:uid="{00000000-0005-0000-0000-000062060000}"/>
    <cellStyle name="Dezimal 3 2 6 2 5" xfId="17851" xr:uid="{00000000-0005-0000-0000-000063060000}"/>
    <cellStyle name="Dezimal 3 2 6 3" xfId="1449" xr:uid="{00000000-0005-0000-0000-000064060000}"/>
    <cellStyle name="Dezimal 3 2 6 3 2" xfId="4985" xr:uid="{00000000-0005-0000-0000-000065060000}"/>
    <cellStyle name="Dezimal 3 2 6 3 2 2" xfId="13406" xr:uid="{00000000-0005-0000-0000-000066060000}"/>
    <cellStyle name="Dezimal 3 2 6 3 2 2 2" xfId="30244" xr:uid="{00000000-0005-0000-0000-000067060000}"/>
    <cellStyle name="Dezimal 3 2 6 3 2 3" xfId="21826" xr:uid="{00000000-0005-0000-0000-000068060000}"/>
    <cellStyle name="Dezimal 3 2 6 3 3" xfId="9924" xr:uid="{00000000-0005-0000-0000-000069060000}"/>
    <cellStyle name="Dezimal 3 2 6 3 3 2" xfId="26762" xr:uid="{00000000-0005-0000-0000-00006A060000}"/>
    <cellStyle name="Dezimal 3 2 6 3 4" xfId="18344" xr:uid="{00000000-0005-0000-0000-00006B060000}"/>
    <cellStyle name="Dezimal 3 2 6 4" xfId="2181" xr:uid="{00000000-0005-0000-0000-00006C060000}"/>
    <cellStyle name="Dezimal 3 2 6 4 2" xfId="5669" xr:uid="{00000000-0005-0000-0000-00006D060000}"/>
    <cellStyle name="Dezimal 3 2 6 4 2 2" xfId="14090" xr:uid="{00000000-0005-0000-0000-00006E060000}"/>
    <cellStyle name="Dezimal 3 2 6 4 2 2 2" xfId="30928" xr:uid="{00000000-0005-0000-0000-00006F060000}"/>
    <cellStyle name="Dezimal 3 2 6 4 2 3" xfId="22510" xr:uid="{00000000-0005-0000-0000-000070060000}"/>
    <cellStyle name="Dezimal 3 2 6 4 3" xfId="10608" xr:uid="{00000000-0005-0000-0000-000071060000}"/>
    <cellStyle name="Dezimal 3 2 6 4 3 2" xfId="27446" xr:uid="{00000000-0005-0000-0000-000072060000}"/>
    <cellStyle name="Dezimal 3 2 6 4 4" xfId="19028" xr:uid="{00000000-0005-0000-0000-000073060000}"/>
    <cellStyle name="Dezimal 3 2 6 5" xfId="2678" xr:uid="{00000000-0005-0000-0000-000074060000}"/>
    <cellStyle name="Dezimal 3 2 6 5 2" xfId="6160" xr:uid="{00000000-0005-0000-0000-000075060000}"/>
    <cellStyle name="Dezimal 3 2 6 5 2 2" xfId="14581" xr:uid="{00000000-0005-0000-0000-000076060000}"/>
    <cellStyle name="Dezimal 3 2 6 5 2 2 2" xfId="31419" xr:uid="{00000000-0005-0000-0000-000077060000}"/>
    <cellStyle name="Dezimal 3 2 6 5 2 3" xfId="23001" xr:uid="{00000000-0005-0000-0000-000078060000}"/>
    <cellStyle name="Dezimal 3 2 6 5 3" xfId="11099" xr:uid="{00000000-0005-0000-0000-000079060000}"/>
    <cellStyle name="Dezimal 3 2 6 5 3 2" xfId="27937" xr:uid="{00000000-0005-0000-0000-00007A060000}"/>
    <cellStyle name="Dezimal 3 2 6 5 4" xfId="19519" xr:uid="{00000000-0005-0000-0000-00007B060000}"/>
    <cellStyle name="Dezimal 3 2 6 6" xfId="3175" xr:uid="{00000000-0005-0000-0000-00007C060000}"/>
    <cellStyle name="Dezimal 3 2 6 6 2" xfId="6657" xr:uid="{00000000-0005-0000-0000-00007D060000}"/>
    <cellStyle name="Dezimal 3 2 6 6 2 2" xfId="15078" xr:uid="{00000000-0005-0000-0000-00007E060000}"/>
    <cellStyle name="Dezimal 3 2 6 6 2 2 2" xfId="31916" xr:uid="{00000000-0005-0000-0000-00007F060000}"/>
    <cellStyle name="Dezimal 3 2 6 6 2 3" xfId="23498" xr:uid="{00000000-0005-0000-0000-000080060000}"/>
    <cellStyle name="Dezimal 3 2 6 6 3" xfId="11596" xr:uid="{00000000-0005-0000-0000-000081060000}"/>
    <cellStyle name="Dezimal 3 2 6 6 3 2" xfId="28434" xr:uid="{00000000-0005-0000-0000-000082060000}"/>
    <cellStyle name="Dezimal 3 2 6 6 4" xfId="20016" xr:uid="{00000000-0005-0000-0000-000083060000}"/>
    <cellStyle name="Dezimal 3 2 6 7" xfId="3997" xr:uid="{00000000-0005-0000-0000-000084060000}"/>
    <cellStyle name="Dezimal 3 2 6 7 2" xfId="12418" xr:uid="{00000000-0005-0000-0000-000085060000}"/>
    <cellStyle name="Dezimal 3 2 6 7 2 2" xfId="29256" xr:uid="{00000000-0005-0000-0000-000086060000}"/>
    <cellStyle name="Dezimal 3 2 6 7 3" xfId="20838" xr:uid="{00000000-0005-0000-0000-000087060000}"/>
    <cellStyle name="Dezimal 3 2 6 8" xfId="7152" xr:uid="{00000000-0005-0000-0000-000088060000}"/>
    <cellStyle name="Dezimal 3 2 6 8 2" xfId="15573" xr:uid="{00000000-0005-0000-0000-000089060000}"/>
    <cellStyle name="Dezimal 3 2 6 8 2 2" xfId="32411" xr:uid="{00000000-0005-0000-0000-00008A060000}"/>
    <cellStyle name="Dezimal 3 2 6 8 3" xfId="23993" xr:uid="{00000000-0005-0000-0000-00008B060000}"/>
    <cellStyle name="Dezimal 3 2 6 9" xfId="7643" xr:uid="{00000000-0005-0000-0000-00008C060000}"/>
    <cellStyle name="Dezimal 3 2 6 9 2" xfId="16064" xr:uid="{00000000-0005-0000-0000-00008D060000}"/>
    <cellStyle name="Dezimal 3 2 6 9 2 2" xfId="32902" xr:uid="{00000000-0005-0000-0000-00008E060000}"/>
    <cellStyle name="Dezimal 3 2 6 9 3" xfId="24484" xr:uid="{00000000-0005-0000-0000-00008F060000}"/>
    <cellStyle name="Dezimal 3 2 7" xfId="631" xr:uid="{00000000-0005-0000-0000-000090060000}"/>
    <cellStyle name="Dezimal 3 2 7 2" xfId="1619" xr:uid="{00000000-0005-0000-0000-000091060000}"/>
    <cellStyle name="Dezimal 3 2 7 2 2" xfId="5155" xr:uid="{00000000-0005-0000-0000-000092060000}"/>
    <cellStyle name="Dezimal 3 2 7 2 2 2" xfId="13576" xr:uid="{00000000-0005-0000-0000-000093060000}"/>
    <cellStyle name="Dezimal 3 2 7 2 2 2 2" xfId="30414" xr:uid="{00000000-0005-0000-0000-000094060000}"/>
    <cellStyle name="Dezimal 3 2 7 2 2 3" xfId="21996" xr:uid="{00000000-0005-0000-0000-000095060000}"/>
    <cellStyle name="Dezimal 3 2 7 2 3" xfId="10094" xr:uid="{00000000-0005-0000-0000-000096060000}"/>
    <cellStyle name="Dezimal 3 2 7 2 3 2" xfId="26932" xr:uid="{00000000-0005-0000-0000-000097060000}"/>
    <cellStyle name="Dezimal 3 2 7 2 4" xfId="18514" xr:uid="{00000000-0005-0000-0000-000098060000}"/>
    <cellStyle name="Dezimal 3 2 7 3" xfId="4167" xr:uid="{00000000-0005-0000-0000-000099060000}"/>
    <cellStyle name="Dezimal 3 2 7 3 2" xfId="12588" xr:uid="{00000000-0005-0000-0000-00009A060000}"/>
    <cellStyle name="Dezimal 3 2 7 3 2 2" xfId="29426" xr:uid="{00000000-0005-0000-0000-00009B060000}"/>
    <cellStyle name="Dezimal 3 2 7 3 3" xfId="21008" xr:uid="{00000000-0005-0000-0000-00009C060000}"/>
    <cellStyle name="Dezimal 3 2 7 4" xfId="9106" xr:uid="{00000000-0005-0000-0000-00009D060000}"/>
    <cellStyle name="Dezimal 3 2 7 4 2" xfId="25944" xr:uid="{00000000-0005-0000-0000-00009E060000}"/>
    <cellStyle name="Dezimal 3 2 7 5" xfId="17526" xr:uid="{00000000-0005-0000-0000-00009F060000}"/>
    <cellStyle name="Dezimal 3 2 8" xfId="1124" xr:uid="{00000000-0005-0000-0000-0000A0060000}"/>
    <cellStyle name="Dezimal 3 2 8 2" xfId="4660" xr:uid="{00000000-0005-0000-0000-0000A1060000}"/>
    <cellStyle name="Dezimal 3 2 8 2 2" xfId="13081" xr:uid="{00000000-0005-0000-0000-0000A2060000}"/>
    <cellStyle name="Dezimal 3 2 8 2 2 2" xfId="29919" xr:uid="{00000000-0005-0000-0000-0000A3060000}"/>
    <cellStyle name="Dezimal 3 2 8 2 3" xfId="21501" xr:uid="{00000000-0005-0000-0000-0000A4060000}"/>
    <cellStyle name="Dezimal 3 2 8 3" xfId="9599" xr:uid="{00000000-0005-0000-0000-0000A5060000}"/>
    <cellStyle name="Dezimal 3 2 8 3 2" xfId="26437" xr:uid="{00000000-0005-0000-0000-0000A6060000}"/>
    <cellStyle name="Dezimal 3 2 8 4" xfId="18019" xr:uid="{00000000-0005-0000-0000-0000A7060000}"/>
    <cellStyle name="Dezimal 3 2 9" xfId="2158" xr:uid="{00000000-0005-0000-0000-0000A8060000}"/>
    <cellStyle name="Dezimal 3 2 9 2" xfId="5646" xr:uid="{00000000-0005-0000-0000-0000A9060000}"/>
    <cellStyle name="Dezimal 3 2 9 2 2" xfId="14067" xr:uid="{00000000-0005-0000-0000-0000AA060000}"/>
    <cellStyle name="Dezimal 3 2 9 2 2 2" xfId="30905" xr:uid="{00000000-0005-0000-0000-0000AB060000}"/>
    <cellStyle name="Dezimal 3 2 9 2 3" xfId="22487" xr:uid="{00000000-0005-0000-0000-0000AC060000}"/>
    <cellStyle name="Dezimal 3 2 9 3" xfId="10585" xr:uid="{00000000-0005-0000-0000-0000AD060000}"/>
    <cellStyle name="Dezimal 3 2 9 3 2" xfId="27423" xr:uid="{00000000-0005-0000-0000-0000AE060000}"/>
    <cellStyle name="Dezimal 3 2 9 4" xfId="19005" xr:uid="{00000000-0005-0000-0000-0000AF060000}"/>
    <cellStyle name="Dezimal 3 3" xfId="11" xr:uid="{00000000-0005-0000-0000-0000B0060000}"/>
    <cellStyle name="Dezimal 3 3 10" xfId="3176" xr:uid="{00000000-0005-0000-0000-0000B1060000}"/>
    <cellStyle name="Dezimal 3 3 10 2" xfId="6658" xr:uid="{00000000-0005-0000-0000-0000B2060000}"/>
    <cellStyle name="Dezimal 3 3 10 2 2" xfId="15079" xr:uid="{00000000-0005-0000-0000-0000B3060000}"/>
    <cellStyle name="Dezimal 3 3 10 2 2 2" xfId="31917" xr:uid="{00000000-0005-0000-0000-0000B4060000}"/>
    <cellStyle name="Dezimal 3 3 10 2 3" xfId="23499" xr:uid="{00000000-0005-0000-0000-0000B5060000}"/>
    <cellStyle name="Dezimal 3 3 10 3" xfId="11597" xr:uid="{00000000-0005-0000-0000-0000B6060000}"/>
    <cellStyle name="Dezimal 3 3 10 3 2" xfId="28435" xr:uid="{00000000-0005-0000-0000-0000B7060000}"/>
    <cellStyle name="Dezimal 3 3 10 4" xfId="20017" xr:uid="{00000000-0005-0000-0000-0000B8060000}"/>
    <cellStyle name="Dezimal 3 3 11" xfId="3674" xr:uid="{00000000-0005-0000-0000-0000B9060000}"/>
    <cellStyle name="Dezimal 3 3 11 2" xfId="12095" xr:uid="{00000000-0005-0000-0000-0000BA060000}"/>
    <cellStyle name="Dezimal 3 3 11 2 2" xfId="28933" xr:uid="{00000000-0005-0000-0000-0000BB060000}"/>
    <cellStyle name="Dezimal 3 3 11 3" xfId="20515" xr:uid="{00000000-0005-0000-0000-0000BC060000}"/>
    <cellStyle name="Dezimal 3 3 12" xfId="7153" xr:uid="{00000000-0005-0000-0000-0000BD060000}"/>
    <cellStyle name="Dezimal 3 3 12 2" xfId="15574" xr:uid="{00000000-0005-0000-0000-0000BE060000}"/>
    <cellStyle name="Dezimal 3 3 12 2 2" xfId="32412" xr:uid="{00000000-0005-0000-0000-0000BF060000}"/>
    <cellStyle name="Dezimal 3 3 12 3" xfId="23994" xr:uid="{00000000-0005-0000-0000-0000C0060000}"/>
    <cellStyle name="Dezimal 3 3 13" xfId="7644" xr:uid="{00000000-0005-0000-0000-0000C1060000}"/>
    <cellStyle name="Dezimal 3 3 13 2" xfId="16065" xr:uid="{00000000-0005-0000-0000-0000C2060000}"/>
    <cellStyle name="Dezimal 3 3 13 2 2" xfId="32903" xr:uid="{00000000-0005-0000-0000-0000C3060000}"/>
    <cellStyle name="Dezimal 3 3 13 3" xfId="24485" xr:uid="{00000000-0005-0000-0000-0000C4060000}"/>
    <cellStyle name="Dezimal 3 3 14" xfId="8137" xr:uid="{00000000-0005-0000-0000-0000C5060000}"/>
    <cellStyle name="Dezimal 3 3 14 2" xfId="16558" xr:uid="{00000000-0005-0000-0000-0000C6060000}"/>
    <cellStyle name="Dezimal 3 3 14 2 2" xfId="33396" xr:uid="{00000000-0005-0000-0000-0000C7060000}"/>
    <cellStyle name="Dezimal 3 3 14 3" xfId="24978" xr:uid="{00000000-0005-0000-0000-0000C8060000}"/>
    <cellStyle name="Dezimal 3 3 15" xfId="8612" xr:uid="{00000000-0005-0000-0000-0000C9060000}"/>
    <cellStyle name="Dezimal 3 3 15 2" xfId="25451" xr:uid="{00000000-0005-0000-0000-0000CA060000}"/>
    <cellStyle name="Dezimal 3 3 16" xfId="17032" xr:uid="{00000000-0005-0000-0000-0000CB060000}"/>
    <cellStyle name="Dezimal 3 3 2" xfId="81" xr:uid="{00000000-0005-0000-0000-0000CC060000}"/>
    <cellStyle name="Dezimal 3 3 2 10" xfId="3709" xr:uid="{00000000-0005-0000-0000-0000CD060000}"/>
    <cellStyle name="Dezimal 3 3 2 10 2" xfId="12130" xr:uid="{00000000-0005-0000-0000-0000CE060000}"/>
    <cellStyle name="Dezimal 3 3 2 10 2 2" xfId="28968" xr:uid="{00000000-0005-0000-0000-0000CF060000}"/>
    <cellStyle name="Dezimal 3 3 2 10 3" xfId="20550" xr:uid="{00000000-0005-0000-0000-0000D0060000}"/>
    <cellStyle name="Dezimal 3 3 2 11" xfId="7154" xr:uid="{00000000-0005-0000-0000-0000D1060000}"/>
    <cellStyle name="Dezimal 3 3 2 11 2" xfId="15575" xr:uid="{00000000-0005-0000-0000-0000D2060000}"/>
    <cellStyle name="Dezimal 3 3 2 11 2 2" xfId="32413" xr:uid="{00000000-0005-0000-0000-0000D3060000}"/>
    <cellStyle name="Dezimal 3 3 2 11 3" xfId="23995" xr:uid="{00000000-0005-0000-0000-0000D4060000}"/>
    <cellStyle name="Dezimal 3 3 2 12" xfId="7645" xr:uid="{00000000-0005-0000-0000-0000D5060000}"/>
    <cellStyle name="Dezimal 3 3 2 12 2" xfId="16066" xr:uid="{00000000-0005-0000-0000-0000D6060000}"/>
    <cellStyle name="Dezimal 3 3 2 12 2 2" xfId="32904" xr:uid="{00000000-0005-0000-0000-0000D7060000}"/>
    <cellStyle name="Dezimal 3 3 2 12 3" xfId="24486" xr:uid="{00000000-0005-0000-0000-0000D8060000}"/>
    <cellStyle name="Dezimal 3 3 2 13" xfId="8138" xr:uid="{00000000-0005-0000-0000-0000D9060000}"/>
    <cellStyle name="Dezimal 3 3 2 13 2" xfId="16559" xr:uid="{00000000-0005-0000-0000-0000DA060000}"/>
    <cellStyle name="Dezimal 3 3 2 13 2 2" xfId="33397" xr:uid="{00000000-0005-0000-0000-0000DB060000}"/>
    <cellStyle name="Dezimal 3 3 2 13 3" xfId="24979" xr:uid="{00000000-0005-0000-0000-0000DC060000}"/>
    <cellStyle name="Dezimal 3 3 2 14" xfId="8647" xr:uid="{00000000-0005-0000-0000-0000DD060000}"/>
    <cellStyle name="Dezimal 3 3 2 14 2" xfId="25486" xr:uid="{00000000-0005-0000-0000-0000DE060000}"/>
    <cellStyle name="Dezimal 3 3 2 15" xfId="17067" xr:uid="{00000000-0005-0000-0000-0000DF060000}"/>
    <cellStyle name="Dezimal 3 3 2 2" xfId="170" xr:uid="{00000000-0005-0000-0000-0000E0060000}"/>
    <cellStyle name="Dezimal 3 3 2 2 10" xfId="7155" xr:uid="{00000000-0005-0000-0000-0000E1060000}"/>
    <cellStyle name="Dezimal 3 3 2 2 10 2" xfId="15576" xr:uid="{00000000-0005-0000-0000-0000E2060000}"/>
    <cellStyle name="Dezimal 3 3 2 2 10 2 2" xfId="32414" xr:uid="{00000000-0005-0000-0000-0000E3060000}"/>
    <cellStyle name="Dezimal 3 3 2 2 10 3" xfId="23996" xr:uid="{00000000-0005-0000-0000-0000E4060000}"/>
    <cellStyle name="Dezimal 3 3 2 2 11" xfId="7646" xr:uid="{00000000-0005-0000-0000-0000E5060000}"/>
    <cellStyle name="Dezimal 3 3 2 2 11 2" xfId="16067" xr:uid="{00000000-0005-0000-0000-0000E6060000}"/>
    <cellStyle name="Dezimal 3 3 2 2 11 2 2" xfId="32905" xr:uid="{00000000-0005-0000-0000-0000E7060000}"/>
    <cellStyle name="Dezimal 3 3 2 2 11 3" xfId="24487" xr:uid="{00000000-0005-0000-0000-0000E8060000}"/>
    <cellStyle name="Dezimal 3 3 2 2 12" xfId="8139" xr:uid="{00000000-0005-0000-0000-0000E9060000}"/>
    <cellStyle name="Dezimal 3 3 2 2 12 2" xfId="16560" xr:uid="{00000000-0005-0000-0000-0000EA060000}"/>
    <cellStyle name="Dezimal 3 3 2 2 12 2 2" xfId="33398" xr:uid="{00000000-0005-0000-0000-0000EB060000}"/>
    <cellStyle name="Dezimal 3 3 2 2 12 3" xfId="24980" xr:uid="{00000000-0005-0000-0000-0000EC060000}"/>
    <cellStyle name="Dezimal 3 3 2 2 13" xfId="8722" xr:uid="{00000000-0005-0000-0000-0000ED060000}"/>
    <cellStyle name="Dezimal 3 3 2 2 13 2" xfId="25561" xr:uid="{00000000-0005-0000-0000-0000EE060000}"/>
    <cellStyle name="Dezimal 3 3 2 2 14" xfId="17142" xr:uid="{00000000-0005-0000-0000-0000EF060000}"/>
    <cellStyle name="Dezimal 3 3 2 2 2" xfId="410" xr:uid="{00000000-0005-0000-0000-0000F0060000}"/>
    <cellStyle name="Dezimal 3 3 2 2 2 10" xfId="8140" xr:uid="{00000000-0005-0000-0000-0000F1060000}"/>
    <cellStyle name="Dezimal 3 3 2 2 2 10 2" xfId="16561" xr:uid="{00000000-0005-0000-0000-0000F2060000}"/>
    <cellStyle name="Dezimal 3 3 2 2 2 10 2 2" xfId="33399" xr:uid="{00000000-0005-0000-0000-0000F3060000}"/>
    <cellStyle name="Dezimal 3 3 2 2 2 10 3" xfId="24981" xr:uid="{00000000-0005-0000-0000-0000F4060000}"/>
    <cellStyle name="Dezimal 3 3 2 2 2 11" xfId="8885" xr:uid="{00000000-0005-0000-0000-0000F5060000}"/>
    <cellStyle name="Dezimal 3 3 2 2 2 11 2" xfId="25724" xr:uid="{00000000-0005-0000-0000-0000F6060000}"/>
    <cellStyle name="Dezimal 3 3 2 2 2 12" xfId="17305" xr:uid="{00000000-0005-0000-0000-0000F7060000}"/>
    <cellStyle name="Dezimal 3 3 2 2 2 2" xfId="906" xr:uid="{00000000-0005-0000-0000-0000F8060000}"/>
    <cellStyle name="Dezimal 3 3 2 2 2 2 2" xfId="1894" xr:uid="{00000000-0005-0000-0000-0000F9060000}"/>
    <cellStyle name="Dezimal 3 3 2 2 2 2 2 2" xfId="5430" xr:uid="{00000000-0005-0000-0000-0000FA060000}"/>
    <cellStyle name="Dezimal 3 3 2 2 2 2 2 2 2" xfId="13851" xr:uid="{00000000-0005-0000-0000-0000FB060000}"/>
    <cellStyle name="Dezimal 3 3 2 2 2 2 2 2 2 2" xfId="30689" xr:uid="{00000000-0005-0000-0000-0000FC060000}"/>
    <cellStyle name="Dezimal 3 3 2 2 2 2 2 2 3" xfId="22271" xr:uid="{00000000-0005-0000-0000-0000FD060000}"/>
    <cellStyle name="Dezimal 3 3 2 2 2 2 2 3" xfId="10369" xr:uid="{00000000-0005-0000-0000-0000FE060000}"/>
    <cellStyle name="Dezimal 3 3 2 2 2 2 2 3 2" xfId="27207" xr:uid="{00000000-0005-0000-0000-0000FF060000}"/>
    <cellStyle name="Dezimal 3 3 2 2 2 2 2 4" xfId="18789" xr:uid="{00000000-0005-0000-0000-000000070000}"/>
    <cellStyle name="Dezimal 3 3 2 2 2 2 3" xfId="4442" xr:uid="{00000000-0005-0000-0000-000001070000}"/>
    <cellStyle name="Dezimal 3 3 2 2 2 2 3 2" xfId="12863" xr:uid="{00000000-0005-0000-0000-000002070000}"/>
    <cellStyle name="Dezimal 3 3 2 2 2 2 3 2 2" xfId="29701" xr:uid="{00000000-0005-0000-0000-000003070000}"/>
    <cellStyle name="Dezimal 3 3 2 2 2 2 3 3" xfId="21283" xr:uid="{00000000-0005-0000-0000-000004070000}"/>
    <cellStyle name="Dezimal 3 3 2 2 2 2 4" xfId="9381" xr:uid="{00000000-0005-0000-0000-000005070000}"/>
    <cellStyle name="Dezimal 3 3 2 2 2 2 4 2" xfId="26219" xr:uid="{00000000-0005-0000-0000-000006070000}"/>
    <cellStyle name="Dezimal 3 3 2 2 2 2 5" xfId="17801" xr:uid="{00000000-0005-0000-0000-000007070000}"/>
    <cellStyle name="Dezimal 3 3 2 2 2 3" xfId="1399" xr:uid="{00000000-0005-0000-0000-000008070000}"/>
    <cellStyle name="Dezimal 3 3 2 2 2 3 2" xfId="4935" xr:uid="{00000000-0005-0000-0000-000009070000}"/>
    <cellStyle name="Dezimal 3 3 2 2 2 3 2 2" xfId="13356" xr:uid="{00000000-0005-0000-0000-00000A070000}"/>
    <cellStyle name="Dezimal 3 3 2 2 2 3 2 2 2" xfId="30194" xr:uid="{00000000-0005-0000-0000-00000B070000}"/>
    <cellStyle name="Dezimal 3 3 2 2 2 3 2 3" xfId="21776" xr:uid="{00000000-0005-0000-0000-00000C070000}"/>
    <cellStyle name="Dezimal 3 3 2 2 2 3 3" xfId="9874" xr:uid="{00000000-0005-0000-0000-00000D070000}"/>
    <cellStyle name="Dezimal 3 3 2 2 2 3 3 2" xfId="26712" xr:uid="{00000000-0005-0000-0000-00000E070000}"/>
    <cellStyle name="Dezimal 3 3 2 2 2 3 4" xfId="18294" xr:uid="{00000000-0005-0000-0000-00000F070000}"/>
    <cellStyle name="Dezimal 3 3 2 2 2 4" xfId="2185" xr:uid="{00000000-0005-0000-0000-000010070000}"/>
    <cellStyle name="Dezimal 3 3 2 2 2 4 2" xfId="5673" xr:uid="{00000000-0005-0000-0000-000011070000}"/>
    <cellStyle name="Dezimal 3 3 2 2 2 4 2 2" xfId="14094" xr:uid="{00000000-0005-0000-0000-000012070000}"/>
    <cellStyle name="Dezimal 3 3 2 2 2 4 2 2 2" xfId="30932" xr:uid="{00000000-0005-0000-0000-000013070000}"/>
    <cellStyle name="Dezimal 3 3 2 2 2 4 2 3" xfId="22514" xr:uid="{00000000-0005-0000-0000-000014070000}"/>
    <cellStyle name="Dezimal 3 3 2 2 2 4 3" xfId="10612" xr:uid="{00000000-0005-0000-0000-000015070000}"/>
    <cellStyle name="Dezimal 3 3 2 2 2 4 3 2" xfId="27450" xr:uid="{00000000-0005-0000-0000-000016070000}"/>
    <cellStyle name="Dezimal 3 3 2 2 2 4 4" xfId="19032" xr:uid="{00000000-0005-0000-0000-000017070000}"/>
    <cellStyle name="Dezimal 3 3 2 2 2 5" xfId="2682" xr:uid="{00000000-0005-0000-0000-000018070000}"/>
    <cellStyle name="Dezimal 3 3 2 2 2 5 2" xfId="6164" xr:uid="{00000000-0005-0000-0000-000019070000}"/>
    <cellStyle name="Dezimal 3 3 2 2 2 5 2 2" xfId="14585" xr:uid="{00000000-0005-0000-0000-00001A070000}"/>
    <cellStyle name="Dezimal 3 3 2 2 2 5 2 2 2" xfId="31423" xr:uid="{00000000-0005-0000-0000-00001B070000}"/>
    <cellStyle name="Dezimal 3 3 2 2 2 5 2 3" xfId="23005" xr:uid="{00000000-0005-0000-0000-00001C070000}"/>
    <cellStyle name="Dezimal 3 3 2 2 2 5 3" xfId="11103" xr:uid="{00000000-0005-0000-0000-00001D070000}"/>
    <cellStyle name="Dezimal 3 3 2 2 2 5 3 2" xfId="27941" xr:uid="{00000000-0005-0000-0000-00001E070000}"/>
    <cellStyle name="Dezimal 3 3 2 2 2 5 4" xfId="19523" xr:uid="{00000000-0005-0000-0000-00001F070000}"/>
    <cellStyle name="Dezimal 3 3 2 2 2 6" xfId="3179" xr:uid="{00000000-0005-0000-0000-000020070000}"/>
    <cellStyle name="Dezimal 3 3 2 2 2 6 2" xfId="6661" xr:uid="{00000000-0005-0000-0000-000021070000}"/>
    <cellStyle name="Dezimal 3 3 2 2 2 6 2 2" xfId="15082" xr:uid="{00000000-0005-0000-0000-000022070000}"/>
    <cellStyle name="Dezimal 3 3 2 2 2 6 2 2 2" xfId="31920" xr:uid="{00000000-0005-0000-0000-000023070000}"/>
    <cellStyle name="Dezimal 3 3 2 2 2 6 2 3" xfId="23502" xr:uid="{00000000-0005-0000-0000-000024070000}"/>
    <cellStyle name="Dezimal 3 3 2 2 2 6 3" xfId="11600" xr:uid="{00000000-0005-0000-0000-000025070000}"/>
    <cellStyle name="Dezimal 3 3 2 2 2 6 3 2" xfId="28438" xr:uid="{00000000-0005-0000-0000-000026070000}"/>
    <cellStyle name="Dezimal 3 3 2 2 2 6 4" xfId="20020" xr:uid="{00000000-0005-0000-0000-000027070000}"/>
    <cellStyle name="Dezimal 3 3 2 2 2 7" xfId="3947" xr:uid="{00000000-0005-0000-0000-000028070000}"/>
    <cellStyle name="Dezimal 3 3 2 2 2 7 2" xfId="12368" xr:uid="{00000000-0005-0000-0000-000029070000}"/>
    <cellStyle name="Dezimal 3 3 2 2 2 7 2 2" xfId="29206" xr:uid="{00000000-0005-0000-0000-00002A070000}"/>
    <cellStyle name="Dezimal 3 3 2 2 2 7 3" xfId="20788" xr:uid="{00000000-0005-0000-0000-00002B070000}"/>
    <cellStyle name="Dezimal 3 3 2 2 2 8" xfId="7156" xr:uid="{00000000-0005-0000-0000-00002C070000}"/>
    <cellStyle name="Dezimal 3 3 2 2 2 8 2" xfId="15577" xr:uid="{00000000-0005-0000-0000-00002D070000}"/>
    <cellStyle name="Dezimal 3 3 2 2 2 8 2 2" xfId="32415" xr:uid="{00000000-0005-0000-0000-00002E070000}"/>
    <cellStyle name="Dezimal 3 3 2 2 2 8 3" xfId="23997" xr:uid="{00000000-0005-0000-0000-00002F070000}"/>
    <cellStyle name="Dezimal 3 3 2 2 2 9" xfId="7647" xr:uid="{00000000-0005-0000-0000-000030070000}"/>
    <cellStyle name="Dezimal 3 3 2 2 2 9 2" xfId="16068" xr:uid="{00000000-0005-0000-0000-000031070000}"/>
    <cellStyle name="Dezimal 3 3 2 2 2 9 2 2" xfId="32906" xr:uid="{00000000-0005-0000-0000-000032070000}"/>
    <cellStyle name="Dezimal 3 3 2 2 2 9 3" xfId="24488" xr:uid="{00000000-0005-0000-0000-000033070000}"/>
    <cellStyle name="Dezimal 3 3 2 2 3" xfId="572" xr:uid="{00000000-0005-0000-0000-000034070000}"/>
    <cellStyle name="Dezimal 3 3 2 2 3 10" xfId="8141" xr:uid="{00000000-0005-0000-0000-000035070000}"/>
    <cellStyle name="Dezimal 3 3 2 2 3 10 2" xfId="16562" xr:uid="{00000000-0005-0000-0000-000036070000}"/>
    <cellStyle name="Dezimal 3 3 2 2 3 10 2 2" xfId="33400" xr:uid="{00000000-0005-0000-0000-000037070000}"/>
    <cellStyle name="Dezimal 3 3 2 2 3 10 3" xfId="24982" xr:uid="{00000000-0005-0000-0000-000038070000}"/>
    <cellStyle name="Dezimal 3 3 2 2 3 11" xfId="9048" xr:uid="{00000000-0005-0000-0000-000039070000}"/>
    <cellStyle name="Dezimal 3 3 2 2 3 11 2" xfId="25886" xr:uid="{00000000-0005-0000-0000-00003A070000}"/>
    <cellStyle name="Dezimal 3 3 2 2 3 12" xfId="17468" xr:uid="{00000000-0005-0000-0000-00003B070000}"/>
    <cellStyle name="Dezimal 3 3 2 2 3 2" xfId="1068" xr:uid="{00000000-0005-0000-0000-00003C070000}"/>
    <cellStyle name="Dezimal 3 3 2 2 3 2 2" xfId="2056" xr:uid="{00000000-0005-0000-0000-00003D070000}"/>
    <cellStyle name="Dezimal 3 3 2 2 3 2 2 2" xfId="5592" xr:uid="{00000000-0005-0000-0000-00003E070000}"/>
    <cellStyle name="Dezimal 3 3 2 2 3 2 2 2 2" xfId="14013" xr:uid="{00000000-0005-0000-0000-00003F070000}"/>
    <cellStyle name="Dezimal 3 3 2 2 3 2 2 2 2 2" xfId="30851" xr:uid="{00000000-0005-0000-0000-000040070000}"/>
    <cellStyle name="Dezimal 3 3 2 2 3 2 2 2 3" xfId="22433" xr:uid="{00000000-0005-0000-0000-000041070000}"/>
    <cellStyle name="Dezimal 3 3 2 2 3 2 2 3" xfId="10531" xr:uid="{00000000-0005-0000-0000-000042070000}"/>
    <cellStyle name="Dezimal 3 3 2 2 3 2 2 3 2" xfId="27369" xr:uid="{00000000-0005-0000-0000-000043070000}"/>
    <cellStyle name="Dezimal 3 3 2 2 3 2 2 4" xfId="18951" xr:uid="{00000000-0005-0000-0000-000044070000}"/>
    <cellStyle name="Dezimal 3 3 2 2 3 2 3" xfId="4604" xr:uid="{00000000-0005-0000-0000-000045070000}"/>
    <cellStyle name="Dezimal 3 3 2 2 3 2 3 2" xfId="13025" xr:uid="{00000000-0005-0000-0000-000046070000}"/>
    <cellStyle name="Dezimal 3 3 2 2 3 2 3 2 2" xfId="29863" xr:uid="{00000000-0005-0000-0000-000047070000}"/>
    <cellStyle name="Dezimal 3 3 2 2 3 2 3 3" xfId="21445" xr:uid="{00000000-0005-0000-0000-000048070000}"/>
    <cellStyle name="Dezimal 3 3 2 2 3 2 4" xfId="9543" xr:uid="{00000000-0005-0000-0000-000049070000}"/>
    <cellStyle name="Dezimal 3 3 2 2 3 2 4 2" xfId="26381" xr:uid="{00000000-0005-0000-0000-00004A070000}"/>
    <cellStyle name="Dezimal 3 3 2 2 3 2 5" xfId="17963" xr:uid="{00000000-0005-0000-0000-00004B070000}"/>
    <cellStyle name="Dezimal 3 3 2 2 3 3" xfId="1561" xr:uid="{00000000-0005-0000-0000-00004C070000}"/>
    <cellStyle name="Dezimal 3 3 2 2 3 3 2" xfId="5097" xr:uid="{00000000-0005-0000-0000-00004D070000}"/>
    <cellStyle name="Dezimal 3 3 2 2 3 3 2 2" xfId="13518" xr:uid="{00000000-0005-0000-0000-00004E070000}"/>
    <cellStyle name="Dezimal 3 3 2 2 3 3 2 2 2" xfId="30356" xr:uid="{00000000-0005-0000-0000-00004F070000}"/>
    <cellStyle name="Dezimal 3 3 2 2 3 3 2 3" xfId="21938" xr:uid="{00000000-0005-0000-0000-000050070000}"/>
    <cellStyle name="Dezimal 3 3 2 2 3 3 3" xfId="10036" xr:uid="{00000000-0005-0000-0000-000051070000}"/>
    <cellStyle name="Dezimal 3 3 2 2 3 3 3 2" xfId="26874" xr:uid="{00000000-0005-0000-0000-000052070000}"/>
    <cellStyle name="Dezimal 3 3 2 2 3 3 4" xfId="18456" xr:uid="{00000000-0005-0000-0000-000053070000}"/>
    <cellStyle name="Dezimal 3 3 2 2 3 4" xfId="2186" xr:uid="{00000000-0005-0000-0000-000054070000}"/>
    <cellStyle name="Dezimal 3 3 2 2 3 4 2" xfId="5674" xr:uid="{00000000-0005-0000-0000-000055070000}"/>
    <cellStyle name="Dezimal 3 3 2 2 3 4 2 2" xfId="14095" xr:uid="{00000000-0005-0000-0000-000056070000}"/>
    <cellStyle name="Dezimal 3 3 2 2 3 4 2 2 2" xfId="30933" xr:uid="{00000000-0005-0000-0000-000057070000}"/>
    <cellStyle name="Dezimal 3 3 2 2 3 4 2 3" xfId="22515" xr:uid="{00000000-0005-0000-0000-000058070000}"/>
    <cellStyle name="Dezimal 3 3 2 2 3 4 3" xfId="10613" xr:uid="{00000000-0005-0000-0000-000059070000}"/>
    <cellStyle name="Dezimal 3 3 2 2 3 4 3 2" xfId="27451" xr:uid="{00000000-0005-0000-0000-00005A070000}"/>
    <cellStyle name="Dezimal 3 3 2 2 3 4 4" xfId="19033" xr:uid="{00000000-0005-0000-0000-00005B070000}"/>
    <cellStyle name="Dezimal 3 3 2 2 3 5" xfId="2683" xr:uid="{00000000-0005-0000-0000-00005C070000}"/>
    <cellStyle name="Dezimal 3 3 2 2 3 5 2" xfId="6165" xr:uid="{00000000-0005-0000-0000-00005D070000}"/>
    <cellStyle name="Dezimal 3 3 2 2 3 5 2 2" xfId="14586" xr:uid="{00000000-0005-0000-0000-00005E070000}"/>
    <cellStyle name="Dezimal 3 3 2 2 3 5 2 2 2" xfId="31424" xr:uid="{00000000-0005-0000-0000-00005F070000}"/>
    <cellStyle name="Dezimal 3 3 2 2 3 5 2 3" xfId="23006" xr:uid="{00000000-0005-0000-0000-000060070000}"/>
    <cellStyle name="Dezimal 3 3 2 2 3 5 3" xfId="11104" xr:uid="{00000000-0005-0000-0000-000061070000}"/>
    <cellStyle name="Dezimal 3 3 2 2 3 5 3 2" xfId="27942" xr:uid="{00000000-0005-0000-0000-000062070000}"/>
    <cellStyle name="Dezimal 3 3 2 2 3 5 4" xfId="19524" xr:uid="{00000000-0005-0000-0000-000063070000}"/>
    <cellStyle name="Dezimal 3 3 2 2 3 6" xfId="3180" xr:uid="{00000000-0005-0000-0000-000064070000}"/>
    <cellStyle name="Dezimal 3 3 2 2 3 6 2" xfId="6662" xr:uid="{00000000-0005-0000-0000-000065070000}"/>
    <cellStyle name="Dezimal 3 3 2 2 3 6 2 2" xfId="15083" xr:uid="{00000000-0005-0000-0000-000066070000}"/>
    <cellStyle name="Dezimal 3 3 2 2 3 6 2 2 2" xfId="31921" xr:uid="{00000000-0005-0000-0000-000067070000}"/>
    <cellStyle name="Dezimal 3 3 2 2 3 6 2 3" xfId="23503" xr:uid="{00000000-0005-0000-0000-000068070000}"/>
    <cellStyle name="Dezimal 3 3 2 2 3 6 3" xfId="11601" xr:uid="{00000000-0005-0000-0000-000069070000}"/>
    <cellStyle name="Dezimal 3 3 2 2 3 6 3 2" xfId="28439" xr:uid="{00000000-0005-0000-0000-00006A070000}"/>
    <cellStyle name="Dezimal 3 3 2 2 3 6 4" xfId="20021" xr:uid="{00000000-0005-0000-0000-00006B070000}"/>
    <cellStyle name="Dezimal 3 3 2 2 3 7" xfId="4109" xr:uid="{00000000-0005-0000-0000-00006C070000}"/>
    <cellStyle name="Dezimal 3 3 2 2 3 7 2" xfId="12530" xr:uid="{00000000-0005-0000-0000-00006D070000}"/>
    <cellStyle name="Dezimal 3 3 2 2 3 7 2 2" xfId="29368" xr:uid="{00000000-0005-0000-0000-00006E070000}"/>
    <cellStyle name="Dezimal 3 3 2 2 3 7 3" xfId="20950" xr:uid="{00000000-0005-0000-0000-00006F070000}"/>
    <cellStyle name="Dezimal 3 3 2 2 3 8" xfId="7157" xr:uid="{00000000-0005-0000-0000-000070070000}"/>
    <cellStyle name="Dezimal 3 3 2 2 3 8 2" xfId="15578" xr:uid="{00000000-0005-0000-0000-000071070000}"/>
    <cellStyle name="Dezimal 3 3 2 2 3 8 2 2" xfId="32416" xr:uid="{00000000-0005-0000-0000-000072070000}"/>
    <cellStyle name="Dezimal 3 3 2 2 3 8 3" xfId="23998" xr:uid="{00000000-0005-0000-0000-000073070000}"/>
    <cellStyle name="Dezimal 3 3 2 2 3 9" xfId="7648" xr:uid="{00000000-0005-0000-0000-000074070000}"/>
    <cellStyle name="Dezimal 3 3 2 2 3 9 2" xfId="16069" xr:uid="{00000000-0005-0000-0000-000075070000}"/>
    <cellStyle name="Dezimal 3 3 2 2 3 9 2 2" xfId="32907" xr:uid="{00000000-0005-0000-0000-000076070000}"/>
    <cellStyle name="Dezimal 3 3 2 2 3 9 3" xfId="24489" xr:uid="{00000000-0005-0000-0000-000077070000}"/>
    <cellStyle name="Dezimal 3 3 2 2 4" xfId="743" xr:uid="{00000000-0005-0000-0000-000078070000}"/>
    <cellStyle name="Dezimal 3 3 2 2 4 2" xfId="1731" xr:uid="{00000000-0005-0000-0000-000079070000}"/>
    <cellStyle name="Dezimal 3 3 2 2 4 2 2" xfId="5267" xr:uid="{00000000-0005-0000-0000-00007A070000}"/>
    <cellStyle name="Dezimal 3 3 2 2 4 2 2 2" xfId="13688" xr:uid="{00000000-0005-0000-0000-00007B070000}"/>
    <cellStyle name="Dezimal 3 3 2 2 4 2 2 2 2" xfId="30526" xr:uid="{00000000-0005-0000-0000-00007C070000}"/>
    <cellStyle name="Dezimal 3 3 2 2 4 2 2 3" xfId="22108" xr:uid="{00000000-0005-0000-0000-00007D070000}"/>
    <cellStyle name="Dezimal 3 3 2 2 4 2 3" xfId="10206" xr:uid="{00000000-0005-0000-0000-00007E070000}"/>
    <cellStyle name="Dezimal 3 3 2 2 4 2 3 2" xfId="27044" xr:uid="{00000000-0005-0000-0000-00007F070000}"/>
    <cellStyle name="Dezimal 3 3 2 2 4 2 4" xfId="18626" xr:uid="{00000000-0005-0000-0000-000080070000}"/>
    <cellStyle name="Dezimal 3 3 2 2 4 3" xfId="4279" xr:uid="{00000000-0005-0000-0000-000081070000}"/>
    <cellStyle name="Dezimal 3 3 2 2 4 3 2" xfId="12700" xr:uid="{00000000-0005-0000-0000-000082070000}"/>
    <cellStyle name="Dezimal 3 3 2 2 4 3 2 2" xfId="29538" xr:uid="{00000000-0005-0000-0000-000083070000}"/>
    <cellStyle name="Dezimal 3 3 2 2 4 3 3" xfId="21120" xr:uid="{00000000-0005-0000-0000-000084070000}"/>
    <cellStyle name="Dezimal 3 3 2 2 4 4" xfId="9218" xr:uid="{00000000-0005-0000-0000-000085070000}"/>
    <cellStyle name="Dezimal 3 3 2 2 4 4 2" xfId="26056" xr:uid="{00000000-0005-0000-0000-000086070000}"/>
    <cellStyle name="Dezimal 3 3 2 2 4 5" xfId="17638" xr:uid="{00000000-0005-0000-0000-000087070000}"/>
    <cellStyle name="Dezimal 3 3 2 2 5" xfId="1236" xr:uid="{00000000-0005-0000-0000-000088070000}"/>
    <cellStyle name="Dezimal 3 3 2 2 5 2" xfId="4772" xr:uid="{00000000-0005-0000-0000-000089070000}"/>
    <cellStyle name="Dezimal 3 3 2 2 5 2 2" xfId="13193" xr:uid="{00000000-0005-0000-0000-00008A070000}"/>
    <cellStyle name="Dezimal 3 3 2 2 5 2 2 2" xfId="30031" xr:uid="{00000000-0005-0000-0000-00008B070000}"/>
    <cellStyle name="Dezimal 3 3 2 2 5 2 3" xfId="21613" xr:uid="{00000000-0005-0000-0000-00008C070000}"/>
    <cellStyle name="Dezimal 3 3 2 2 5 3" xfId="9711" xr:uid="{00000000-0005-0000-0000-00008D070000}"/>
    <cellStyle name="Dezimal 3 3 2 2 5 3 2" xfId="26549" xr:uid="{00000000-0005-0000-0000-00008E070000}"/>
    <cellStyle name="Dezimal 3 3 2 2 5 4" xfId="18131" xr:uid="{00000000-0005-0000-0000-00008F070000}"/>
    <cellStyle name="Dezimal 3 3 2 2 6" xfId="2184" xr:uid="{00000000-0005-0000-0000-000090070000}"/>
    <cellStyle name="Dezimal 3 3 2 2 6 2" xfId="5672" xr:uid="{00000000-0005-0000-0000-000091070000}"/>
    <cellStyle name="Dezimal 3 3 2 2 6 2 2" xfId="14093" xr:uid="{00000000-0005-0000-0000-000092070000}"/>
    <cellStyle name="Dezimal 3 3 2 2 6 2 2 2" xfId="30931" xr:uid="{00000000-0005-0000-0000-000093070000}"/>
    <cellStyle name="Dezimal 3 3 2 2 6 2 3" xfId="22513" xr:uid="{00000000-0005-0000-0000-000094070000}"/>
    <cellStyle name="Dezimal 3 3 2 2 6 3" xfId="10611" xr:uid="{00000000-0005-0000-0000-000095070000}"/>
    <cellStyle name="Dezimal 3 3 2 2 6 3 2" xfId="27449" xr:uid="{00000000-0005-0000-0000-000096070000}"/>
    <cellStyle name="Dezimal 3 3 2 2 6 4" xfId="19031" xr:uid="{00000000-0005-0000-0000-000097070000}"/>
    <cellStyle name="Dezimal 3 3 2 2 7" xfId="2681" xr:uid="{00000000-0005-0000-0000-000098070000}"/>
    <cellStyle name="Dezimal 3 3 2 2 7 2" xfId="6163" xr:uid="{00000000-0005-0000-0000-000099070000}"/>
    <cellStyle name="Dezimal 3 3 2 2 7 2 2" xfId="14584" xr:uid="{00000000-0005-0000-0000-00009A070000}"/>
    <cellStyle name="Dezimal 3 3 2 2 7 2 2 2" xfId="31422" xr:uid="{00000000-0005-0000-0000-00009B070000}"/>
    <cellStyle name="Dezimal 3 3 2 2 7 2 3" xfId="23004" xr:uid="{00000000-0005-0000-0000-00009C070000}"/>
    <cellStyle name="Dezimal 3 3 2 2 7 3" xfId="11102" xr:uid="{00000000-0005-0000-0000-00009D070000}"/>
    <cellStyle name="Dezimal 3 3 2 2 7 3 2" xfId="27940" xr:uid="{00000000-0005-0000-0000-00009E070000}"/>
    <cellStyle name="Dezimal 3 3 2 2 7 4" xfId="19522" xr:uid="{00000000-0005-0000-0000-00009F070000}"/>
    <cellStyle name="Dezimal 3 3 2 2 8" xfId="3178" xr:uid="{00000000-0005-0000-0000-0000A0070000}"/>
    <cellStyle name="Dezimal 3 3 2 2 8 2" xfId="6660" xr:uid="{00000000-0005-0000-0000-0000A1070000}"/>
    <cellStyle name="Dezimal 3 3 2 2 8 2 2" xfId="15081" xr:uid="{00000000-0005-0000-0000-0000A2070000}"/>
    <cellStyle name="Dezimal 3 3 2 2 8 2 2 2" xfId="31919" xr:uid="{00000000-0005-0000-0000-0000A3070000}"/>
    <cellStyle name="Dezimal 3 3 2 2 8 2 3" xfId="23501" xr:uid="{00000000-0005-0000-0000-0000A4070000}"/>
    <cellStyle name="Dezimal 3 3 2 2 8 3" xfId="11599" xr:uid="{00000000-0005-0000-0000-0000A5070000}"/>
    <cellStyle name="Dezimal 3 3 2 2 8 3 2" xfId="28437" xr:uid="{00000000-0005-0000-0000-0000A6070000}"/>
    <cellStyle name="Dezimal 3 3 2 2 8 4" xfId="20019" xr:uid="{00000000-0005-0000-0000-0000A7070000}"/>
    <cellStyle name="Dezimal 3 3 2 2 9" xfId="3784" xr:uid="{00000000-0005-0000-0000-0000A8070000}"/>
    <cellStyle name="Dezimal 3 3 2 2 9 2" xfId="12205" xr:uid="{00000000-0005-0000-0000-0000A9070000}"/>
    <cellStyle name="Dezimal 3 3 2 2 9 2 2" xfId="29043" xr:uid="{00000000-0005-0000-0000-0000AA070000}"/>
    <cellStyle name="Dezimal 3 3 2 2 9 3" xfId="20625" xr:uid="{00000000-0005-0000-0000-0000AB070000}"/>
    <cellStyle name="Dezimal 3 3 2 3" xfId="335" xr:uid="{00000000-0005-0000-0000-0000AC070000}"/>
    <cellStyle name="Dezimal 3 3 2 3 10" xfId="8142" xr:uid="{00000000-0005-0000-0000-0000AD070000}"/>
    <cellStyle name="Dezimal 3 3 2 3 10 2" xfId="16563" xr:uid="{00000000-0005-0000-0000-0000AE070000}"/>
    <cellStyle name="Dezimal 3 3 2 3 10 2 2" xfId="33401" xr:uid="{00000000-0005-0000-0000-0000AF070000}"/>
    <cellStyle name="Dezimal 3 3 2 3 10 3" xfId="24983" xr:uid="{00000000-0005-0000-0000-0000B0070000}"/>
    <cellStyle name="Dezimal 3 3 2 3 11" xfId="8810" xr:uid="{00000000-0005-0000-0000-0000B1070000}"/>
    <cellStyle name="Dezimal 3 3 2 3 11 2" xfId="25649" xr:uid="{00000000-0005-0000-0000-0000B2070000}"/>
    <cellStyle name="Dezimal 3 3 2 3 12" xfId="17230" xr:uid="{00000000-0005-0000-0000-0000B3070000}"/>
    <cellStyle name="Dezimal 3 3 2 3 2" xfId="831" xr:uid="{00000000-0005-0000-0000-0000B4070000}"/>
    <cellStyle name="Dezimal 3 3 2 3 2 2" xfId="1819" xr:uid="{00000000-0005-0000-0000-0000B5070000}"/>
    <cellStyle name="Dezimal 3 3 2 3 2 2 2" xfId="5355" xr:uid="{00000000-0005-0000-0000-0000B6070000}"/>
    <cellStyle name="Dezimal 3 3 2 3 2 2 2 2" xfId="13776" xr:uid="{00000000-0005-0000-0000-0000B7070000}"/>
    <cellStyle name="Dezimal 3 3 2 3 2 2 2 2 2" xfId="30614" xr:uid="{00000000-0005-0000-0000-0000B8070000}"/>
    <cellStyle name="Dezimal 3 3 2 3 2 2 2 3" xfId="22196" xr:uid="{00000000-0005-0000-0000-0000B9070000}"/>
    <cellStyle name="Dezimal 3 3 2 3 2 2 3" xfId="10294" xr:uid="{00000000-0005-0000-0000-0000BA070000}"/>
    <cellStyle name="Dezimal 3 3 2 3 2 2 3 2" xfId="27132" xr:uid="{00000000-0005-0000-0000-0000BB070000}"/>
    <cellStyle name="Dezimal 3 3 2 3 2 2 4" xfId="18714" xr:uid="{00000000-0005-0000-0000-0000BC070000}"/>
    <cellStyle name="Dezimal 3 3 2 3 2 3" xfId="4367" xr:uid="{00000000-0005-0000-0000-0000BD070000}"/>
    <cellStyle name="Dezimal 3 3 2 3 2 3 2" xfId="12788" xr:uid="{00000000-0005-0000-0000-0000BE070000}"/>
    <cellStyle name="Dezimal 3 3 2 3 2 3 2 2" xfId="29626" xr:uid="{00000000-0005-0000-0000-0000BF070000}"/>
    <cellStyle name="Dezimal 3 3 2 3 2 3 3" xfId="21208" xr:uid="{00000000-0005-0000-0000-0000C0070000}"/>
    <cellStyle name="Dezimal 3 3 2 3 2 4" xfId="9306" xr:uid="{00000000-0005-0000-0000-0000C1070000}"/>
    <cellStyle name="Dezimal 3 3 2 3 2 4 2" xfId="26144" xr:uid="{00000000-0005-0000-0000-0000C2070000}"/>
    <cellStyle name="Dezimal 3 3 2 3 2 5" xfId="17726" xr:uid="{00000000-0005-0000-0000-0000C3070000}"/>
    <cellStyle name="Dezimal 3 3 2 3 3" xfId="1324" xr:uid="{00000000-0005-0000-0000-0000C4070000}"/>
    <cellStyle name="Dezimal 3 3 2 3 3 2" xfId="4860" xr:uid="{00000000-0005-0000-0000-0000C5070000}"/>
    <cellStyle name="Dezimal 3 3 2 3 3 2 2" xfId="13281" xr:uid="{00000000-0005-0000-0000-0000C6070000}"/>
    <cellStyle name="Dezimal 3 3 2 3 3 2 2 2" xfId="30119" xr:uid="{00000000-0005-0000-0000-0000C7070000}"/>
    <cellStyle name="Dezimal 3 3 2 3 3 2 3" xfId="21701" xr:uid="{00000000-0005-0000-0000-0000C8070000}"/>
    <cellStyle name="Dezimal 3 3 2 3 3 3" xfId="9799" xr:uid="{00000000-0005-0000-0000-0000C9070000}"/>
    <cellStyle name="Dezimal 3 3 2 3 3 3 2" xfId="26637" xr:uid="{00000000-0005-0000-0000-0000CA070000}"/>
    <cellStyle name="Dezimal 3 3 2 3 3 4" xfId="18219" xr:uid="{00000000-0005-0000-0000-0000CB070000}"/>
    <cellStyle name="Dezimal 3 3 2 3 4" xfId="2187" xr:uid="{00000000-0005-0000-0000-0000CC070000}"/>
    <cellStyle name="Dezimal 3 3 2 3 4 2" xfId="5675" xr:uid="{00000000-0005-0000-0000-0000CD070000}"/>
    <cellStyle name="Dezimal 3 3 2 3 4 2 2" xfId="14096" xr:uid="{00000000-0005-0000-0000-0000CE070000}"/>
    <cellStyle name="Dezimal 3 3 2 3 4 2 2 2" xfId="30934" xr:uid="{00000000-0005-0000-0000-0000CF070000}"/>
    <cellStyle name="Dezimal 3 3 2 3 4 2 3" xfId="22516" xr:uid="{00000000-0005-0000-0000-0000D0070000}"/>
    <cellStyle name="Dezimal 3 3 2 3 4 3" xfId="10614" xr:uid="{00000000-0005-0000-0000-0000D1070000}"/>
    <cellStyle name="Dezimal 3 3 2 3 4 3 2" xfId="27452" xr:uid="{00000000-0005-0000-0000-0000D2070000}"/>
    <cellStyle name="Dezimal 3 3 2 3 4 4" xfId="19034" xr:uid="{00000000-0005-0000-0000-0000D3070000}"/>
    <cellStyle name="Dezimal 3 3 2 3 5" xfId="2684" xr:uid="{00000000-0005-0000-0000-0000D4070000}"/>
    <cellStyle name="Dezimal 3 3 2 3 5 2" xfId="6166" xr:uid="{00000000-0005-0000-0000-0000D5070000}"/>
    <cellStyle name="Dezimal 3 3 2 3 5 2 2" xfId="14587" xr:uid="{00000000-0005-0000-0000-0000D6070000}"/>
    <cellStyle name="Dezimal 3 3 2 3 5 2 2 2" xfId="31425" xr:uid="{00000000-0005-0000-0000-0000D7070000}"/>
    <cellStyle name="Dezimal 3 3 2 3 5 2 3" xfId="23007" xr:uid="{00000000-0005-0000-0000-0000D8070000}"/>
    <cellStyle name="Dezimal 3 3 2 3 5 3" xfId="11105" xr:uid="{00000000-0005-0000-0000-0000D9070000}"/>
    <cellStyle name="Dezimal 3 3 2 3 5 3 2" xfId="27943" xr:uid="{00000000-0005-0000-0000-0000DA070000}"/>
    <cellStyle name="Dezimal 3 3 2 3 5 4" xfId="19525" xr:uid="{00000000-0005-0000-0000-0000DB070000}"/>
    <cellStyle name="Dezimal 3 3 2 3 6" xfId="3181" xr:uid="{00000000-0005-0000-0000-0000DC070000}"/>
    <cellStyle name="Dezimal 3 3 2 3 6 2" xfId="6663" xr:uid="{00000000-0005-0000-0000-0000DD070000}"/>
    <cellStyle name="Dezimal 3 3 2 3 6 2 2" xfId="15084" xr:uid="{00000000-0005-0000-0000-0000DE070000}"/>
    <cellStyle name="Dezimal 3 3 2 3 6 2 2 2" xfId="31922" xr:uid="{00000000-0005-0000-0000-0000DF070000}"/>
    <cellStyle name="Dezimal 3 3 2 3 6 2 3" xfId="23504" xr:uid="{00000000-0005-0000-0000-0000E0070000}"/>
    <cellStyle name="Dezimal 3 3 2 3 6 3" xfId="11602" xr:uid="{00000000-0005-0000-0000-0000E1070000}"/>
    <cellStyle name="Dezimal 3 3 2 3 6 3 2" xfId="28440" xr:uid="{00000000-0005-0000-0000-0000E2070000}"/>
    <cellStyle name="Dezimal 3 3 2 3 6 4" xfId="20022" xr:uid="{00000000-0005-0000-0000-0000E3070000}"/>
    <cellStyle name="Dezimal 3 3 2 3 7" xfId="3872" xr:uid="{00000000-0005-0000-0000-0000E4070000}"/>
    <cellStyle name="Dezimal 3 3 2 3 7 2" xfId="12293" xr:uid="{00000000-0005-0000-0000-0000E5070000}"/>
    <cellStyle name="Dezimal 3 3 2 3 7 2 2" xfId="29131" xr:uid="{00000000-0005-0000-0000-0000E6070000}"/>
    <cellStyle name="Dezimal 3 3 2 3 7 3" xfId="20713" xr:uid="{00000000-0005-0000-0000-0000E7070000}"/>
    <cellStyle name="Dezimal 3 3 2 3 8" xfId="7158" xr:uid="{00000000-0005-0000-0000-0000E8070000}"/>
    <cellStyle name="Dezimal 3 3 2 3 8 2" xfId="15579" xr:uid="{00000000-0005-0000-0000-0000E9070000}"/>
    <cellStyle name="Dezimal 3 3 2 3 8 2 2" xfId="32417" xr:uid="{00000000-0005-0000-0000-0000EA070000}"/>
    <cellStyle name="Dezimal 3 3 2 3 8 3" xfId="23999" xr:uid="{00000000-0005-0000-0000-0000EB070000}"/>
    <cellStyle name="Dezimal 3 3 2 3 9" xfId="7649" xr:uid="{00000000-0005-0000-0000-0000EC070000}"/>
    <cellStyle name="Dezimal 3 3 2 3 9 2" xfId="16070" xr:uid="{00000000-0005-0000-0000-0000ED070000}"/>
    <cellStyle name="Dezimal 3 3 2 3 9 2 2" xfId="32908" xr:uid="{00000000-0005-0000-0000-0000EE070000}"/>
    <cellStyle name="Dezimal 3 3 2 3 9 3" xfId="24490" xr:uid="{00000000-0005-0000-0000-0000EF070000}"/>
    <cellStyle name="Dezimal 3 3 2 4" xfId="497" xr:uid="{00000000-0005-0000-0000-0000F0070000}"/>
    <cellStyle name="Dezimal 3 3 2 4 10" xfId="8143" xr:uid="{00000000-0005-0000-0000-0000F1070000}"/>
    <cellStyle name="Dezimal 3 3 2 4 10 2" xfId="16564" xr:uid="{00000000-0005-0000-0000-0000F2070000}"/>
    <cellStyle name="Dezimal 3 3 2 4 10 2 2" xfId="33402" xr:uid="{00000000-0005-0000-0000-0000F3070000}"/>
    <cellStyle name="Dezimal 3 3 2 4 10 3" xfId="24984" xr:uid="{00000000-0005-0000-0000-0000F4070000}"/>
    <cellStyle name="Dezimal 3 3 2 4 11" xfId="8973" xr:uid="{00000000-0005-0000-0000-0000F5070000}"/>
    <cellStyle name="Dezimal 3 3 2 4 11 2" xfId="25811" xr:uid="{00000000-0005-0000-0000-0000F6070000}"/>
    <cellStyle name="Dezimal 3 3 2 4 12" xfId="17393" xr:uid="{00000000-0005-0000-0000-0000F7070000}"/>
    <cellStyle name="Dezimal 3 3 2 4 2" xfId="993" xr:uid="{00000000-0005-0000-0000-0000F8070000}"/>
    <cellStyle name="Dezimal 3 3 2 4 2 2" xfId="1981" xr:uid="{00000000-0005-0000-0000-0000F9070000}"/>
    <cellStyle name="Dezimal 3 3 2 4 2 2 2" xfId="5517" xr:uid="{00000000-0005-0000-0000-0000FA070000}"/>
    <cellStyle name="Dezimal 3 3 2 4 2 2 2 2" xfId="13938" xr:uid="{00000000-0005-0000-0000-0000FB070000}"/>
    <cellStyle name="Dezimal 3 3 2 4 2 2 2 2 2" xfId="30776" xr:uid="{00000000-0005-0000-0000-0000FC070000}"/>
    <cellStyle name="Dezimal 3 3 2 4 2 2 2 3" xfId="22358" xr:uid="{00000000-0005-0000-0000-0000FD070000}"/>
    <cellStyle name="Dezimal 3 3 2 4 2 2 3" xfId="10456" xr:uid="{00000000-0005-0000-0000-0000FE070000}"/>
    <cellStyle name="Dezimal 3 3 2 4 2 2 3 2" xfId="27294" xr:uid="{00000000-0005-0000-0000-0000FF070000}"/>
    <cellStyle name="Dezimal 3 3 2 4 2 2 4" xfId="18876" xr:uid="{00000000-0005-0000-0000-000000080000}"/>
    <cellStyle name="Dezimal 3 3 2 4 2 3" xfId="4529" xr:uid="{00000000-0005-0000-0000-000001080000}"/>
    <cellStyle name="Dezimal 3 3 2 4 2 3 2" xfId="12950" xr:uid="{00000000-0005-0000-0000-000002080000}"/>
    <cellStyle name="Dezimal 3 3 2 4 2 3 2 2" xfId="29788" xr:uid="{00000000-0005-0000-0000-000003080000}"/>
    <cellStyle name="Dezimal 3 3 2 4 2 3 3" xfId="21370" xr:uid="{00000000-0005-0000-0000-000004080000}"/>
    <cellStyle name="Dezimal 3 3 2 4 2 4" xfId="9468" xr:uid="{00000000-0005-0000-0000-000005080000}"/>
    <cellStyle name="Dezimal 3 3 2 4 2 4 2" xfId="26306" xr:uid="{00000000-0005-0000-0000-000006080000}"/>
    <cellStyle name="Dezimal 3 3 2 4 2 5" xfId="17888" xr:uid="{00000000-0005-0000-0000-000007080000}"/>
    <cellStyle name="Dezimal 3 3 2 4 3" xfId="1486" xr:uid="{00000000-0005-0000-0000-000008080000}"/>
    <cellStyle name="Dezimal 3 3 2 4 3 2" xfId="5022" xr:uid="{00000000-0005-0000-0000-000009080000}"/>
    <cellStyle name="Dezimal 3 3 2 4 3 2 2" xfId="13443" xr:uid="{00000000-0005-0000-0000-00000A080000}"/>
    <cellStyle name="Dezimal 3 3 2 4 3 2 2 2" xfId="30281" xr:uid="{00000000-0005-0000-0000-00000B080000}"/>
    <cellStyle name="Dezimal 3 3 2 4 3 2 3" xfId="21863" xr:uid="{00000000-0005-0000-0000-00000C080000}"/>
    <cellStyle name="Dezimal 3 3 2 4 3 3" xfId="9961" xr:uid="{00000000-0005-0000-0000-00000D080000}"/>
    <cellStyle name="Dezimal 3 3 2 4 3 3 2" xfId="26799" xr:uid="{00000000-0005-0000-0000-00000E080000}"/>
    <cellStyle name="Dezimal 3 3 2 4 3 4" xfId="18381" xr:uid="{00000000-0005-0000-0000-00000F080000}"/>
    <cellStyle name="Dezimal 3 3 2 4 4" xfId="2188" xr:uid="{00000000-0005-0000-0000-000010080000}"/>
    <cellStyle name="Dezimal 3 3 2 4 4 2" xfId="5676" xr:uid="{00000000-0005-0000-0000-000011080000}"/>
    <cellStyle name="Dezimal 3 3 2 4 4 2 2" xfId="14097" xr:uid="{00000000-0005-0000-0000-000012080000}"/>
    <cellStyle name="Dezimal 3 3 2 4 4 2 2 2" xfId="30935" xr:uid="{00000000-0005-0000-0000-000013080000}"/>
    <cellStyle name="Dezimal 3 3 2 4 4 2 3" xfId="22517" xr:uid="{00000000-0005-0000-0000-000014080000}"/>
    <cellStyle name="Dezimal 3 3 2 4 4 3" xfId="10615" xr:uid="{00000000-0005-0000-0000-000015080000}"/>
    <cellStyle name="Dezimal 3 3 2 4 4 3 2" xfId="27453" xr:uid="{00000000-0005-0000-0000-000016080000}"/>
    <cellStyle name="Dezimal 3 3 2 4 4 4" xfId="19035" xr:uid="{00000000-0005-0000-0000-000017080000}"/>
    <cellStyle name="Dezimal 3 3 2 4 5" xfId="2685" xr:uid="{00000000-0005-0000-0000-000018080000}"/>
    <cellStyle name="Dezimal 3 3 2 4 5 2" xfId="6167" xr:uid="{00000000-0005-0000-0000-000019080000}"/>
    <cellStyle name="Dezimal 3 3 2 4 5 2 2" xfId="14588" xr:uid="{00000000-0005-0000-0000-00001A080000}"/>
    <cellStyle name="Dezimal 3 3 2 4 5 2 2 2" xfId="31426" xr:uid="{00000000-0005-0000-0000-00001B080000}"/>
    <cellStyle name="Dezimal 3 3 2 4 5 2 3" xfId="23008" xr:uid="{00000000-0005-0000-0000-00001C080000}"/>
    <cellStyle name="Dezimal 3 3 2 4 5 3" xfId="11106" xr:uid="{00000000-0005-0000-0000-00001D080000}"/>
    <cellStyle name="Dezimal 3 3 2 4 5 3 2" xfId="27944" xr:uid="{00000000-0005-0000-0000-00001E080000}"/>
    <cellStyle name="Dezimal 3 3 2 4 5 4" xfId="19526" xr:uid="{00000000-0005-0000-0000-00001F080000}"/>
    <cellStyle name="Dezimal 3 3 2 4 6" xfId="3182" xr:uid="{00000000-0005-0000-0000-000020080000}"/>
    <cellStyle name="Dezimal 3 3 2 4 6 2" xfId="6664" xr:uid="{00000000-0005-0000-0000-000021080000}"/>
    <cellStyle name="Dezimal 3 3 2 4 6 2 2" xfId="15085" xr:uid="{00000000-0005-0000-0000-000022080000}"/>
    <cellStyle name="Dezimal 3 3 2 4 6 2 2 2" xfId="31923" xr:uid="{00000000-0005-0000-0000-000023080000}"/>
    <cellStyle name="Dezimal 3 3 2 4 6 2 3" xfId="23505" xr:uid="{00000000-0005-0000-0000-000024080000}"/>
    <cellStyle name="Dezimal 3 3 2 4 6 3" xfId="11603" xr:uid="{00000000-0005-0000-0000-000025080000}"/>
    <cellStyle name="Dezimal 3 3 2 4 6 3 2" xfId="28441" xr:uid="{00000000-0005-0000-0000-000026080000}"/>
    <cellStyle name="Dezimal 3 3 2 4 6 4" xfId="20023" xr:uid="{00000000-0005-0000-0000-000027080000}"/>
    <cellStyle name="Dezimal 3 3 2 4 7" xfId="4034" xr:uid="{00000000-0005-0000-0000-000028080000}"/>
    <cellStyle name="Dezimal 3 3 2 4 7 2" xfId="12455" xr:uid="{00000000-0005-0000-0000-000029080000}"/>
    <cellStyle name="Dezimal 3 3 2 4 7 2 2" xfId="29293" xr:uid="{00000000-0005-0000-0000-00002A080000}"/>
    <cellStyle name="Dezimal 3 3 2 4 7 3" xfId="20875" xr:uid="{00000000-0005-0000-0000-00002B080000}"/>
    <cellStyle name="Dezimal 3 3 2 4 8" xfId="7159" xr:uid="{00000000-0005-0000-0000-00002C080000}"/>
    <cellStyle name="Dezimal 3 3 2 4 8 2" xfId="15580" xr:uid="{00000000-0005-0000-0000-00002D080000}"/>
    <cellStyle name="Dezimal 3 3 2 4 8 2 2" xfId="32418" xr:uid="{00000000-0005-0000-0000-00002E080000}"/>
    <cellStyle name="Dezimal 3 3 2 4 8 3" xfId="24000" xr:uid="{00000000-0005-0000-0000-00002F080000}"/>
    <cellStyle name="Dezimal 3 3 2 4 9" xfId="7650" xr:uid="{00000000-0005-0000-0000-000030080000}"/>
    <cellStyle name="Dezimal 3 3 2 4 9 2" xfId="16071" xr:uid="{00000000-0005-0000-0000-000031080000}"/>
    <cellStyle name="Dezimal 3 3 2 4 9 2 2" xfId="32909" xr:uid="{00000000-0005-0000-0000-000032080000}"/>
    <cellStyle name="Dezimal 3 3 2 4 9 3" xfId="24491" xr:uid="{00000000-0005-0000-0000-000033080000}"/>
    <cellStyle name="Dezimal 3 3 2 5" xfId="668" xr:uid="{00000000-0005-0000-0000-000034080000}"/>
    <cellStyle name="Dezimal 3 3 2 5 2" xfId="1656" xr:uid="{00000000-0005-0000-0000-000035080000}"/>
    <cellStyle name="Dezimal 3 3 2 5 2 2" xfId="5192" xr:uid="{00000000-0005-0000-0000-000036080000}"/>
    <cellStyle name="Dezimal 3 3 2 5 2 2 2" xfId="13613" xr:uid="{00000000-0005-0000-0000-000037080000}"/>
    <cellStyle name="Dezimal 3 3 2 5 2 2 2 2" xfId="30451" xr:uid="{00000000-0005-0000-0000-000038080000}"/>
    <cellStyle name="Dezimal 3 3 2 5 2 2 3" xfId="22033" xr:uid="{00000000-0005-0000-0000-000039080000}"/>
    <cellStyle name="Dezimal 3 3 2 5 2 3" xfId="10131" xr:uid="{00000000-0005-0000-0000-00003A080000}"/>
    <cellStyle name="Dezimal 3 3 2 5 2 3 2" xfId="26969" xr:uid="{00000000-0005-0000-0000-00003B080000}"/>
    <cellStyle name="Dezimal 3 3 2 5 2 4" xfId="18551" xr:uid="{00000000-0005-0000-0000-00003C080000}"/>
    <cellStyle name="Dezimal 3 3 2 5 3" xfId="4204" xr:uid="{00000000-0005-0000-0000-00003D080000}"/>
    <cellStyle name="Dezimal 3 3 2 5 3 2" xfId="12625" xr:uid="{00000000-0005-0000-0000-00003E080000}"/>
    <cellStyle name="Dezimal 3 3 2 5 3 2 2" xfId="29463" xr:uid="{00000000-0005-0000-0000-00003F080000}"/>
    <cellStyle name="Dezimal 3 3 2 5 3 3" xfId="21045" xr:uid="{00000000-0005-0000-0000-000040080000}"/>
    <cellStyle name="Dezimal 3 3 2 5 4" xfId="9143" xr:uid="{00000000-0005-0000-0000-000041080000}"/>
    <cellStyle name="Dezimal 3 3 2 5 4 2" xfId="25981" xr:uid="{00000000-0005-0000-0000-000042080000}"/>
    <cellStyle name="Dezimal 3 3 2 5 5" xfId="17563" xr:uid="{00000000-0005-0000-0000-000043080000}"/>
    <cellStyle name="Dezimal 3 3 2 6" xfId="1161" xr:uid="{00000000-0005-0000-0000-000044080000}"/>
    <cellStyle name="Dezimal 3 3 2 6 2" xfId="4697" xr:uid="{00000000-0005-0000-0000-000045080000}"/>
    <cellStyle name="Dezimal 3 3 2 6 2 2" xfId="13118" xr:uid="{00000000-0005-0000-0000-000046080000}"/>
    <cellStyle name="Dezimal 3 3 2 6 2 2 2" xfId="29956" xr:uid="{00000000-0005-0000-0000-000047080000}"/>
    <cellStyle name="Dezimal 3 3 2 6 2 3" xfId="21538" xr:uid="{00000000-0005-0000-0000-000048080000}"/>
    <cellStyle name="Dezimal 3 3 2 6 3" xfId="9636" xr:uid="{00000000-0005-0000-0000-000049080000}"/>
    <cellStyle name="Dezimal 3 3 2 6 3 2" xfId="26474" xr:uid="{00000000-0005-0000-0000-00004A080000}"/>
    <cellStyle name="Dezimal 3 3 2 6 4" xfId="18056" xr:uid="{00000000-0005-0000-0000-00004B080000}"/>
    <cellStyle name="Dezimal 3 3 2 7" xfId="2183" xr:uid="{00000000-0005-0000-0000-00004C080000}"/>
    <cellStyle name="Dezimal 3 3 2 7 2" xfId="5671" xr:uid="{00000000-0005-0000-0000-00004D080000}"/>
    <cellStyle name="Dezimal 3 3 2 7 2 2" xfId="14092" xr:uid="{00000000-0005-0000-0000-00004E080000}"/>
    <cellStyle name="Dezimal 3 3 2 7 2 2 2" xfId="30930" xr:uid="{00000000-0005-0000-0000-00004F080000}"/>
    <cellStyle name="Dezimal 3 3 2 7 2 3" xfId="22512" xr:uid="{00000000-0005-0000-0000-000050080000}"/>
    <cellStyle name="Dezimal 3 3 2 7 3" xfId="10610" xr:uid="{00000000-0005-0000-0000-000051080000}"/>
    <cellStyle name="Dezimal 3 3 2 7 3 2" xfId="27448" xr:uid="{00000000-0005-0000-0000-000052080000}"/>
    <cellStyle name="Dezimal 3 3 2 7 4" xfId="19030" xr:uid="{00000000-0005-0000-0000-000053080000}"/>
    <cellStyle name="Dezimal 3 3 2 8" xfId="2680" xr:uid="{00000000-0005-0000-0000-000054080000}"/>
    <cellStyle name="Dezimal 3 3 2 8 2" xfId="6162" xr:uid="{00000000-0005-0000-0000-000055080000}"/>
    <cellStyle name="Dezimal 3 3 2 8 2 2" xfId="14583" xr:uid="{00000000-0005-0000-0000-000056080000}"/>
    <cellStyle name="Dezimal 3 3 2 8 2 2 2" xfId="31421" xr:uid="{00000000-0005-0000-0000-000057080000}"/>
    <cellStyle name="Dezimal 3 3 2 8 2 3" xfId="23003" xr:uid="{00000000-0005-0000-0000-000058080000}"/>
    <cellStyle name="Dezimal 3 3 2 8 3" xfId="11101" xr:uid="{00000000-0005-0000-0000-000059080000}"/>
    <cellStyle name="Dezimal 3 3 2 8 3 2" xfId="27939" xr:uid="{00000000-0005-0000-0000-00005A080000}"/>
    <cellStyle name="Dezimal 3 3 2 8 4" xfId="19521" xr:uid="{00000000-0005-0000-0000-00005B080000}"/>
    <cellStyle name="Dezimal 3 3 2 9" xfId="3177" xr:uid="{00000000-0005-0000-0000-00005C080000}"/>
    <cellStyle name="Dezimal 3 3 2 9 2" xfId="6659" xr:uid="{00000000-0005-0000-0000-00005D080000}"/>
    <cellStyle name="Dezimal 3 3 2 9 2 2" xfId="15080" xr:uid="{00000000-0005-0000-0000-00005E080000}"/>
    <cellStyle name="Dezimal 3 3 2 9 2 2 2" xfId="31918" xr:uid="{00000000-0005-0000-0000-00005F080000}"/>
    <cellStyle name="Dezimal 3 3 2 9 2 3" xfId="23500" xr:uid="{00000000-0005-0000-0000-000060080000}"/>
    <cellStyle name="Dezimal 3 3 2 9 3" xfId="11598" xr:uid="{00000000-0005-0000-0000-000061080000}"/>
    <cellStyle name="Dezimal 3 3 2 9 3 2" xfId="28436" xr:uid="{00000000-0005-0000-0000-000062080000}"/>
    <cellStyle name="Dezimal 3 3 2 9 4" xfId="20018" xr:uid="{00000000-0005-0000-0000-000063080000}"/>
    <cellStyle name="Dezimal 3 3 3" xfId="138" xr:uid="{00000000-0005-0000-0000-000064080000}"/>
    <cellStyle name="Dezimal 3 3 3 10" xfId="7160" xr:uid="{00000000-0005-0000-0000-000065080000}"/>
    <cellStyle name="Dezimal 3 3 3 10 2" xfId="15581" xr:uid="{00000000-0005-0000-0000-000066080000}"/>
    <cellStyle name="Dezimal 3 3 3 10 2 2" xfId="32419" xr:uid="{00000000-0005-0000-0000-000067080000}"/>
    <cellStyle name="Dezimal 3 3 3 10 3" xfId="24001" xr:uid="{00000000-0005-0000-0000-000068080000}"/>
    <cellStyle name="Dezimal 3 3 3 11" xfId="7651" xr:uid="{00000000-0005-0000-0000-000069080000}"/>
    <cellStyle name="Dezimal 3 3 3 11 2" xfId="16072" xr:uid="{00000000-0005-0000-0000-00006A080000}"/>
    <cellStyle name="Dezimal 3 3 3 11 2 2" xfId="32910" xr:uid="{00000000-0005-0000-0000-00006B080000}"/>
    <cellStyle name="Dezimal 3 3 3 11 3" xfId="24492" xr:uid="{00000000-0005-0000-0000-00006C080000}"/>
    <cellStyle name="Dezimal 3 3 3 12" xfId="8144" xr:uid="{00000000-0005-0000-0000-00006D080000}"/>
    <cellStyle name="Dezimal 3 3 3 12 2" xfId="16565" xr:uid="{00000000-0005-0000-0000-00006E080000}"/>
    <cellStyle name="Dezimal 3 3 3 12 2 2" xfId="33403" xr:uid="{00000000-0005-0000-0000-00006F080000}"/>
    <cellStyle name="Dezimal 3 3 3 12 3" xfId="24985" xr:uid="{00000000-0005-0000-0000-000070080000}"/>
    <cellStyle name="Dezimal 3 3 3 13" xfId="8690" xr:uid="{00000000-0005-0000-0000-000071080000}"/>
    <cellStyle name="Dezimal 3 3 3 13 2" xfId="25529" xr:uid="{00000000-0005-0000-0000-000072080000}"/>
    <cellStyle name="Dezimal 3 3 3 14" xfId="17110" xr:uid="{00000000-0005-0000-0000-000073080000}"/>
    <cellStyle name="Dezimal 3 3 3 2" xfId="378" xr:uid="{00000000-0005-0000-0000-000074080000}"/>
    <cellStyle name="Dezimal 3 3 3 2 10" xfId="8145" xr:uid="{00000000-0005-0000-0000-000075080000}"/>
    <cellStyle name="Dezimal 3 3 3 2 10 2" xfId="16566" xr:uid="{00000000-0005-0000-0000-000076080000}"/>
    <cellStyle name="Dezimal 3 3 3 2 10 2 2" xfId="33404" xr:uid="{00000000-0005-0000-0000-000077080000}"/>
    <cellStyle name="Dezimal 3 3 3 2 10 3" xfId="24986" xr:uid="{00000000-0005-0000-0000-000078080000}"/>
    <cellStyle name="Dezimal 3 3 3 2 11" xfId="8853" xr:uid="{00000000-0005-0000-0000-000079080000}"/>
    <cellStyle name="Dezimal 3 3 3 2 11 2" xfId="25692" xr:uid="{00000000-0005-0000-0000-00007A080000}"/>
    <cellStyle name="Dezimal 3 3 3 2 12" xfId="17273" xr:uid="{00000000-0005-0000-0000-00007B080000}"/>
    <cellStyle name="Dezimal 3 3 3 2 2" xfId="874" xr:uid="{00000000-0005-0000-0000-00007C080000}"/>
    <cellStyle name="Dezimal 3 3 3 2 2 2" xfId="1862" xr:uid="{00000000-0005-0000-0000-00007D080000}"/>
    <cellStyle name="Dezimal 3 3 3 2 2 2 2" xfId="5398" xr:uid="{00000000-0005-0000-0000-00007E080000}"/>
    <cellStyle name="Dezimal 3 3 3 2 2 2 2 2" xfId="13819" xr:uid="{00000000-0005-0000-0000-00007F080000}"/>
    <cellStyle name="Dezimal 3 3 3 2 2 2 2 2 2" xfId="30657" xr:uid="{00000000-0005-0000-0000-000080080000}"/>
    <cellStyle name="Dezimal 3 3 3 2 2 2 2 3" xfId="22239" xr:uid="{00000000-0005-0000-0000-000081080000}"/>
    <cellStyle name="Dezimal 3 3 3 2 2 2 3" xfId="10337" xr:uid="{00000000-0005-0000-0000-000082080000}"/>
    <cellStyle name="Dezimal 3 3 3 2 2 2 3 2" xfId="27175" xr:uid="{00000000-0005-0000-0000-000083080000}"/>
    <cellStyle name="Dezimal 3 3 3 2 2 2 4" xfId="18757" xr:uid="{00000000-0005-0000-0000-000084080000}"/>
    <cellStyle name="Dezimal 3 3 3 2 2 3" xfId="4410" xr:uid="{00000000-0005-0000-0000-000085080000}"/>
    <cellStyle name="Dezimal 3 3 3 2 2 3 2" xfId="12831" xr:uid="{00000000-0005-0000-0000-000086080000}"/>
    <cellStyle name="Dezimal 3 3 3 2 2 3 2 2" xfId="29669" xr:uid="{00000000-0005-0000-0000-000087080000}"/>
    <cellStyle name="Dezimal 3 3 3 2 2 3 3" xfId="21251" xr:uid="{00000000-0005-0000-0000-000088080000}"/>
    <cellStyle name="Dezimal 3 3 3 2 2 4" xfId="9349" xr:uid="{00000000-0005-0000-0000-000089080000}"/>
    <cellStyle name="Dezimal 3 3 3 2 2 4 2" xfId="26187" xr:uid="{00000000-0005-0000-0000-00008A080000}"/>
    <cellStyle name="Dezimal 3 3 3 2 2 5" xfId="17769" xr:uid="{00000000-0005-0000-0000-00008B080000}"/>
    <cellStyle name="Dezimal 3 3 3 2 3" xfId="1367" xr:uid="{00000000-0005-0000-0000-00008C080000}"/>
    <cellStyle name="Dezimal 3 3 3 2 3 2" xfId="4903" xr:uid="{00000000-0005-0000-0000-00008D080000}"/>
    <cellStyle name="Dezimal 3 3 3 2 3 2 2" xfId="13324" xr:uid="{00000000-0005-0000-0000-00008E080000}"/>
    <cellStyle name="Dezimal 3 3 3 2 3 2 2 2" xfId="30162" xr:uid="{00000000-0005-0000-0000-00008F080000}"/>
    <cellStyle name="Dezimal 3 3 3 2 3 2 3" xfId="21744" xr:uid="{00000000-0005-0000-0000-000090080000}"/>
    <cellStyle name="Dezimal 3 3 3 2 3 3" xfId="9842" xr:uid="{00000000-0005-0000-0000-000091080000}"/>
    <cellStyle name="Dezimal 3 3 3 2 3 3 2" xfId="26680" xr:uid="{00000000-0005-0000-0000-000092080000}"/>
    <cellStyle name="Dezimal 3 3 3 2 3 4" xfId="18262" xr:uid="{00000000-0005-0000-0000-000093080000}"/>
    <cellStyle name="Dezimal 3 3 3 2 4" xfId="2190" xr:uid="{00000000-0005-0000-0000-000094080000}"/>
    <cellStyle name="Dezimal 3 3 3 2 4 2" xfId="5678" xr:uid="{00000000-0005-0000-0000-000095080000}"/>
    <cellStyle name="Dezimal 3 3 3 2 4 2 2" xfId="14099" xr:uid="{00000000-0005-0000-0000-000096080000}"/>
    <cellStyle name="Dezimal 3 3 3 2 4 2 2 2" xfId="30937" xr:uid="{00000000-0005-0000-0000-000097080000}"/>
    <cellStyle name="Dezimal 3 3 3 2 4 2 3" xfId="22519" xr:uid="{00000000-0005-0000-0000-000098080000}"/>
    <cellStyle name="Dezimal 3 3 3 2 4 3" xfId="10617" xr:uid="{00000000-0005-0000-0000-000099080000}"/>
    <cellStyle name="Dezimal 3 3 3 2 4 3 2" xfId="27455" xr:uid="{00000000-0005-0000-0000-00009A080000}"/>
    <cellStyle name="Dezimal 3 3 3 2 4 4" xfId="19037" xr:uid="{00000000-0005-0000-0000-00009B080000}"/>
    <cellStyle name="Dezimal 3 3 3 2 5" xfId="2687" xr:uid="{00000000-0005-0000-0000-00009C080000}"/>
    <cellStyle name="Dezimal 3 3 3 2 5 2" xfId="6169" xr:uid="{00000000-0005-0000-0000-00009D080000}"/>
    <cellStyle name="Dezimal 3 3 3 2 5 2 2" xfId="14590" xr:uid="{00000000-0005-0000-0000-00009E080000}"/>
    <cellStyle name="Dezimal 3 3 3 2 5 2 2 2" xfId="31428" xr:uid="{00000000-0005-0000-0000-00009F080000}"/>
    <cellStyle name="Dezimal 3 3 3 2 5 2 3" xfId="23010" xr:uid="{00000000-0005-0000-0000-0000A0080000}"/>
    <cellStyle name="Dezimal 3 3 3 2 5 3" xfId="11108" xr:uid="{00000000-0005-0000-0000-0000A1080000}"/>
    <cellStyle name="Dezimal 3 3 3 2 5 3 2" xfId="27946" xr:uid="{00000000-0005-0000-0000-0000A2080000}"/>
    <cellStyle name="Dezimal 3 3 3 2 5 4" xfId="19528" xr:uid="{00000000-0005-0000-0000-0000A3080000}"/>
    <cellStyle name="Dezimal 3 3 3 2 6" xfId="3184" xr:uid="{00000000-0005-0000-0000-0000A4080000}"/>
    <cellStyle name="Dezimal 3 3 3 2 6 2" xfId="6666" xr:uid="{00000000-0005-0000-0000-0000A5080000}"/>
    <cellStyle name="Dezimal 3 3 3 2 6 2 2" xfId="15087" xr:uid="{00000000-0005-0000-0000-0000A6080000}"/>
    <cellStyle name="Dezimal 3 3 3 2 6 2 2 2" xfId="31925" xr:uid="{00000000-0005-0000-0000-0000A7080000}"/>
    <cellStyle name="Dezimal 3 3 3 2 6 2 3" xfId="23507" xr:uid="{00000000-0005-0000-0000-0000A8080000}"/>
    <cellStyle name="Dezimal 3 3 3 2 6 3" xfId="11605" xr:uid="{00000000-0005-0000-0000-0000A9080000}"/>
    <cellStyle name="Dezimal 3 3 3 2 6 3 2" xfId="28443" xr:uid="{00000000-0005-0000-0000-0000AA080000}"/>
    <cellStyle name="Dezimal 3 3 3 2 6 4" xfId="20025" xr:uid="{00000000-0005-0000-0000-0000AB080000}"/>
    <cellStyle name="Dezimal 3 3 3 2 7" xfId="3915" xr:uid="{00000000-0005-0000-0000-0000AC080000}"/>
    <cellStyle name="Dezimal 3 3 3 2 7 2" xfId="12336" xr:uid="{00000000-0005-0000-0000-0000AD080000}"/>
    <cellStyle name="Dezimal 3 3 3 2 7 2 2" xfId="29174" xr:uid="{00000000-0005-0000-0000-0000AE080000}"/>
    <cellStyle name="Dezimal 3 3 3 2 7 3" xfId="20756" xr:uid="{00000000-0005-0000-0000-0000AF080000}"/>
    <cellStyle name="Dezimal 3 3 3 2 8" xfId="7161" xr:uid="{00000000-0005-0000-0000-0000B0080000}"/>
    <cellStyle name="Dezimal 3 3 3 2 8 2" xfId="15582" xr:uid="{00000000-0005-0000-0000-0000B1080000}"/>
    <cellStyle name="Dezimal 3 3 3 2 8 2 2" xfId="32420" xr:uid="{00000000-0005-0000-0000-0000B2080000}"/>
    <cellStyle name="Dezimal 3 3 3 2 8 3" xfId="24002" xr:uid="{00000000-0005-0000-0000-0000B3080000}"/>
    <cellStyle name="Dezimal 3 3 3 2 9" xfId="7652" xr:uid="{00000000-0005-0000-0000-0000B4080000}"/>
    <cellStyle name="Dezimal 3 3 3 2 9 2" xfId="16073" xr:uid="{00000000-0005-0000-0000-0000B5080000}"/>
    <cellStyle name="Dezimal 3 3 3 2 9 2 2" xfId="32911" xr:uid="{00000000-0005-0000-0000-0000B6080000}"/>
    <cellStyle name="Dezimal 3 3 3 2 9 3" xfId="24493" xr:uid="{00000000-0005-0000-0000-0000B7080000}"/>
    <cellStyle name="Dezimal 3 3 3 3" xfId="540" xr:uid="{00000000-0005-0000-0000-0000B8080000}"/>
    <cellStyle name="Dezimal 3 3 3 3 10" xfId="8146" xr:uid="{00000000-0005-0000-0000-0000B9080000}"/>
    <cellStyle name="Dezimal 3 3 3 3 10 2" xfId="16567" xr:uid="{00000000-0005-0000-0000-0000BA080000}"/>
    <cellStyle name="Dezimal 3 3 3 3 10 2 2" xfId="33405" xr:uid="{00000000-0005-0000-0000-0000BB080000}"/>
    <cellStyle name="Dezimal 3 3 3 3 10 3" xfId="24987" xr:uid="{00000000-0005-0000-0000-0000BC080000}"/>
    <cellStyle name="Dezimal 3 3 3 3 11" xfId="9016" xr:uid="{00000000-0005-0000-0000-0000BD080000}"/>
    <cellStyle name="Dezimal 3 3 3 3 11 2" xfId="25854" xr:uid="{00000000-0005-0000-0000-0000BE080000}"/>
    <cellStyle name="Dezimal 3 3 3 3 12" xfId="17436" xr:uid="{00000000-0005-0000-0000-0000BF080000}"/>
    <cellStyle name="Dezimal 3 3 3 3 2" xfId="1036" xr:uid="{00000000-0005-0000-0000-0000C0080000}"/>
    <cellStyle name="Dezimal 3 3 3 3 2 2" xfId="2024" xr:uid="{00000000-0005-0000-0000-0000C1080000}"/>
    <cellStyle name="Dezimal 3 3 3 3 2 2 2" xfId="5560" xr:uid="{00000000-0005-0000-0000-0000C2080000}"/>
    <cellStyle name="Dezimal 3 3 3 3 2 2 2 2" xfId="13981" xr:uid="{00000000-0005-0000-0000-0000C3080000}"/>
    <cellStyle name="Dezimal 3 3 3 3 2 2 2 2 2" xfId="30819" xr:uid="{00000000-0005-0000-0000-0000C4080000}"/>
    <cellStyle name="Dezimal 3 3 3 3 2 2 2 3" xfId="22401" xr:uid="{00000000-0005-0000-0000-0000C5080000}"/>
    <cellStyle name="Dezimal 3 3 3 3 2 2 3" xfId="10499" xr:uid="{00000000-0005-0000-0000-0000C6080000}"/>
    <cellStyle name="Dezimal 3 3 3 3 2 2 3 2" xfId="27337" xr:uid="{00000000-0005-0000-0000-0000C7080000}"/>
    <cellStyle name="Dezimal 3 3 3 3 2 2 4" xfId="18919" xr:uid="{00000000-0005-0000-0000-0000C8080000}"/>
    <cellStyle name="Dezimal 3 3 3 3 2 3" xfId="4572" xr:uid="{00000000-0005-0000-0000-0000C9080000}"/>
    <cellStyle name="Dezimal 3 3 3 3 2 3 2" xfId="12993" xr:uid="{00000000-0005-0000-0000-0000CA080000}"/>
    <cellStyle name="Dezimal 3 3 3 3 2 3 2 2" xfId="29831" xr:uid="{00000000-0005-0000-0000-0000CB080000}"/>
    <cellStyle name="Dezimal 3 3 3 3 2 3 3" xfId="21413" xr:uid="{00000000-0005-0000-0000-0000CC080000}"/>
    <cellStyle name="Dezimal 3 3 3 3 2 4" xfId="9511" xr:uid="{00000000-0005-0000-0000-0000CD080000}"/>
    <cellStyle name="Dezimal 3 3 3 3 2 4 2" xfId="26349" xr:uid="{00000000-0005-0000-0000-0000CE080000}"/>
    <cellStyle name="Dezimal 3 3 3 3 2 5" xfId="17931" xr:uid="{00000000-0005-0000-0000-0000CF080000}"/>
    <cellStyle name="Dezimal 3 3 3 3 3" xfId="1529" xr:uid="{00000000-0005-0000-0000-0000D0080000}"/>
    <cellStyle name="Dezimal 3 3 3 3 3 2" xfId="5065" xr:uid="{00000000-0005-0000-0000-0000D1080000}"/>
    <cellStyle name="Dezimal 3 3 3 3 3 2 2" xfId="13486" xr:uid="{00000000-0005-0000-0000-0000D2080000}"/>
    <cellStyle name="Dezimal 3 3 3 3 3 2 2 2" xfId="30324" xr:uid="{00000000-0005-0000-0000-0000D3080000}"/>
    <cellStyle name="Dezimal 3 3 3 3 3 2 3" xfId="21906" xr:uid="{00000000-0005-0000-0000-0000D4080000}"/>
    <cellStyle name="Dezimal 3 3 3 3 3 3" xfId="10004" xr:uid="{00000000-0005-0000-0000-0000D5080000}"/>
    <cellStyle name="Dezimal 3 3 3 3 3 3 2" xfId="26842" xr:uid="{00000000-0005-0000-0000-0000D6080000}"/>
    <cellStyle name="Dezimal 3 3 3 3 3 4" xfId="18424" xr:uid="{00000000-0005-0000-0000-0000D7080000}"/>
    <cellStyle name="Dezimal 3 3 3 3 4" xfId="2191" xr:uid="{00000000-0005-0000-0000-0000D8080000}"/>
    <cellStyle name="Dezimal 3 3 3 3 4 2" xfId="5679" xr:uid="{00000000-0005-0000-0000-0000D9080000}"/>
    <cellStyle name="Dezimal 3 3 3 3 4 2 2" xfId="14100" xr:uid="{00000000-0005-0000-0000-0000DA080000}"/>
    <cellStyle name="Dezimal 3 3 3 3 4 2 2 2" xfId="30938" xr:uid="{00000000-0005-0000-0000-0000DB080000}"/>
    <cellStyle name="Dezimal 3 3 3 3 4 2 3" xfId="22520" xr:uid="{00000000-0005-0000-0000-0000DC080000}"/>
    <cellStyle name="Dezimal 3 3 3 3 4 3" xfId="10618" xr:uid="{00000000-0005-0000-0000-0000DD080000}"/>
    <cellStyle name="Dezimal 3 3 3 3 4 3 2" xfId="27456" xr:uid="{00000000-0005-0000-0000-0000DE080000}"/>
    <cellStyle name="Dezimal 3 3 3 3 4 4" xfId="19038" xr:uid="{00000000-0005-0000-0000-0000DF080000}"/>
    <cellStyle name="Dezimal 3 3 3 3 5" xfId="2688" xr:uid="{00000000-0005-0000-0000-0000E0080000}"/>
    <cellStyle name="Dezimal 3 3 3 3 5 2" xfId="6170" xr:uid="{00000000-0005-0000-0000-0000E1080000}"/>
    <cellStyle name="Dezimal 3 3 3 3 5 2 2" xfId="14591" xr:uid="{00000000-0005-0000-0000-0000E2080000}"/>
    <cellStyle name="Dezimal 3 3 3 3 5 2 2 2" xfId="31429" xr:uid="{00000000-0005-0000-0000-0000E3080000}"/>
    <cellStyle name="Dezimal 3 3 3 3 5 2 3" xfId="23011" xr:uid="{00000000-0005-0000-0000-0000E4080000}"/>
    <cellStyle name="Dezimal 3 3 3 3 5 3" xfId="11109" xr:uid="{00000000-0005-0000-0000-0000E5080000}"/>
    <cellStyle name="Dezimal 3 3 3 3 5 3 2" xfId="27947" xr:uid="{00000000-0005-0000-0000-0000E6080000}"/>
    <cellStyle name="Dezimal 3 3 3 3 5 4" xfId="19529" xr:uid="{00000000-0005-0000-0000-0000E7080000}"/>
    <cellStyle name="Dezimal 3 3 3 3 6" xfId="3185" xr:uid="{00000000-0005-0000-0000-0000E8080000}"/>
    <cellStyle name="Dezimal 3 3 3 3 6 2" xfId="6667" xr:uid="{00000000-0005-0000-0000-0000E9080000}"/>
    <cellStyle name="Dezimal 3 3 3 3 6 2 2" xfId="15088" xr:uid="{00000000-0005-0000-0000-0000EA080000}"/>
    <cellStyle name="Dezimal 3 3 3 3 6 2 2 2" xfId="31926" xr:uid="{00000000-0005-0000-0000-0000EB080000}"/>
    <cellStyle name="Dezimal 3 3 3 3 6 2 3" xfId="23508" xr:uid="{00000000-0005-0000-0000-0000EC080000}"/>
    <cellStyle name="Dezimal 3 3 3 3 6 3" xfId="11606" xr:uid="{00000000-0005-0000-0000-0000ED080000}"/>
    <cellStyle name="Dezimal 3 3 3 3 6 3 2" xfId="28444" xr:uid="{00000000-0005-0000-0000-0000EE080000}"/>
    <cellStyle name="Dezimal 3 3 3 3 6 4" xfId="20026" xr:uid="{00000000-0005-0000-0000-0000EF080000}"/>
    <cellStyle name="Dezimal 3 3 3 3 7" xfId="4077" xr:uid="{00000000-0005-0000-0000-0000F0080000}"/>
    <cellStyle name="Dezimal 3 3 3 3 7 2" xfId="12498" xr:uid="{00000000-0005-0000-0000-0000F1080000}"/>
    <cellStyle name="Dezimal 3 3 3 3 7 2 2" xfId="29336" xr:uid="{00000000-0005-0000-0000-0000F2080000}"/>
    <cellStyle name="Dezimal 3 3 3 3 7 3" xfId="20918" xr:uid="{00000000-0005-0000-0000-0000F3080000}"/>
    <cellStyle name="Dezimal 3 3 3 3 8" xfId="7162" xr:uid="{00000000-0005-0000-0000-0000F4080000}"/>
    <cellStyle name="Dezimal 3 3 3 3 8 2" xfId="15583" xr:uid="{00000000-0005-0000-0000-0000F5080000}"/>
    <cellStyle name="Dezimal 3 3 3 3 8 2 2" xfId="32421" xr:uid="{00000000-0005-0000-0000-0000F6080000}"/>
    <cellStyle name="Dezimal 3 3 3 3 8 3" xfId="24003" xr:uid="{00000000-0005-0000-0000-0000F7080000}"/>
    <cellStyle name="Dezimal 3 3 3 3 9" xfId="7653" xr:uid="{00000000-0005-0000-0000-0000F8080000}"/>
    <cellStyle name="Dezimal 3 3 3 3 9 2" xfId="16074" xr:uid="{00000000-0005-0000-0000-0000F9080000}"/>
    <cellStyle name="Dezimal 3 3 3 3 9 2 2" xfId="32912" xr:uid="{00000000-0005-0000-0000-0000FA080000}"/>
    <cellStyle name="Dezimal 3 3 3 3 9 3" xfId="24494" xr:uid="{00000000-0005-0000-0000-0000FB080000}"/>
    <cellStyle name="Dezimal 3 3 3 4" xfId="711" xr:uid="{00000000-0005-0000-0000-0000FC080000}"/>
    <cellStyle name="Dezimal 3 3 3 4 2" xfId="1699" xr:uid="{00000000-0005-0000-0000-0000FD080000}"/>
    <cellStyle name="Dezimal 3 3 3 4 2 2" xfId="5235" xr:uid="{00000000-0005-0000-0000-0000FE080000}"/>
    <cellStyle name="Dezimal 3 3 3 4 2 2 2" xfId="13656" xr:uid="{00000000-0005-0000-0000-0000FF080000}"/>
    <cellStyle name="Dezimal 3 3 3 4 2 2 2 2" xfId="30494" xr:uid="{00000000-0005-0000-0000-000000090000}"/>
    <cellStyle name="Dezimal 3 3 3 4 2 2 3" xfId="22076" xr:uid="{00000000-0005-0000-0000-000001090000}"/>
    <cellStyle name="Dezimal 3 3 3 4 2 3" xfId="10174" xr:uid="{00000000-0005-0000-0000-000002090000}"/>
    <cellStyle name="Dezimal 3 3 3 4 2 3 2" xfId="27012" xr:uid="{00000000-0005-0000-0000-000003090000}"/>
    <cellStyle name="Dezimal 3 3 3 4 2 4" xfId="18594" xr:uid="{00000000-0005-0000-0000-000004090000}"/>
    <cellStyle name="Dezimal 3 3 3 4 3" xfId="4247" xr:uid="{00000000-0005-0000-0000-000005090000}"/>
    <cellStyle name="Dezimal 3 3 3 4 3 2" xfId="12668" xr:uid="{00000000-0005-0000-0000-000006090000}"/>
    <cellStyle name="Dezimal 3 3 3 4 3 2 2" xfId="29506" xr:uid="{00000000-0005-0000-0000-000007090000}"/>
    <cellStyle name="Dezimal 3 3 3 4 3 3" xfId="21088" xr:uid="{00000000-0005-0000-0000-000008090000}"/>
    <cellStyle name="Dezimal 3 3 3 4 4" xfId="9186" xr:uid="{00000000-0005-0000-0000-000009090000}"/>
    <cellStyle name="Dezimal 3 3 3 4 4 2" xfId="26024" xr:uid="{00000000-0005-0000-0000-00000A090000}"/>
    <cellStyle name="Dezimal 3 3 3 4 5" xfId="17606" xr:uid="{00000000-0005-0000-0000-00000B090000}"/>
    <cellStyle name="Dezimal 3 3 3 5" xfId="1204" xr:uid="{00000000-0005-0000-0000-00000C090000}"/>
    <cellStyle name="Dezimal 3 3 3 5 2" xfId="4740" xr:uid="{00000000-0005-0000-0000-00000D090000}"/>
    <cellStyle name="Dezimal 3 3 3 5 2 2" xfId="13161" xr:uid="{00000000-0005-0000-0000-00000E090000}"/>
    <cellStyle name="Dezimal 3 3 3 5 2 2 2" xfId="29999" xr:uid="{00000000-0005-0000-0000-00000F090000}"/>
    <cellStyle name="Dezimal 3 3 3 5 2 3" xfId="21581" xr:uid="{00000000-0005-0000-0000-000010090000}"/>
    <cellStyle name="Dezimal 3 3 3 5 3" xfId="9679" xr:uid="{00000000-0005-0000-0000-000011090000}"/>
    <cellStyle name="Dezimal 3 3 3 5 3 2" xfId="26517" xr:uid="{00000000-0005-0000-0000-000012090000}"/>
    <cellStyle name="Dezimal 3 3 3 5 4" xfId="18099" xr:uid="{00000000-0005-0000-0000-000013090000}"/>
    <cellStyle name="Dezimal 3 3 3 6" xfId="2189" xr:uid="{00000000-0005-0000-0000-000014090000}"/>
    <cellStyle name="Dezimal 3 3 3 6 2" xfId="5677" xr:uid="{00000000-0005-0000-0000-000015090000}"/>
    <cellStyle name="Dezimal 3 3 3 6 2 2" xfId="14098" xr:uid="{00000000-0005-0000-0000-000016090000}"/>
    <cellStyle name="Dezimal 3 3 3 6 2 2 2" xfId="30936" xr:uid="{00000000-0005-0000-0000-000017090000}"/>
    <cellStyle name="Dezimal 3 3 3 6 2 3" xfId="22518" xr:uid="{00000000-0005-0000-0000-000018090000}"/>
    <cellStyle name="Dezimal 3 3 3 6 3" xfId="10616" xr:uid="{00000000-0005-0000-0000-000019090000}"/>
    <cellStyle name="Dezimal 3 3 3 6 3 2" xfId="27454" xr:uid="{00000000-0005-0000-0000-00001A090000}"/>
    <cellStyle name="Dezimal 3 3 3 6 4" xfId="19036" xr:uid="{00000000-0005-0000-0000-00001B090000}"/>
    <cellStyle name="Dezimal 3 3 3 7" xfId="2686" xr:uid="{00000000-0005-0000-0000-00001C090000}"/>
    <cellStyle name="Dezimal 3 3 3 7 2" xfId="6168" xr:uid="{00000000-0005-0000-0000-00001D090000}"/>
    <cellStyle name="Dezimal 3 3 3 7 2 2" xfId="14589" xr:uid="{00000000-0005-0000-0000-00001E090000}"/>
    <cellStyle name="Dezimal 3 3 3 7 2 2 2" xfId="31427" xr:uid="{00000000-0005-0000-0000-00001F090000}"/>
    <cellStyle name="Dezimal 3 3 3 7 2 3" xfId="23009" xr:uid="{00000000-0005-0000-0000-000020090000}"/>
    <cellStyle name="Dezimal 3 3 3 7 3" xfId="11107" xr:uid="{00000000-0005-0000-0000-000021090000}"/>
    <cellStyle name="Dezimal 3 3 3 7 3 2" xfId="27945" xr:uid="{00000000-0005-0000-0000-000022090000}"/>
    <cellStyle name="Dezimal 3 3 3 7 4" xfId="19527" xr:uid="{00000000-0005-0000-0000-000023090000}"/>
    <cellStyle name="Dezimal 3 3 3 8" xfId="3183" xr:uid="{00000000-0005-0000-0000-000024090000}"/>
    <cellStyle name="Dezimal 3 3 3 8 2" xfId="6665" xr:uid="{00000000-0005-0000-0000-000025090000}"/>
    <cellStyle name="Dezimal 3 3 3 8 2 2" xfId="15086" xr:uid="{00000000-0005-0000-0000-000026090000}"/>
    <cellStyle name="Dezimal 3 3 3 8 2 2 2" xfId="31924" xr:uid="{00000000-0005-0000-0000-000027090000}"/>
    <cellStyle name="Dezimal 3 3 3 8 2 3" xfId="23506" xr:uid="{00000000-0005-0000-0000-000028090000}"/>
    <cellStyle name="Dezimal 3 3 3 8 3" xfId="11604" xr:uid="{00000000-0005-0000-0000-000029090000}"/>
    <cellStyle name="Dezimal 3 3 3 8 3 2" xfId="28442" xr:uid="{00000000-0005-0000-0000-00002A090000}"/>
    <cellStyle name="Dezimal 3 3 3 8 4" xfId="20024" xr:uid="{00000000-0005-0000-0000-00002B090000}"/>
    <cellStyle name="Dezimal 3 3 3 9" xfId="3752" xr:uid="{00000000-0005-0000-0000-00002C090000}"/>
    <cellStyle name="Dezimal 3 3 3 9 2" xfId="12173" xr:uid="{00000000-0005-0000-0000-00002D090000}"/>
    <cellStyle name="Dezimal 3 3 3 9 2 2" xfId="29011" xr:uid="{00000000-0005-0000-0000-00002E090000}"/>
    <cellStyle name="Dezimal 3 3 3 9 3" xfId="20593" xr:uid="{00000000-0005-0000-0000-00002F090000}"/>
    <cellStyle name="Dezimal 3 3 4" xfId="300" xr:uid="{00000000-0005-0000-0000-000030090000}"/>
    <cellStyle name="Dezimal 3 3 4 10" xfId="8147" xr:uid="{00000000-0005-0000-0000-000031090000}"/>
    <cellStyle name="Dezimal 3 3 4 10 2" xfId="16568" xr:uid="{00000000-0005-0000-0000-000032090000}"/>
    <cellStyle name="Dezimal 3 3 4 10 2 2" xfId="33406" xr:uid="{00000000-0005-0000-0000-000033090000}"/>
    <cellStyle name="Dezimal 3 3 4 10 3" xfId="24988" xr:uid="{00000000-0005-0000-0000-000034090000}"/>
    <cellStyle name="Dezimal 3 3 4 11" xfId="8775" xr:uid="{00000000-0005-0000-0000-000035090000}"/>
    <cellStyle name="Dezimal 3 3 4 11 2" xfId="25614" xr:uid="{00000000-0005-0000-0000-000036090000}"/>
    <cellStyle name="Dezimal 3 3 4 12" xfId="17195" xr:uid="{00000000-0005-0000-0000-000037090000}"/>
    <cellStyle name="Dezimal 3 3 4 2" xfId="796" xr:uid="{00000000-0005-0000-0000-000038090000}"/>
    <cellStyle name="Dezimal 3 3 4 2 2" xfId="1784" xr:uid="{00000000-0005-0000-0000-000039090000}"/>
    <cellStyle name="Dezimal 3 3 4 2 2 2" xfId="5320" xr:uid="{00000000-0005-0000-0000-00003A090000}"/>
    <cellStyle name="Dezimal 3 3 4 2 2 2 2" xfId="13741" xr:uid="{00000000-0005-0000-0000-00003B090000}"/>
    <cellStyle name="Dezimal 3 3 4 2 2 2 2 2" xfId="30579" xr:uid="{00000000-0005-0000-0000-00003C090000}"/>
    <cellStyle name="Dezimal 3 3 4 2 2 2 3" xfId="22161" xr:uid="{00000000-0005-0000-0000-00003D090000}"/>
    <cellStyle name="Dezimal 3 3 4 2 2 3" xfId="10259" xr:uid="{00000000-0005-0000-0000-00003E090000}"/>
    <cellStyle name="Dezimal 3 3 4 2 2 3 2" xfId="27097" xr:uid="{00000000-0005-0000-0000-00003F090000}"/>
    <cellStyle name="Dezimal 3 3 4 2 2 4" xfId="18679" xr:uid="{00000000-0005-0000-0000-000040090000}"/>
    <cellStyle name="Dezimal 3 3 4 2 3" xfId="4332" xr:uid="{00000000-0005-0000-0000-000041090000}"/>
    <cellStyle name="Dezimal 3 3 4 2 3 2" xfId="12753" xr:uid="{00000000-0005-0000-0000-000042090000}"/>
    <cellStyle name="Dezimal 3 3 4 2 3 2 2" xfId="29591" xr:uid="{00000000-0005-0000-0000-000043090000}"/>
    <cellStyle name="Dezimal 3 3 4 2 3 3" xfId="21173" xr:uid="{00000000-0005-0000-0000-000044090000}"/>
    <cellStyle name="Dezimal 3 3 4 2 4" xfId="9271" xr:uid="{00000000-0005-0000-0000-000045090000}"/>
    <cellStyle name="Dezimal 3 3 4 2 4 2" xfId="26109" xr:uid="{00000000-0005-0000-0000-000046090000}"/>
    <cellStyle name="Dezimal 3 3 4 2 5" xfId="17691" xr:uid="{00000000-0005-0000-0000-000047090000}"/>
    <cellStyle name="Dezimal 3 3 4 3" xfId="1289" xr:uid="{00000000-0005-0000-0000-000048090000}"/>
    <cellStyle name="Dezimal 3 3 4 3 2" xfId="4825" xr:uid="{00000000-0005-0000-0000-000049090000}"/>
    <cellStyle name="Dezimal 3 3 4 3 2 2" xfId="13246" xr:uid="{00000000-0005-0000-0000-00004A090000}"/>
    <cellStyle name="Dezimal 3 3 4 3 2 2 2" xfId="30084" xr:uid="{00000000-0005-0000-0000-00004B090000}"/>
    <cellStyle name="Dezimal 3 3 4 3 2 3" xfId="21666" xr:uid="{00000000-0005-0000-0000-00004C090000}"/>
    <cellStyle name="Dezimal 3 3 4 3 3" xfId="9764" xr:uid="{00000000-0005-0000-0000-00004D090000}"/>
    <cellStyle name="Dezimal 3 3 4 3 3 2" xfId="26602" xr:uid="{00000000-0005-0000-0000-00004E090000}"/>
    <cellStyle name="Dezimal 3 3 4 3 4" xfId="18184" xr:uid="{00000000-0005-0000-0000-00004F090000}"/>
    <cellStyle name="Dezimal 3 3 4 4" xfId="2192" xr:uid="{00000000-0005-0000-0000-000050090000}"/>
    <cellStyle name="Dezimal 3 3 4 4 2" xfId="5680" xr:uid="{00000000-0005-0000-0000-000051090000}"/>
    <cellStyle name="Dezimal 3 3 4 4 2 2" xfId="14101" xr:uid="{00000000-0005-0000-0000-000052090000}"/>
    <cellStyle name="Dezimal 3 3 4 4 2 2 2" xfId="30939" xr:uid="{00000000-0005-0000-0000-000053090000}"/>
    <cellStyle name="Dezimal 3 3 4 4 2 3" xfId="22521" xr:uid="{00000000-0005-0000-0000-000054090000}"/>
    <cellStyle name="Dezimal 3 3 4 4 3" xfId="10619" xr:uid="{00000000-0005-0000-0000-000055090000}"/>
    <cellStyle name="Dezimal 3 3 4 4 3 2" xfId="27457" xr:uid="{00000000-0005-0000-0000-000056090000}"/>
    <cellStyle name="Dezimal 3 3 4 4 4" xfId="19039" xr:uid="{00000000-0005-0000-0000-000057090000}"/>
    <cellStyle name="Dezimal 3 3 4 5" xfId="2689" xr:uid="{00000000-0005-0000-0000-000058090000}"/>
    <cellStyle name="Dezimal 3 3 4 5 2" xfId="6171" xr:uid="{00000000-0005-0000-0000-000059090000}"/>
    <cellStyle name="Dezimal 3 3 4 5 2 2" xfId="14592" xr:uid="{00000000-0005-0000-0000-00005A090000}"/>
    <cellStyle name="Dezimal 3 3 4 5 2 2 2" xfId="31430" xr:uid="{00000000-0005-0000-0000-00005B090000}"/>
    <cellStyle name="Dezimal 3 3 4 5 2 3" xfId="23012" xr:uid="{00000000-0005-0000-0000-00005C090000}"/>
    <cellStyle name="Dezimal 3 3 4 5 3" xfId="11110" xr:uid="{00000000-0005-0000-0000-00005D090000}"/>
    <cellStyle name="Dezimal 3 3 4 5 3 2" xfId="27948" xr:uid="{00000000-0005-0000-0000-00005E090000}"/>
    <cellStyle name="Dezimal 3 3 4 5 4" xfId="19530" xr:uid="{00000000-0005-0000-0000-00005F090000}"/>
    <cellStyle name="Dezimal 3 3 4 6" xfId="3186" xr:uid="{00000000-0005-0000-0000-000060090000}"/>
    <cellStyle name="Dezimal 3 3 4 6 2" xfId="6668" xr:uid="{00000000-0005-0000-0000-000061090000}"/>
    <cellStyle name="Dezimal 3 3 4 6 2 2" xfId="15089" xr:uid="{00000000-0005-0000-0000-000062090000}"/>
    <cellStyle name="Dezimal 3 3 4 6 2 2 2" xfId="31927" xr:uid="{00000000-0005-0000-0000-000063090000}"/>
    <cellStyle name="Dezimal 3 3 4 6 2 3" xfId="23509" xr:uid="{00000000-0005-0000-0000-000064090000}"/>
    <cellStyle name="Dezimal 3 3 4 6 3" xfId="11607" xr:uid="{00000000-0005-0000-0000-000065090000}"/>
    <cellStyle name="Dezimal 3 3 4 6 3 2" xfId="28445" xr:uid="{00000000-0005-0000-0000-000066090000}"/>
    <cellStyle name="Dezimal 3 3 4 6 4" xfId="20027" xr:uid="{00000000-0005-0000-0000-000067090000}"/>
    <cellStyle name="Dezimal 3 3 4 7" xfId="3837" xr:uid="{00000000-0005-0000-0000-000068090000}"/>
    <cellStyle name="Dezimal 3 3 4 7 2" xfId="12258" xr:uid="{00000000-0005-0000-0000-000069090000}"/>
    <cellStyle name="Dezimal 3 3 4 7 2 2" xfId="29096" xr:uid="{00000000-0005-0000-0000-00006A090000}"/>
    <cellStyle name="Dezimal 3 3 4 7 3" xfId="20678" xr:uid="{00000000-0005-0000-0000-00006B090000}"/>
    <cellStyle name="Dezimal 3 3 4 8" xfId="7163" xr:uid="{00000000-0005-0000-0000-00006C090000}"/>
    <cellStyle name="Dezimal 3 3 4 8 2" xfId="15584" xr:uid="{00000000-0005-0000-0000-00006D090000}"/>
    <cellStyle name="Dezimal 3 3 4 8 2 2" xfId="32422" xr:uid="{00000000-0005-0000-0000-00006E090000}"/>
    <cellStyle name="Dezimal 3 3 4 8 3" xfId="24004" xr:uid="{00000000-0005-0000-0000-00006F090000}"/>
    <cellStyle name="Dezimal 3 3 4 9" xfId="7654" xr:uid="{00000000-0005-0000-0000-000070090000}"/>
    <cellStyle name="Dezimal 3 3 4 9 2" xfId="16075" xr:uid="{00000000-0005-0000-0000-000071090000}"/>
    <cellStyle name="Dezimal 3 3 4 9 2 2" xfId="32913" xr:uid="{00000000-0005-0000-0000-000072090000}"/>
    <cellStyle name="Dezimal 3 3 4 9 3" xfId="24495" xr:uid="{00000000-0005-0000-0000-000073090000}"/>
    <cellStyle name="Dezimal 3 3 5" xfId="462" xr:uid="{00000000-0005-0000-0000-000074090000}"/>
    <cellStyle name="Dezimal 3 3 5 10" xfId="8148" xr:uid="{00000000-0005-0000-0000-000075090000}"/>
    <cellStyle name="Dezimal 3 3 5 10 2" xfId="16569" xr:uid="{00000000-0005-0000-0000-000076090000}"/>
    <cellStyle name="Dezimal 3 3 5 10 2 2" xfId="33407" xr:uid="{00000000-0005-0000-0000-000077090000}"/>
    <cellStyle name="Dezimal 3 3 5 10 3" xfId="24989" xr:uid="{00000000-0005-0000-0000-000078090000}"/>
    <cellStyle name="Dezimal 3 3 5 11" xfId="8938" xr:uid="{00000000-0005-0000-0000-000079090000}"/>
    <cellStyle name="Dezimal 3 3 5 11 2" xfId="25776" xr:uid="{00000000-0005-0000-0000-00007A090000}"/>
    <cellStyle name="Dezimal 3 3 5 12" xfId="17358" xr:uid="{00000000-0005-0000-0000-00007B090000}"/>
    <cellStyle name="Dezimal 3 3 5 2" xfId="958" xr:uid="{00000000-0005-0000-0000-00007C090000}"/>
    <cellStyle name="Dezimal 3 3 5 2 2" xfId="1946" xr:uid="{00000000-0005-0000-0000-00007D090000}"/>
    <cellStyle name="Dezimal 3 3 5 2 2 2" xfId="5482" xr:uid="{00000000-0005-0000-0000-00007E090000}"/>
    <cellStyle name="Dezimal 3 3 5 2 2 2 2" xfId="13903" xr:uid="{00000000-0005-0000-0000-00007F090000}"/>
    <cellStyle name="Dezimal 3 3 5 2 2 2 2 2" xfId="30741" xr:uid="{00000000-0005-0000-0000-000080090000}"/>
    <cellStyle name="Dezimal 3 3 5 2 2 2 3" xfId="22323" xr:uid="{00000000-0005-0000-0000-000081090000}"/>
    <cellStyle name="Dezimal 3 3 5 2 2 3" xfId="10421" xr:uid="{00000000-0005-0000-0000-000082090000}"/>
    <cellStyle name="Dezimal 3 3 5 2 2 3 2" xfId="27259" xr:uid="{00000000-0005-0000-0000-000083090000}"/>
    <cellStyle name="Dezimal 3 3 5 2 2 4" xfId="18841" xr:uid="{00000000-0005-0000-0000-000084090000}"/>
    <cellStyle name="Dezimal 3 3 5 2 3" xfId="4494" xr:uid="{00000000-0005-0000-0000-000085090000}"/>
    <cellStyle name="Dezimal 3 3 5 2 3 2" xfId="12915" xr:uid="{00000000-0005-0000-0000-000086090000}"/>
    <cellStyle name="Dezimal 3 3 5 2 3 2 2" xfId="29753" xr:uid="{00000000-0005-0000-0000-000087090000}"/>
    <cellStyle name="Dezimal 3 3 5 2 3 3" xfId="21335" xr:uid="{00000000-0005-0000-0000-000088090000}"/>
    <cellStyle name="Dezimal 3 3 5 2 4" xfId="9433" xr:uid="{00000000-0005-0000-0000-000089090000}"/>
    <cellStyle name="Dezimal 3 3 5 2 4 2" xfId="26271" xr:uid="{00000000-0005-0000-0000-00008A090000}"/>
    <cellStyle name="Dezimal 3 3 5 2 5" xfId="17853" xr:uid="{00000000-0005-0000-0000-00008B090000}"/>
    <cellStyle name="Dezimal 3 3 5 3" xfId="1451" xr:uid="{00000000-0005-0000-0000-00008C090000}"/>
    <cellStyle name="Dezimal 3 3 5 3 2" xfId="4987" xr:uid="{00000000-0005-0000-0000-00008D090000}"/>
    <cellStyle name="Dezimal 3 3 5 3 2 2" xfId="13408" xr:uid="{00000000-0005-0000-0000-00008E090000}"/>
    <cellStyle name="Dezimal 3 3 5 3 2 2 2" xfId="30246" xr:uid="{00000000-0005-0000-0000-00008F090000}"/>
    <cellStyle name="Dezimal 3 3 5 3 2 3" xfId="21828" xr:uid="{00000000-0005-0000-0000-000090090000}"/>
    <cellStyle name="Dezimal 3 3 5 3 3" xfId="9926" xr:uid="{00000000-0005-0000-0000-000091090000}"/>
    <cellStyle name="Dezimal 3 3 5 3 3 2" xfId="26764" xr:uid="{00000000-0005-0000-0000-000092090000}"/>
    <cellStyle name="Dezimal 3 3 5 3 4" xfId="18346" xr:uid="{00000000-0005-0000-0000-000093090000}"/>
    <cellStyle name="Dezimal 3 3 5 4" xfId="2193" xr:uid="{00000000-0005-0000-0000-000094090000}"/>
    <cellStyle name="Dezimal 3 3 5 4 2" xfId="5681" xr:uid="{00000000-0005-0000-0000-000095090000}"/>
    <cellStyle name="Dezimal 3 3 5 4 2 2" xfId="14102" xr:uid="{00000000-0005-0000-0000-000096090000}"/>
    <cellStyle name="Dezimal 3 3 5 4 2 2 2" xfId="30940" xr:uid="{00000000-0005-0000-0000-000097090000}"/>
    <cellStyle name="Dezimal 3 3 5 4 2 3" xfId="22522" xr:uid="{00000000-0005-0000-0000-000098090000}"/>
    <cellStyle name="Dezimal 3 3 5 4 3" xfId="10620" xr:uid="{00000000-0005-0000-0000-000099090000}"/>
    <cellStyle name="Dezimal 3 3 5 4 3 2" xfId="27458" xr:uid="{00000000-0005-0000-0000-00009A090000}"/>
    <cellStyle name="Dezimal 3 3 5 4 4" xfId="19040" xr:uid="{00000000-0005-0000-0000-00009B090000}"/>
    <cellStyle name="Dezimal 3 3 5 5" xfId="2690" xr:uid="{00000000-0005-0000-0000-00009C090000}"/>
    <cellStyle name="Dezimal 3 3 5 5 2" xfId="6172" xr:uid="{00000000-0005-0000-0000-00009D090000}"/>
    <cellStyle name="Dezimal 3 3 5 5 2 2" xfId="14593" xr:uid="{00000000-0005-0000-0000-00009E090000}"/>
    <cellStyle name="Dezimal 3 3 5 5 2 2 2" xfId="31431" xr:uid="{00000000-0005-0000-0000-00009F090000}"/>
    <cellStyle name="Dezimal 3 3 5 5 2 3" xfId="23013" xr:uid="{00000000-0005-0000-0000-0000A0090000}"/>
    <cellStyle name="Dezimal 3 3 5 5 3" xfId="11111" xr:uid="{00000000-0005-0000-0000-0000A1090000}"/>
    <cellStyle name="Dezimal 3 3 5 5 3 2" xfId="27949" xr:uid="{00000000-0005-0000-0000-0000A2090000}"/>
    <cellStyle name="Dezimal 3 3 5 5 4" xfId="19531" xr:uid="{00000000-0005-0000-0000-0000A3090000}"/>
    <cellStyle name="Dezimal 3 3 5 6" xfId="3187" xr:uid="{00000000-0005-0000-0000-0000A4090000}"/>
    <cellStyle name="Dezimal 3 3 5 6 2" xfId="6669" xr:uid="{00000000-0005-0000-0000-0000A5090000}"/>
    <cellStyle name="Dezimal 3 3 5 6 2 2" xfId="15090" xr:uid="{00000000-0005-0000-0000-0000A6090000}"/>
    <cellStyle name="Dezimal 3 3 5 6 2 2 2" xfId="31928" xr:uid="{00000000-0005-0000-0000-0000A7090000}"/>
    <cellStyle name="Dezimal 3 3 5 6 2 3" xfId="23510" xr:uid="{00000000-0005-0000-0000-0000A8090000}"/>
    <cellStyle name="Dezimal 3 3 5 6 3" xfId="11608" xr:uid="{00000000-0005-0000-0000-0000A9090000}"/>
    <cellStyle name="Dezimal 3 3 5 6 3 2" xfId="28446" xr:uid="{00000000-0005-0000-0000-0000AA090000}"/>
    <cellStyle name="Dezimal 3 3 5 6 4" xfId="20028" xr:uid="{00000000-0005-0000-0000-0000AB090000}"/>
    <cellStyle name="Dezimal 3 3 5 7" xfId="3999" xr:uid="{00000000-0005-0000-0000-0000AC090000}"/>
    <cellStyle name="Dezimal 3 3 5 7 2" xfId="12420" xr:uid="{00000000-0005-0000-0000-0000AD090000}"/>
    <cellStyle name="Dezimal 3 3 5 7 2 2" xfId="29258" xr:uid="{00000000-0005-0000-0000-0000AE090000}"/>
    <cellStyle name="Dezimal 3 3 5 7 3" xfId="20840" xr:uid="{00000000-0005-0000-0000-0000AF090000}"/>
    <cellStyle name="Dezimal 3 3 5 8" xfId="7164" xr:uid="{00000000-0005-0000-0000-0000B0090000}"/>
    <cellStyle name="Dezimal 3 3 5 8 2" xfId="15585" xr:uid="{00000000-0005-0000-0000-0000B1090000}"/>
    <cellStyle name="Dezimal 3 3 5 8 2 2" xfId="32423" xr:uid="{00000000-0005-0000-0000-0000B2090000}"/>
    <cellStyle name="Dezimal 3 3 5 8 3" xfId="24005" xr:uid="{00000000-0005-0000-0000-0000B3090000}"/>
    <cellStyle name="Dezimal 3 3 5 9" xfId="7655" xr:uid="{00000000-0005-0000-0000-0000B4090000}"/>
    <cellStyle name="Dezimal 3 3 5 9 2" xfId="16076" xr:uid="{00000000-0005-0000-0000-0000B5090000}"/>
    <cellStyle name="Dezimal 3 3 5 9 2 2" xfId="32914" xr:uid="{00000000-0005-0000-0000-0000B6090000}"/>
    <cellStyle name="Dezimal 3 3 5 9 3" xfId="24496" xr:uid="{00000000-0005-0000-0000-0000B7090000}"/>
    <cellStyle name="Dezimal 3 3 6" xfId="633" xr:uid="{00000000-0005-0000-0000-0000B8090000}"/>
    <cellStyle name="Dezimal 3 3 6 2" xfId="1621" xr:uid="{00000000-0005-0000-0000-0000B9090000}"/>
    <cellStyle name="Dezimal 3 3 6 2 2" xfId="5157" xr:uid="{00000000-0005-0000-0000-0000BA090000}"/>
    <cellStyle name="Dezimal 3 3 6 2 2 2" xfId="13578" xr:uid="{00000000-0005-0000-0000-0000BB090000}"/>
    <cellStyle name="Dezimal 3 3 6 2 2 2 2" xfId="30416" xr:uid="{00000000-0005-0000-0000-0000BC090000}"/>
    <cellStyle name="Dezimal 3 3 6 2 2 3" xfId="21998" xr:uid="{00000000-0005-0000-0000-0000BD090000}"/>
    <cellStyle name="Dezimal 3 3 6 2 3" xfId="10096" xr:uid="{00000000-0005-0000-0000-0000BE090000}"/>
    <cellStyle name="Dezimal 3 3 6 2 3 2" xfId="26934" xr:uid="{00000000-0005-0000-0000-0000BF090000}"/>
    <cellStyle name="Dezimal 3 3 6 2 4" xfId="18516" xr:uid="{00000000-0005-0000-0000-0000C0090000}"/>
    <cellStyle name="Dezimal 3 3 6 3" xfId="4169" xr:uid="{00000000-0005-0000-0000-0000C1090000}"/>
    <cellStyle name="Dezimal 3 3 6 3 2" xfId="12590" xr:uid="{00000000-0005-0000-0000-0000C2090000}"/>
    <cellStyle name="Dezimal 3 3 6 3 2 2" xfId="29428" xr:uid="{00000000-0005-0000-0000-0000C3090000}"/>
    <cellStyle name="Dezimal 3 3 6 3 3" xfId="21010" xr:uid="{00000000-0005-0000-0000-0000C4090000}"/>
    <cellStyle name="Dezimal 3 3 6 4" xfId="9108" xr:uid="{00000000-0005-0000-0000-0000C5090000}"/>
    <cellStyle name="Dezimal 3 3 6 4 2" xfId="25946" xr:uid="{00000000-0005-0000-0000-0000C6090000}"/>
    <cellStyle name="Dezimal 3 3 6 5" xfId="17528" xr:uid="{00000000-0005-0000-0000-0000C7090000}"/>
    <cellStyle name="Dezimal 3 3 7" xfId="1126" xr:uid="{00000000-0005-0000-0000-0000C8090000}"/>
    <cellStyle name="Dezimal 3 3 7 2" xfId="4662" xr:uid="{00000000-0005-0000-0000-0000C9090000}"/>
    <cellStyle name="Dezimal 3 3 7 2 2" xfId="13083" xr:uid="{00000000-0005-0000-0000-0000CA090000}"/>
    <cellStyle name="Dezimal 3 3 7 2 2 2" xfId="29921" xr:uid="{00000000-0005-0000-0000-0000CB090000}"/>
    <cellStyle name="Dezimal 3 3 7 2 3" xfId="21503" xr:uid="{00000000-0005-0000-0000-0000CC090000}"/>
    <cellStyle name="Dezimal 3 3 7 3" xfId="9601" xr:uid="{00000000-0005-0000-0000-0000CD090000}"/>
    <cellStyle name="Dezimal 3 3 7 3 2" xfId="26439" xr:uid="{00000000-0005-0000-0000-0000CE090000}"/>
    <cellStyle name="Dezimal 3 3 7 4" xfId="18021" xr:uid="{00000000-0005-0000-0000-0000CF090000}"/>
    <cellStyle name="Dezimal 3 3 8" xfId="2182" xr:uid="{00000000-0005-0000-0000-0000D0090000}"/>
    <cellStyle name="Dezimal 3 3 8 2" xfId="5670" xr:uid="{00000000-0005-0000-0000-0000D1090000}"/>
    <cellStyle name="Dezimal 3 3 8 2 2" xfId="14091" xr:uid="{00000000-0005-0000-0000-0000D2090000}"/>
    <cellStyle name="Dezimal 3 3 8 2 2 2" xfId="30929" xr:uid="{00000000-0005-0000-0000-0000D3090000}"/>
    <cellStyle name="Dezimal 3 3 8 2 3" xfId="22511" xr:uid="{00000000-0005-0000-0000-0000D4090000}"/>
    <cellStyle name="Dezimal 3 3 8 3" xfId="10609" xr:uid="{00000000-0005-0000-0000-0000D5090000}"/>
    <cellStyle name="Dezimal 3 3 8 3 2" xfId="27447" xr:uid="{00000000-0005-0000-0000-0000D6090000}"/>
    <cellStyle name="Dezimal 3 3 8 4" xfId="19029" xr:uid="{00000000-0005-0000-0000-0000D7090000}"/>
    <cellStyle name="Dezimal 3 3 9" xfId="2679" xr:uid="{00000000-0005-0000-0000-0000D8090000}"/>
    <cellStyle name="Dezimal 3 3 9 2" xfId="6161" xr:uid="{00000000-0005-0000-0000-0000D9090000}"/>
    <cellStyle name="Dezimal 3 3 9 2 2" xfId="14582" xr:uid="{00000000-0005-0000-0000-0000DA090000}"/>
    <cellStyle name="Dezimal 3 3 9 2 2 2" xfId="31420" xr:uid="{00000000-0005-0000-0000-0000DB090000}"/>
    <cellStyle name="Dezimal 3 3 9 2 3" xfId="23002" xr:uid="{00000000-0005-0000-0000-0000DC090000}"/>
    <cellStyle name="Dezimal 3 3 9 3" xfId="11100" xr:uid="{00000000-0005-0000-0000-0000DD090000}"/>
    <cellStyle name="Dezimal 3 3 9 3 2" xfId="27938" xr:uid="{00000000-0005-0000-0000-0000DE090000}"/>
    <cellStyle name="Dezimal 3 3 9 4" xfId="19520" xr:uid="{00000000-0005-0000-0000-0000DF090000}"/>
    <cellStyle name="Dezimal 3 4" xfId="78" xr:uid="{00000000-0005-0000-0000-0000E0090000}"/>
    <cellStyle name="Dezimal 3 4 10" xfId="3706" xr:uid="{00000000-0005-0000-0000-0000E1090000}"/>
    <cellStyle name="Dezimal 3 4 10 2" xfId="12127" xr:uid="{00000000-0005-0000-0000-0000E2090000}"/>
    <cellStyle name="Dezimal 3 4 10 2 2" xfId="28965" xr:uid="{00000000-0005-0000-0000-0000E3090000}"/>
    <cellStyle name="Dezimal 3 4 10 3" xfId="20547" xr:uid="{00000000-0005-0000-0000-0000E4090000}"/>
    <cellStyle name="Dezimal 3 4 11" xfId="7165" xr:uid="{00000000-0005-0000-0000-0000E5090000}"/>
    <cellStyle name="Dezimal 3 4 11 2" xfId="15586" xr:uid="{00000000-0005-0000-0000-0000E6090000}"/>
    <cellStyle name="Dezimal 3 4 11 2 2" xfId="32424" xr:uid="{00000000-0005-0000-0000-0000E7090000}"/>
    <cellStyle name="Dezimal 3 4 11 3" xfId="24006" xr:uid="{00000000-0005-0000-0000-0000E8090000}"/>
    <cellStyle name="Dezimal 3 4 12" xfId="7656" xr:uid="{00000000-0005-0000-0000-0000E9090000}"/>
    <cellStyle name="Dezimal 3 4 12 2" xfId="16077" xr:uid="{00000000-0005-0000-0000-0000EA090000}"/>
    <cellStyle name="Dezimal 3 4 12 2 2" xfId="32915" xr:uid="{00000000-0005-0000-0000-0000EB090000}"/>
    <cellStyle name="Dezimal 3 4 12 3" xfId="24497" xr:uid="{00000000-0005-0000-0000-0000EC090000}"/>
    <cellStyle name="Dezimal 3 4 13" xfId="8149" xr:uid="{00000000-0005-0000-0000-0000ED090000}"/>
    <cellStyle name="Dezimal 3 4 13 2" xfId="16570" xr:uid="{00000000-0005-0000-0000-0000EE090000}"/>
    <cellStyle name="Dezimal 3 4 13 2 2" xfId="33408" xr:uid="{00000000-0005-0000-0000-0000EF090000}"/>
    <cellStyle name="Dezimal 3 4 13 3" xfId="24990" xr:uid="{00000000-0005-0000-0000-0000F0090000}"/>
    <cellStyle name="Dezimal 3 4 14" xfId="8644" xr:uid="{00000000-0005-0000-0000-0000F1090000}"/>
    <cellStyle name="Dezimal 3 4 14 2" xfId="25483" xr:uid="{00000000-0005-0000-0000-0000F2090000}"/>
    <cellStyle name="Dezimal 3 4 15" xfId="17064" xr:uid="{00000000-0005-0000-0000-0000F3090000}"/>
    <cellStyle name="Dezimal 3 4 2" xfId="171" xr:uid="{00000000-0005-0000-0000-0000F4090000}"/>
    <cellStyle name="Dezimal 3 4 2 10" xfId="7166" xr:uid="{00000000-0005-0000-0000-0000F5090000}"/>
    <cellStyle name="Dezimal 3 4 2 10 2" xfId="15587" xr:uid="{00000000-0005-0000-0000-0000F6090000}"/>
    <cellStyle name="Dezimal 3 4 2 10 2 2" xfId="32425" xr:uid="{00000000-0005-0000-0000-0000F7090000}"/>
    <cellStyle name="Dezimal 3 4 2 10 3" xfId="24007" xr:uid="{00000000-0005-0000-0000-0000F8090000}"/>
    <cellStyle name="Dezimal 3 4 2 11" xfId="7657" xr:uid="{00000000-0005-0000-0000-0000F9090000}"/>
    <cellStyle name="Dezimal 3 4 2 11 2" xfId="16078" xr:uid="{00000000-0005-0000-0000-0000FA090000}"/>
    <cellStyle name="Dezimal 3 4 2 11 2 2" xfId="32916" xr:uid="{00000000-0005-0000-0000-0000FB090000}"/>
    <cellStyle name="Dezimal 3 4 2 11 3" xfId="24498" xr:uid="{00000000-0005-0000-0000-0000FC090000}"/>
    <cellStyle name="Dezimal 3 4 2 12" xfId="8150" xr:uid="{00000000-0005-0000-0000-0000FD090000}"/>
    <cellStyle name="Dezimal 3 4 2 12 2" xfId="16571" xr:uid="{00000000-0005-0000-0000-0000FE090000}"/>
    <cellStyle name="Dezimal 3 4 2 12 2 2" xfId="33409" xr:uid="{00000000-0005-0000-0000-0000FF090000}"/>
    <cellStyle name="Dezimal 3 4 2 12 3" xfId="24991" xr:uid="{00000000-0005-0000-0000-0000000A0000}"/>
    <cellStyle name="Dezimal 3 4 2 13" xfId="8723" xr:uid="{00000000-0005-0000-0000-0000010A0000}"/>
    <cellStyle name="Dezimal 3 4 2 13 2" xfId="25562" xr:uid="{00000000-0005-0000-0000-0000020A0000}"/>
    <cellStyle name="Dezimal 3 4 2 14" xfId="17143" xr:uid="{00000000-0005-0000-0000-0000030A0000}"/>
    <cellStyle name="Dezimal 3 4 2 2" xfId="411" xr:uid="{00000000-0005-0000-0000-0000040A0000}"/>
    <cellStyle name="Dezimal 3 4 2 2 10" xfId="8151" xr:uid="{00000000-0005-0000-0000-0000050A0000}"/>
    <cellStyle name="Dezimal 3 4 2 2 10 2" xfId="16572" xr:uid="{00000000-0005-0000-0000-0000060A0000}"/>
    <cellStyle name="Dezimal 3 4 2 2 10 2 2" xfId="33410" xr:uid="{00000000-0005-0000-0000-0000070A0000}"/>
    <cellStyle name="Dezimal 3 4 2 2 10 3" xfId="24992" xr:uid="{00000000-0005-0000-0000-0000080A0000}"/>
    <cellStyle name="Dezimal 3 4 2 2 11" xfId="8886" xr:uid="{00000000-0005-0000-0000-0000090A0000}"/>
    <cellStyle name="Dezimal 3 4 2 2 11 2" xfId="25725" xr:uid="{00000000-0005-0000-0000-00000A0A0000}"/>
    <cellStyle name="Dezimal 3 4 2 2 12" xfId="17306" xr:uid="{00000000-0005-0000-0000-00000B0A0000}"/>
    <cellStyle name="Dezimal 3 4 2 2 2" xfId="907" xr:uid="{00000000-0005-0000-0000-00000C0A0000}"/>
    <cellStyle name="Dezimal 3 4 2 2 2 2" xfId="1895" xr:uid="{00000000-0005-0000-0000-00000D0A0000}"/>
    <cellStyle name="Dezimal 3 4 2 2 2 2 2" xfId="5431" xr:uid="{00000000-0005-0000-0000-00000E0A0000}"/>
    <cellStyle name="Dezimal 3 4 2 2 2 2 2 2" xfId="13852" xr:uid="{00000000-0005-0000-0000-00000F0A0000}"/>
    <cellStyle name="Dezimal 3 4 2 2 2 2 2 2 2" xfId="30690" xr:uid="{00000000-0005-0000-0000-0000100A0000}"/>
    <cellStyle name="Dezimal 3 4 2 2 2 2 2 3" xfId="22272" xr:uid="{00000000-0005-0000-0000-0000110A0000}"/>
    <cellStyle name="Dezimal 3 4 2 2 2 2 3" xfId="10370" xr:uid="{00000000-0005-0000-0000-0000120A0000}"/>
    <cellStyle name="Dezimal 3 4 2 2 2 2 3 2" xfId="27208" xr:uid="{00000000-0005-0000-0000-0000130A0000}"/>
    <cellStyle name="Dezimal 3 4 2 2 2 2 4" xfId="18790" xr:uid="{00000000-0005-0000-0000-0000140A0000}"/>
    <cellStyle name="Dezimal 3 4 2 2 2 3" xfId="4443" xr:uid="{00000000-0005-0000-0000-0000150A0000}"/>
    <cellStyle name="Dezimal 3 4 2 2 2 3 2" xfId="12864" xr:uid="{00000000-0005-0000-0000-0000160A0000}"/>
    <cellStyle name="Dezimal 3 4 2 2 2 3 2 2" xfId="29702" xr:uid="{00000000-0005-0000-0000-0000170A0000}"/>
    <cellStyle name="Dezimal 3 4 2 2 2 3 3" xfId="21284" xr:uid="{00000000-0005-0000-0000-0000180A0000}"/>
    <cellStyle name="Dezimal 3 4 2 2 2 4" xfId="9382" xr:uid="{00000000-0005-0000-0000-0000190A0000}"/>
    <cellStyle name="Dezimal 3 4 2 2 2 4 2" xfId="26220" xr:uid="{00000000-0005-0000-0000-00001A0A0000}"/>
    <cellStyle name="Dezimal 3 4 2 2 2 5" xfId="17802" xr:uid="{00000000-0005-0000-0000-00001B0A0000}"/>
    <cellStyle name="Dezimal 3 4 2 2 3" xfId="1400" xr:uid="{00000000-0005-0000-0000-00001C0A0000}"/>
    <cellStyle name="Dezimal 3 4 2 2 3 2" xfId="4936" xr:uid="{00000000-0005-0000-0000-00001D0A0000}"/>
    <cellStyle name="Dezimal 3 4 2 2 3 2 2" xfId="13357" xr:uid="{00000000-0005-0000-0000-00001E0A0000}"/>
    <cellStyle name="Dezimal 3 4 2 2 3 2 2 2" xfId="30195" xr:uid="{00000000-0005-0000-0000-00001F0A0000}"/>
    <cellStyle name="Dezimal 3 4 2 2 3 2 3" xfId="21777" xr:uid="{00000000-0005-0000-0000-0000200A0000}"/>
    <cellStyle name="Dezimal 3 4 2 2 3 3" xfId="9875" xr:uid="{00000000-0005-0000-0000-0000210A0000}"/>
    <cellStyle name="Dezimal 3 4 2 2 3 3 2" xfId="26713" xr:uid="{00000000-0005-0000-0000-0000220A0000}"/>
    <cellStyle name="Dezimal 3 4 2 2 3 4" xfId="18295" xr:uid="{00000000-0005-0000-0000-0000230A0000}"/>
    <cellStyle name="Dezimal 3 4 2 2 4" xfId="2196" xr:uid="{00000000-0005-0000-0000-0000240A0000}"/>
    <cellStyle name="Dezimal 3 4 2 2 4 2" xfId="5684" xr:uid="{00000000-0005-0000-0000-0000250A0000}"/>
    <cellStyle name="Dezimal 3 4 2 2 4 2 2" xfId="14105" xr:uid="{00000000-0005-0000-0000-0000260A0000}"/>
    <cellStyle name="Dezimal 3 4 2 2 4 2 2 2" xfId="30943" xr:uid="{00000000-0005-0000-0000-0000270A0000}"/>
    <cellStyle name="Dezimal 3 4 2 2 4 2 3" xfId="22525" xr:uid="{00000000-0005-0000-0000-0000280A0000}"/>
    <cellStyle name="Dezimal 3 4 2 2 4 3" xfId="10623" xr:uid="{00000000-0005-0000-0000-0000290A0000}"/>
    <cellStyle name="Dezimal 3 4 2 2 4 3 2" xfId="27461" xr:uid="{00000000-0005-0000-0000-00002A0A0000}"/>
    <cellStyle name="Dezimal 3 4 2 2 4 4" xfId="19043" xr:uid="{00000000-0005-0000-0000-00002B0A0000}"/>
    <cellStyle name="Dezimal 3 4 2 2 5" xfId="2693" xr:uid="{00000000-0005-0000-0000-00002C0A0000}"/>
    <cellStyle name="Dezimal 3 4 2 2 5 2" xfId="6175" xr:uid="{00000000-0005-0000-0000-00002D0A0000}"/>
    <cellStyle name="Dezimal 3 4 2 2 5 2 2" xfId="14596" xr:uid="{00000000-0005-0000-0000-00002E0A0000}"/>
    <cellStyle name="Dezimal 3 4 2 2 5 2 2 2" xfId="31434" xr:uid="{00000000-0005-0000-0000-00002F0A0000}"/>
    <cellStyle name="Dezimal 3 4 2 2 5 2 3" xfId="23016" xr:uid="{00000000-0005-0000-0000-0000300A0000}"/>
    <cellStyle name="Dezimal 3 4 2 2 5 3" xfId="11114" xr:uid="{00000000-0005-0000-0000-0000310A0000}"/>
    <cellStyle name="Dezimal 3 4 2 2 5 3 2" xfId="27952" xr:uid="{00000000-0005-0000-0000-0000320A0000}"/>
    <cellStyle name="Dezimal 3 4 2 2 5 4" xfId="19534" xr:uid="{00000000-0005-0000-0000-0000330A0000}"/>
    <cellStyle name="Dezimal 3 4 2 2 6" xfId="3190" xr:uid="{00000000-0005-0000-0000-0000340A0000}"/>
    <cellStyle name="Dezimal 3 4 2 2 6 2" xfId="6672" xr:uid="{00000000-0005-0000-0000-0000350A0000}"/>
    <cellStyle name="Dezimal 3 4 2 2 6 2 2" xfId="15093" xr:uid="{00000000-0005-0000-0000-0000360A0000}"/>
    <cellStyle name="Dezimal 3 4 2 2 6 2 2 2" xfId="31931" xr:uid="{00000000-0005-0000-0000-0000370A0000}"/>
    <cellStyle name="Dezimal 3 4 2 2 6 2 3" xfId="23513" xr:uid="{00000000-0005-0000-0000-0000380A0000}"/>
    <cellStyle name="Dezimal 3 4 2 2 6 3" xfId="11611" xr:uid="{00000000-0005-0000-0000-0000390A0000}"/>
    <cellStyle name="Dezimal 3 4 2 2 6 3 2" xfId="28449" xr:uid="{00000000-0005-0000-0000-00003A0A0000}"/>
    <cellStyle name="Dezimal 3 4 2 2 6 4" xfId="20031" xr:uid="{00000000-0005-0000-0000-00003B0A0000}"/>
    <cellStyle name="Dezimal 3 4 2 2 7" xfId="3948" xr:uid="{00000000-0005-0000-0000-00003C0A0000}"/>
    <cellStyle name="Dezimal 3 4 2 2 7 2" xfId="12369" xr:uid="{00000000-0005-0000-0000-00003D0A0000}"/>
    <cellStyle name="Dezimal 3 4 2 2 7 2 2" xfId="29207" xr:uid="{00000000-0005-0000-0000-00003E0A0000}"/>
    <cellStyle name="Dezimal 3 4 2 2 7 3" xfId="20789" xr:uid="{00000000-0005-0000-0000-00003F0A0000}"/>
    <cellStyle name="Dezimal 3 4 2 2 8" xfId="7167" xr:uid="{00000000-0005-0000-0000-0000400A0000}"/>
    <cellStyle name="Dezimal 3 4 2 2 8 2" xfId="15588" xr:uid="{00000000-0005-0000-0000-0000410A0000}"/>
    <cellStyle name="Dezimal 3 4 2 2 8 2 2" xfId="32426" xr:uid="{00000000-0005-0000-0000-0000420A0000}"/>
    <cellStyle name="Dezimal 3 4 2 2 8 3" xfId="24008" xr:uid="{00000000-0005-0000-0000-0000430A0000}"/>
    <cellStyle name="Dezimal 3 4 2 2 9" xfId="7658" xr:uid="{00000000-0005-0000-0000-0000440A0000}"/>
    <cellStyle name="Dezimal 3 4 2 2 9 2" xfId="16079" xr:uid="{00000000-0005-0000-0000-0000450A0000}"/>
    <cellStyle name="Dezimal 3 4 2 2 9 2 2" xfId="32917" xr:uid="{00000000-0005-0000-0000-0000460A0000}"/>
    <cellStyle name="Dezimal 3 4 2 2 9 3" xfId="24499" xr:uid="{00000000-0005-0000-0000-0000470A0000}"/>
    <cellStyle name="Dezimal 3 4 2 3" xfId="573" xr:uid="{00000000-0005-0000-0000-0000480A0000}"/>
    <cellStyle name="Dezimal 3 4 2 3 10" xfId="8152" xr:uid="{00000000-0005-0000-0000-0000490A0000}"/>
    <cellStyle name="Dezimal 3 4 2 3 10 2" xfId="16573" xr:uid="{00000000-0005-0000-0000-00004A0A0000}"/>
    <cellStyle name="Dezimal 3 4 2 3 10 2 2" xfId="33411" xr:uid="{00000000-0005-0000-0000-00004B0A0000}"/>
    <cellStyle name="Dezimal 3 4 2 3 10 3" xfId="24993" xr:uid="{00000000-0005-0000-0000-00004C0A0000}"/>
    <cellStyle name="Dezimal 3 4 2 3 11" xfId="9049" xr:uid="{00000000-0005-0000-0000-00004D0A0000}"/>
    <cellStyle name="Dezimal 3 4 2 3 11 2" xfId="25887" xr:uid="{00000000-0005-0000-0000-00004E0A0000}"/>
    <cellStyle name="Dezimal 3 4 2 3 12" xfId="17469" xr:uid="{00000000-0005-0000-0000-00004F0A0000}"/>
    <cellStyle name="Dezimal 3 4 2 3 2" xfId="1069" xr:uid="{00000000-0005-0000-0000-0000500A0000}"/>
    <cellStyle name="Dezimal 3 4 2 3 2 2" xfId="2057" xr:uid="{00000000-0005-0000-0000-0000510A0000}"/>
    <cellStyle name="Dezimal 3 4 2 3 2 2 2" xfId="5593" xr:uid="{00000000-0005-0000-0000-0000520A0000}"/>
    <cellStyle name="Dezimal 3 4 2 3 2 2 2 2" xfId="14014" xr:uid="{00000000-0005-0000-0000-0000530A0000}"/>
    <cellStyle name="Dezimal 3 4 2 3 2 2 2 2 2" xfId="30852" xr:uid="{00000000-0005-0000-0000-0000540A0000}"/>
    <cellStyle name="Dezimal 3 4 2 3 2 2 2 3" xfId="22434" xr:uid="{00000000-0005-0000-0000-0000550A0000}"/>
    <cellStyle name="Dezimal 3 4 2 3 2 2 3" xfId="10532" xr:uid="{00000000-0005-0000-0000-0000560A0000}"/>
    <cellStyle name="Dezimal 3 4 2 3 2 2 3 2" xfId="27370" xr:uid="{00000000-0005-0000-0000-0000570A0000}"/>
    <cellStyle name="Dezimal 3 4 2 3 2 2 4" xfId="18952" xr:uid="{00000000-0005-0000-0000-0000580A0000}"/>
    <cellStyle name="Dezimal 3 4 2 3 2 3" xfId="4605" xr:uid="{00000000-0005-0000-0000-0000590A0000}"/>
    <cellStyle name="Dezimal 3 4 2 3 2 3 2" xfId="13026" xr:uid="{00000000-0005-0000-0000-00005A0A0000}"/>
    <cellStyle name="Dezimal 3 4 2 3 2 3 2 2" xfId="29864" xr:uid="{00000000-0005-0000-0000-00005B0A0000}"/>
    <cellStyle name="Dezimal 3 4 2 3 2 3 3" xfId="21446" xr:uid="{00000000-0005-0000-0000-00005C0A0000}"/>
    <cellStyle name="Dezimal 3 4 2 3 2 4" xfId="9544" xr:uid="{00000000-0005-0000-0000-00005D0A0000}"/>
    <cellStyle name="Dezimal 3 4 2 3 2 4 2" xfId="26382" xr:uid="{00000000-0005-0000-0000-00005E0A0000}"/>
    <cellStyle name="Dezimal 3 4 2 3 2 5" xfId="17964" xr:uid="{00000000-0005-0000-0000-00005F0A0000}"/>
    <cellStyle name="Dezimal 3 4 2 3 3" xfId="1562" xr:uid="{00000000-0005-0000-0000-0000600A0000}"/>
    <cellStyle name="Dezimal 3 4 2 3 3 2" xfId="5098" xr:uid="{00000000-0005-0000-0000-0000610A0000}"/>
    <cellStyle name="Dezimal 3 4 2 3 3 2 2" xfId="13519" xr:uid="{00000000-0005-0000-0000-0000620A0000}"/>
    <cellStyle name="Dezimal 3 4 2 3 3 2 2 2" xfId="30357" xr:uid="{00000000-0005-0000-0000-0000630A0000}"/>
    <cellStyle name="Dezimal 3 4 2 3 3 2 3" xfId="21939" xr:uid="{00000000-0005-0000-0000-0000640A0000}"/>
    <cellStyle name="Dezimal 3 4 2 3 3 3" xfId="10037" xr:uid="{00000000-0005-0000-0000-0000650A0000}"/>
    <cellStyle name="Dezimal 3 4 2 3 3 3 2" xfId="26875" xr:uid="{00000000-0005-0000-0000-0000660A0000}"/>
    <cellStyle name="Dezimal 3 4 2 3 3 4" xfId="18457" xr:uid="{00000000-0005-0000-0000-0000670A0000}"/>
    <cellStyle name="Dezimal 3 4 2 3 4" xfId="2197" xr:uid="{00000000-0005-0000-0000-0000680A0000}"/>
    <cellStyle name="Dezimal 3 4 2 3 4 2" xfId="5685" xr:uid="{00000000-0005-0000-0000-0000690A0000}"/>
    <cellStyle name="Dezimal 3 4 2 3 4 2 2" xfId="14106" xr:uid="{00000000-0005-0000-0000-00006A0A0000}"/>
    <cellStyle name="Dezimal 3 4 2 3 4 2 2 2" xfId="30944" xr:uid="{00000000-0005-0000-0000-00006B0A0000}"/>
    <cellStyle name="Dezimal 3 4 2 3 4 2 3" xfId="22526" xr:uid="{00000000-0005-0000-0000-00006C0A0000}"/>
    <cellStyle name="Dezimal 3 4 2 3 4 3" xfId="10624" xr:uid="{00000000-0005-0000-0000-00006D0A0000}"/>
    <cellStyle name="Dezimal 3 4 2 3 4 3 2" xfId="27462" xr:uid="{00000000-0005-0000-0000-00006E0A0000}"/>
    <cellStyle name="Dezimal 3 4 2 3 4 4" xfId="19044" xr:uid="{00000000-0005-0000-0000-00006F0A0000}"/>
    <cellStyle name="Dezimal 3 4 2 3 5" xfId="2694" xr:uid="{00000000-0005-0000-0000-0000700A0000}"/>
    <cellStyle name="Dezimal 3 4 2 3 5 2" xfId="6176" xr:uid="{00000000-0005-0000-0000-0000710A0000}"/>
    <cellStyle name="Dezimal 3 4 2 3 5 2 2" xfId="14597" xr:uid="{00000000-0005-0000-0000-0000720A0000}"/>
    <cellStyle name="Dezimal 3 4 2 3 5 2 2 2" xfId="31435" xr:uid="{00000000-0005-0000-0000-0000730A0000}"/>
    <cellStyle name="Dezimal 3 4 2 3 5 2 3" xfId="23017" xr:uid="{00000000-0005-0000-0000-0000740A0000}"/>
    <cellStyle name="Dezimal 3 4 2 3 5 3" xfId="11115" xr:uid="{00000000-0005-0000-0000-0000750A0000}"/>
    <cellStyle name="Dezimal 3 4 2 3 5 3 2" xfId="27953" xr:uid="{00000000-0005-0000-0000-0000760A0000}"/>
    <cellStyle name="Dezimal 3 4 2 3 5 4" xfId="19535" xr:uid="{00000000-0005-0000-0000-0000770A0000}"/>
    <cellStyle name="Dezimal 3 4 2 3 6" xfId="3191" xr:uid="{00000000-0005-0000-0000-0000780A0000}"/>
    <cellStyle name="Dezimal 3 4 2 3 6 2" xfId="6673" xr:uid="{00000000-0005-0000-0000-0000790A0000}"/>
    <cellStyle name="Dezimal 3 4 2 3 6 2 2" xfId="15094" xr:uid="{00000000-0005-0000-0000-00007A0A0000}"/>
    <cellStyle name="Dezimal 3 4 2 3 6 2 2 2" xfId="31932" xr:uid="{00000000-0005-0000-0000-00007B0A0000}"/>
    <cellStyle name="Dezimal 3 4 2 3 6 2 3" xfId="23514" xr:uid="{00000000-0005-0000-0000-00007C0A0000}"/>
    <cellStyle name="Dezimal 3 4 2 3 6 3" xfId="11612" xr:uid="{00000000-0005-0000-0000-00007D0A0000}"/>
    <cellStyle name="Dezimal 3 4 2 3 6 3 2" xfId="28450" xr:uid="{00000000-0005-0000-0000-00007E0A0000}"/>
    <cellStyle name="Dezimal 3 4 2 3 6 4" xfId="20032" xr:uid="{00000000-0005-0000-0000-00007F0A0000}"/>
    <cellStyle name="Dezimal 3 4 2 3 7" xfId="4110" xr:uid="{00000000-0005-0000-0000-0000800A0000}"/>
    <cellStyle name="Dezimal 3 4 2 3 7 2" xfId="12531" xr:uid="{00000000-0005-0000-0000-0000810A0000}"/>
    <cellStyle name="Dezimal 3 4 2 3 7 2 2" xfId="29369" xr:uid="{00000000-0005-0000-0000-0000820A0000}"/>
    <cellStyle name="Dezimal 3 4 2 3 7 3" xfId="20951" xr:uid="{00000000-0005-0000-0000-0000830A0000}"/>
    <cellStyle name="Dezimal 3 4 2 3 8" xfId="7168" xr:uid="{00000000-0005-0000-0000-0000840A0000}"/>
    <cellStyle name="Dezimal 3 4 2 3 8 2" xfId="15589" xr:uid="{00000000-0005-0000-0000-0000850A0000}"/>
    <cellStyle name="Dezimal 3 4 2 3 8 2 2" xfId="32427" xr:uid="{00000000-0005-0000-0000-0000860A0000}"/>
    <cellStyle name="Dezimal 3 4 2 3 8 3" xfId="24009" xr:uid="{00000000-0005-0000-0000-0000870A0000}"/>
    <cellStyle name="Dezimal 3 4 2 3 9" xfId="7659" xr:uid="{00000000-0005-0000-0000-0000880A0000}"/>
    <cellStyle name="Dezimal 3 4 2 3 9 2" xfId="16080" xr:uid="{00000000-0005-0000-0000-0000890A0000}"/>
    <cellStyle name="Dezimal 3 4 2 3 9 2 2" xfId="32918" xr:uid="{00000000-0005-0000-0000-00008A0A0000}"/>
    <cellStyle name="Dezimal 3 4 2 3 9 3" xfId="24500" xr:uid="{00000000-0005-0000-0000-00008B0A0000}"/>
    <cellStyle name="Dezimal 3 4 2 4" xfId="744" xr:uid="{00000000-0005-0000-0000-00008C0A0000}"/>
    <cellStyle name="Dezimal 3 4 2 4 2" xfId="1732" xr:uid="{00000000-0005-0000-0000-00008D0A0000}"/>
    <cellStyle name="Dezimal 3 4 2 4 2 2" xfId="5268" xr:uid="{00000000-0005-0000-0000-00008E0A0000}"/>
    <cellStyle name="Dezimal 3 4 2 4 2 2 2" xfId="13689" xr:uid="{00000000-0005-0000-0000-00008F0A0000}"/>
    <cellStyle name="Dezimal 3 4 2 4 2 2 2 2" xfId="30527" xr:uid="{00000000-0005-0000-0000-0000900A0000}"/>
    <cellStyle name="Dezimal 3 4 2 4 2 2 3" xfId="22109" xr:uid="{00000000-0005-0000-0000-0000910A0000}"/>
    <cellStyle name="Dezimal 3 4 2 4 2 3" xfId="10207" xr:uid="{00000000-0005-0000-0000-0000920A0000}"/>
    <cellStyle name="Dezimal 3 4 2 4 2 3 2" xfId="27045" xr:uid="{00000000-0005-0000-0000-0000930A0000}"/>
    <cellStyle name="Dezimal 3 4 2 4 2 4" xfId="18627" xr:uid="{00000000-0005-0000-0000-0000940A0000}"/>
    <cellStyle name="Dezimal 3 4 2 4 3" xfId="4280" xr:uid="{00000000-0005-0000-0000-0000950A0000}"/>
    <cellStyle name="Dezimal 3 4 2 4 3 2" xfId="12701" xr:uid="{00000000-0005-0000-0000-0000960A0000}"/>
    <cellStyle name="Dezimal 3 4 2 4 3 2 2" xfId="29539" xr:uid="{00000000-0005-0000-0000-0000970A0000}"/>
    <cellStyle name="Dezimal 3 4 2 4 3 3" xfId="21121" xr:uid="{00000000-0005-0000-0000-0000980A0000}"/>
    <cellStyle name="Dezimal 3 4 2 4 4" xfId="9219" xr:uid="{00000000-0005-0000-0000-0000990A0000}"/>
    <cellStyle name="Dezimal 3 4 2 4 4 2" xfId="26057" xr:uid="{00000000-0005-0000-0000-00009A0A0000}"/>
    <cellStyle name="Dezimal 3 4 2 4 5" xfId="17639" xr:uid="{00000000-0005-0000-0000-00009B0A0000}"/>
    <cellStyle name="Dezimal 3 4 2 5" xfId="1237" xr:uid="{00000000-0005-0000-0000-00009C0A0000}"/>
    <cellStyle name="Dezimal 3 4 2 5 2" xfId="4773" xr:uid="{00000000-0005-0000-0000-00009D0A0000}"/>
    <cellStyle name="Dezimal 3 4 2 5 2 2" xfId="13194" xr:uid="{00000000-0005-0000-0000-00009E0A0000}"/>
    <cellStyle name="Dezimal 3 4 2 5 2 2 2" xfId="30032" xr:uid="{00000000-0005-0000-0000-00009F0A0000}"/>
    <cellStyle name="Dezimal 3 4 2 5 2 3" xfId="21614" xr:uid="{00000000-0005-0000-0000-0000A00A0000}"/>
    <cellStyle name="Dezimal 3 4 2 5 3" xfId="9712" xr:uid="{00000000-0005-0000-0000-0000A10A0000}"/>
    <cellStyle name="Dezimal 3 4 2 5 3 2" xfId="26550" xr:uid="{00000000-0005-0000-0000-0000A20A0000}"/>
    <cellStyle name="Dezimal 3 4 2 5 4" xfId="18132" xr:uid="{00000000-0005-0000-0000-0000A30A0000}"/>
    <cellStyle name="Dezimal 3 4 2 6" xfId="2195" xr:uid="{00000000-0005-0000-0000-0000A40A0000}"/>
    <cellStyle name="Dezimal 3 4 2 6 2" xfId="5683" xr:uid="{00000000-0005-0000-0000-0000A50A0000}"/>
    <cellStyle name="Dezimal 3 4 2 6 2 2" xfId="14104" xr:uid="{00000000-0005-0000-0000-0000A60A0000}"/>
    <cellStyle name="Dezimal 3 4 2 6 2 2 2" xfId="30942" xr:uid="{00000000-0005-0000-0000-0000A70A0000}"/>
    <cellStyle name="Dezimal 3 4 2 6 2 3" xfId="22524" xr:uid="{00000000-0005-0000-0000-0000A80A0000}"/>
    <cellStyle name="Dezimal 3 4 2 6 3" xfId="10622" xr:uid="{00000000-0005-0000-0000-0000A90A0000}"/>
    <cellStyle name="Dezimal 3 4 2 6 3 2" xfId="27460" xr:uid="{00000000-0005-0000-0000-0000AA0A0000}"/>
    <cellStyle name="Dezimal 3 4 2 6 4" xfId="19042" xr:uid="{00000000-0005-0000-0000-0000AB0A0000}"/>
    <cellStyle name="Dezimal 3 4 2 7" xfId="2692" xr:uid="{00000000-0005-0000-0000-0000AC0A0000}"/>
    <cellStyle name="Dezimal 3 4 2 7 2" xfId="6174" xr:uid="{00000000-0005-0000-0000-0000AD0A0000}"/>
    <cellStyle name="Dezimal 3 4 2 7 2 2" xfId="14595" xr:uid="{00000000-0005-0000-0000-0000AE0A0000}"/>
    <cellStyle name="Dezimal 3 4 2 7 2 2 2" xfId="31433" xr:uid="{00000000-0005-0000-0000-0000AF0A0000}"/>
    <cellStyle name="Dezimal 3 4 2 7 2 3" xfId="23015" xr:uid="{00000000-0005-0000-0000-0000B00A0000}"/>
    <cellStyle name="Dezimal 3 4 2 7 3" xfId="11113" xr:uid="{00000000-0005-0000-0000-0000B10A0000}"/>
    <cellStyle name="Dezimal 3 4 2 7 3 2" xfId="27951" xr:uid="{00000000-0005-0000-0000-0000B20A0000}"/>
    <cellStyle name="Dezimal 3 4 2 7 4" xfId="19533" xr:uid="{00000000-0005-0000-0000-0000B30A0000}"/>
    <cellStyle name="Dezimal 3 4 2 8" xfId="3189" xr:uid="{00000000-0005-0000-0000-0000B40A0000}"/>
    <cellStyle name="Dezimal 3 4 2 8 2" xfId="6671" xr:uid="{00000000-0005-0000-0000-0000B50A0000}"/>
    <cellStyle name="Dezimal 3 4 2 8 2 2" xfId="15092" xr:uid="{00000000-0005-0000-0000-0000B60A0000}"/>
    <cellStyle name="Dezimal 3 4 2 8 2 2 2" xfId="31930" xr:uid="{00000000-0005-0000-0000-0000B70A0000}"/>
    <cellStyle name="Dezimal 3 4 2 8 2 3" xfId="23512" xr:uid="{00000000-0005-0000-0000-0000B80A0000}"/>
    <cellStyle name="Dezimal 3 4 2 8 3" xfId="11610" xr:uid="{00000000-0005-0000-0000-0000B90A0000}"/>
    <cellStyle name="Dezimal 3 4 2 8 3 2" xfId="28448" xr:uid="{00000000-0005-0000-0000-0000BA0A0000}"/>
    <cellStyle name="Dezimal 3 4 2 8 4" xfId="20030" xr:uid="{00000000-0005-0000-0000-0000BB0A0000}"/>
    <cellStyle name="Dezimal 3 4 2 9" xfId="3785" xr:uid="{00000000-0005-0000-0000-0000BC0A0000}"/>
    <cellStyle name="Dezimal 3 4 2 9 2" xfId="12206" xr:uid="{00000000-0005-0000-0000-0000BD0A0000}"/>
    <cellStyle name="Dezimal 3 4 2 9 2 2" xfId="29044" xr:uid="{00000000-0005-0000-0000-0000BE0A0000}"/>
    <cellStyle name="Dezimal 3 4 2 9 3" xfId="20626" xr:uid="{00000000-0005-0000-0000-0000BF0A0000}"/>
    <cellStyle name="Dezimal 3 4 3" xfId="332" xr:uid="{00000000-0005-0000-0000-0000C00A0000}"/>
    <cellStyle name="Dezimal 3 4 3 10" xfId="8153" xr:uid="{00000000-0005-0000-0000-0000C10A0000}"/>
    <cellStyle name="Dezimal 3 4 3 10 2" xfId="16574" xr:uid="{00000000-0005-0000-0000-0000C20A0000}"/>
    <cellStyle name="Dezimal 3 4 3 10 2 2" xfId="33412" xr:uid="{00000000-0005-0000-0000-0000C30A0000}"/>
    <cellStyle name="Dezimal 3 4 3 10 3" xfId="24994" xr:uid="{00000000-0005-0000-0000-0000C40A0000}"/>
    <cellStyle name="Dezimal 3 4 3 11" xfId="8807" xr:uid="{00000000-0005-0000-0000-0000C50A0000}"/>
    <cellStyle name="Dezimal 3 4 3 11 2" xfId="25646" xr:uid="{00000000-0005-0000-0000-0000C60A0000}"/>
    <cellStyle name="Dezimal 3 4 3 12" xfId="17227" xr:uid="{00000000-0005-0000-0000-0000C70A0000}"/>
    <cellStyle name="Dezimal 3 4 3 2" xfId="828" xr:uid="{00000000-0005-0000-0000-0000C80A0000}"/>
    <cellStyle name="Dezimal 3 4 3 2 2" xfId="1816" xr:uid="{00000000-0005-0000-0000-0000C90A0000}"/>
    <cellStyle name="Dezimal 3 4 3 2 2 2" xfId="5352" xr:uid="{00000000-0005-0000-0000-0000CA0A0000}"/>
    <cellStyle name="Dezimal 3 4 3 2 2 2 2" xfId="13773" xr:uid="{00000000-0005-0000-0000-0000CB0A0000}"/>
    <cellStyle name="Dezimal 3 4 3 2 2 2 2 2" xfId="30611" xr:uid="{00000000-0005-0000-0000-0000CC0A0000}"/>
    <cellStyle name="Dezimal 3 4 3 2 2 2 3" xfId="22193" xr:uid="{00000000-0005-0000-0000-0000CD0A0000}"/>
    <cellStyle name="Dezimal 3 4 3 2 2 3" xfId="10291" xr:uid="{00000000-0005-0000-0000-0000CE0A0000}"/>
    <cellStyle name="Dezimal 3 4 3 2 2 3 2" xfId="27129" xr:uid="{00000000-0005-0000-0000-0000CF0A0000}"/>
    <cellStyle name="Dezimal 3 4 3 2 2 4" xfId="18711" xr:uid="{00000000-0005-0000-0000-0000D00A0000}"/>
    <cellStyle name="Dezimal 3 4 3 2 3" xfId="4364" xr:uid="{00000000-0005-0000-0000-0000D10A0000}"/>
    <cellStyle name="Dezimal 3 4 3 2 3 2" xfId="12785" xr:uid="{00000000-0005-0000-0000-0000D20A0000}"/>
    <cellStyle name="Dezimal 3 4 3 2 3 2 2" xfId="29623" xr:uid="{00000000-0005-0000-0000-0000D30A0000}"/>
    <cellStyle name="Dezimal 3 4 3 2 3 3" xfId="21205" xr:uid="{00000000-0005-0000-0000-0000D40A0000}"/>
    <cellStyle name="Dezimal 3 4 3 2 4" xfId="9303" xr:uid="{00000000-0005-0000-0000-0000D50A0000}"/>
    <cellStyle name="Dezimal 3 4 3 2 4 2" xfId="26141" xr:uid="{00000000-0005-0000-0000-0000D60A0000}"/>
    <cellStyle name="Dezimal 3 4 3 2 5" xfId="17723" xr:uid="{00000000-0005-0000-0000-0000D70A0000}"/>
    <cellStyle name="Dezimal 3 4 3 3" xfId="1321" xr:uid="{00000000-0005-0000-0000-0000D80A0000}"/>
    <cellStyle name="Dezimal 3 4 3 3 2" xfId="4857" xr:uid="{00000000-0005-0000-0000-0000D90A0000}"/>
    <cellStyle name="Dezimal 3 4 3 3 2 2" xfId="13278" xr:uid="{00000000-0005-0000-0000-0000DA0A0000}"/>
    <cellStyle name="Dezimal 3 4 3 3 2 2 2" xfId="30116" xr:uid="{00000000-0005-0000-0000-0000DB0A0000}"/>
    <cellStyle name="Dezimal 3 4 3 3 2 3" xfId="21698" xr:uid="{00000000-0005-0000-0000-0000DC0A0000}"/>
    <cellStyle name="Dezimal 3 4 3 3 3" xfId="9796" xr:uid="{00000000-0005-0000-0000-0000DD0A0000}"/>
    <cellStyle name="Dezimal 3 4 3 3 3 2" xfId="26634" xr:uid="{00000000-0005-0000-0000-0000DE0A0000}"/>
    <cellStyle name="Dezimal 3 4 3 3 4" xfId="18216" xr:uid="{00000000-0005-0000-0000-0000DF0A0000}"/>
    <cellStyle name="Dezimal 3 4 3 4" xfId="2198" xr:uid="{00000000-0005-0000-0000-0000E00A0000}"/>
    <cellStyle name="Dezimal 3 4 3 4 2" xfId="5686" xr:uid="{00000000-0005-0000-0000-0000E10A0000}"/>
    <cellStyle name="Dezimal 3 4 3 4 2 2" xfId="14107" xr:uid="{00000000-0005-0000-0000-0000E20A0000}"/>
    <cellStyle name="Dezimal 3 4 3 4 2 2 2" xfId="30945" xr:uid="{00000000-0005-0000-0000-0000E30A0000}"/>
    <cellStyle name="Dezimal 3 4 3 4 2 3" xfId="22527" xr:uid="{00000000-0005-0000-0000-0000E40A0000}"/>
    <cellStyle name="Dezimal 3 4 3 4 3" xfId="10625" xr:uid="{00000000-0005-0000-0000-0000E50A0000}"/>
    <cellStyle name="Dezimal 3 4 3 4 3 2" xfId="27463" xr:uid="{00000000-0005-0000-0000-0000E60A0000}"/>
    <cellStyle name="Dezimal 3 4 3 4 4" xfId="19045" xr:uid="{00000000-0005-0000-0000-0000E70A0000}"/>
    <cellStyle name="Dezimal 3 4 3 5" xfId="2695" xr:uid="{00000000-0005-0000-0000-0000E80A0000}"/>
    <cellStyle name="Dezimal 3 4 3 5 2" xfId="6177" xr:uid="{00000000-0005-0000-0000-0000E90A0000}"/>
    <cellStyle name="Dezimal 3 4 3 5 2 2" xfId="14598" xr:uid="{00000000-0005-0000-0000-0000EA0A0000}"/>
    <cellStyle name="Dezimal 3 4 3 5 2 2 2" xfId="31436" xr:uid="{00000000-0005-0000-0000-0000EB0A0000}"/>
    <cellStyle name="Dezimal 3 4 3 5 2 3" xfId="23018" xr:uid="{00000000-0005-0000-0000-0000EC0A0000}"/>
    <cellStyle name="Dezimal 3 4 3 5 3" xfId="11116" xr:uid="{00000000-0005-0000-0000-0000ED0A0000}"/>
    <cellStyle name="Dezimal 3 4 3 5 3 2" xfId="27954" xr:uid="{00000000-0005-0000-0000-0000EE0A0000}"/>
    <cellStyle name="Dezimal 3 4 3 5 4" xfId="19536" xr:uid="{00000000-0005-0000-0000-0000EF0A0000}"/>
    <cellStyle name="Dezimal 3 4 3 6" xfId="3192" xr:uid="{00000000-0005-0000-0000-0000F00A0000}"/>
    <cellStyle name="Dezimal 3 4 3 6 2" xfId="6674" xr:uid="{00000000-0005-0000-0000-0000F10A0000}"/>
    <cellStyle name="Dezimal 3 4 3 6 2 2" xfId="15095" xr:uid="{00000000-0005-0000-0000-0000F20A0000}"/>
    <cellStyle name="Dezimal 3 4 3 6 2 2 2" xfId="31933" xr:uid="{00000000-0005-0000-0000-0000F30A0000}"/>
    <cellStyle name="Dezimal 3 4 3 6 2 3" xfId="23515" xr:uid="{00000000-0005-0000-0000-0000F40A0000}"/>
    <cellStyle name="Dezimal 3 4 3 6 3" xfId="11613" xr:uid="{00000000-0005-0000-0000-0000F50A0000}"/>
    <cellStyle name="Dezimal 3 4 3 6 3 2" xfId="28451" xr:uid="{00000000-0005-0000-0000-0000F60A0000}"/>
    <cellStyle name="Dezimal 3 4 3 6 4" xfId="20033" xr:uid="{00000000-0005-0000-0000-0000F70A0000}"/>
    <cellStyle name="Dezimal 3 4 3 7" xfId="3869" xr:uid="{00000000-0005-0000-0000-0000F80A0000}"/>
    <cellStyle name="Dezimal 3 4 3 7 2" xfId="12290" xr:uid="{00000000-0005-0000-0000-0000F90A0000}"/>
    <cellStyle name="Dezimal 3 4 3 7 2 2" xfId="29128" xr:uid="{00000000-0005-0000-0000-0000FA0A0000}"/>
    <cellStyle name="Dezimal 3 4 3 7 3" xfId="20710" xr:uid="{00000000-0005-0000-0000-0000FB0A0000}"/>
    <cellStyle name="Dezimal 3 4 3 8" xfId="7169" xr:uid="{00000000-0005-0000-0000-0000FC0A0000}"/>
    <cellStyle name="Dezimal 3 4 3 8 2" xfId="15590" xr:uid="{00000000-0005-0000-0000-0000FD0A0000}"/>
    <cellStyle name="Dezimal 3 4 3 8 2 2" xfId="32428" xr:uid="{00000000-0005-0000-0000-0000FE0A0000}"/>
    <cellStyle name="Dezimal 3 4 3 8 3" xfId="24010" xr:uid="{00000000-0005-0000-0000-0000FF0A0000}"/>
    <cellStyle name="Dezimal 3 4 3 9" xfId="7660" xr:uid="{00000000-0005-0000-0000-0000000B0000}"/>
    <cellStyle name="Dezimal 3 4 3 9 2" xfId="16081" xr:uid="{00000000-0005-0000-0000-0000010B0000}"/>
    <cellStyle name="Dezimal 3 4 3 9 2 2" xfId="32919" xr:uid="{00000000-0005-0000-0000-0000020B0000}"/>
    <cellStyle name="Dezimal 3 4 3 9 3" xfId="24501" xr:uid="{00000000-0005-0000-0000-0000030B0000}"/>
    <cellStyle name="Dezimal 3 4 4" xfId="494" xr:uid="{00000000-0005-0000-0000-0000040B0000}"/>
    <cellStyle name="Dezimal 3 4 4 10" xfId="8154" xr:uid="{00000000-0005-0000-0000-0000050B0000}"/>
    <cellStyle name="Dezimal 3 4 4 10 2" xfId="16575" xr:uid="{00000000-0005-0000-0000-0000060B0000}"/>
    <cellStyle name="Dezimal 3 4 4 10 2 2" xfId="33413" xr:uid="{00000000-0005-0000-0000-0000070B0000}"/>
    <cellStyle name="Dezimal 3 4 4 10 3" xfId="24995" xr:uid="{00000000-0005-0000-0000-0000080B0000}"/>
    <cellStyle name="Dezimal 3 4 4 11" xfId="8970" xr:uid="{00000000-0005-0000-0000-0000090B0000}"/>
    <cellStyle name="Dezimal 3 4 4 11 2" xfId="25808" xr:uid="{00000000-0005-0000-0000-00000A0B0000}"/>
    <cellStyle name="Dezimal 3 4 4 12" xfId="17390" xr:uid="{00000000-0005-0000-0000-00000B0B0000}"/>
    <cellStyle name="Dezimal 3 4 4 2" xfId="990" xr:uid="{00000000-0005-0000-0000-00000C0B0000}"/>
    <cellStyle name="Dezimal 3 4 4 2 2" xfId="1978" xr:uid="{00000000-0005-0000-0000-00000D0B0000}"/>
    <cellStyle name="Dezimal 3 4 4 2 2 2" xfId="5514" xr:uid="{00000000-0005-0000-0000-00000E0B0000}"/>
    <cellStyle name="Dezimal 3 4 4 2 2 2 2" xfId="13935" xr:uid="{00000000-0005-0000-0000-00000F0B0000}"/>
    <cellStyle name="Dezimal 3 4 4 2 2 2 2 2" xfId="30773" xr:uid="{00000000-0005-0000-0000-0000100B0000}"/>
    <cellStyle name="Dezimal 3 4 4 2 2 2 3" xfId="22355" xr:uid="{00000000-0005-0000-0000-0000110B0000}"/>
    <cellStyle name="Dezimal 3 4 4 2 2 3" xfId="10453" xr:uid="{00000000-0005-0000-0000-0000120B0000}"/>
    <cellStyle name="Dezimal 3 4 4 2 2 3 2" xfId="27291" xr:uid="{00000000-0005-0000-0000-0000130B0000}"/>
    <cellStyle name="Dezimal 3 4 4 2 2 4" xfId="18873" xr:uid="{00000000-0005-0000-0000-0000140B0000}"/>
    <cellStyle name="Dezimal 3 4 4 2 3" xfId="4526" xr:uid="{00000000-0005-0000-0000-0000150B0000}"/>
    <cellStyle name="Dezimal 3 4 4 2 3 2" xfId="12947" xr:uid="{00000000-0005-0000-0000-0000160B0000}"/>
    <cellStyle name="Dezimal 3 4 4 2 3 2 2" xfId="29785" xr:uid="{00000000-0005-0000-0000-0000170B0000}"/>
    <cellStyle name="Dezimal 3 4 4 2 3 3" xfId="21367" xr:uid="{00000000-0005-0000-0000-0000180B0000}"/>
    <cellStyle name="Dezimal 3 4 4 2 4" xfId="9465" xr:uid="{00000000-0005-0000-0000-0000190B0000}"/>
    <cellStyle name="Dezimal 3 4 4 2 4 2" xfId="26303" xr:uid="{00000000-0005-0000-0000-00001A0B0000}"/>
    <cellStyle name="Dezimal 3 4 4 2 5" xfId="17885" xr:uid="{00000000-0005-0000-0000-00001B0B0000}"/>
    <cellStyle name="Dezimal 3 4 4 3" xfId="1483" xr:uid="{00000000-0005-0000-0000-00001C0B0000}"/>
    <cellStyle name="Dezimal 3 4 4 3 2" xfId="5019" xr:uid="{00000000-0005-0000-0000-00001D0B0000}"/>
    <cellStyle name="Dezimal 3 4 4 3 2 2" xfId="13440" xr:uid="{00000000-0005-0000-0000-00001E0B0000}"/>
    <cellStyle name="Dezimal 3 4 4 3 2 2 2" xfId="30278" xr:uid="{00000000-0005-0000-0000-00001F0B0000}"/>
    <cellStyle name="Dezimal 3 4 4 3 2 3" xfId="21860" xr:uid="{00000000-0005-0000-0000-0000200B0000}"/>
    <cellStyle name="Dezimal 3 4 4 3 3" xfId="9958" xr:uid="{00000000-0005-0000-0000-0000210B0000}"/>
    <cellStyle name="Dezimal 3 4 4 3 3 2" xfId="26796" xr:uid="{00000000-0005-0000-0000-0000220B0000}"/>
    <cellStyle name="Dezimal 3 4 4 3 4" xfId="18378" xr:uid="{00000000-0005-0000-0000-0000230B0000}"/>
    <cellStyle name="Dezimal 3 4 4 4" xfId="2199" xr:uid="{00000000-0005-0000-0000-0000240B0000}"/>
    <cellStyle name="Dezimal 3 4 4 4 2" xfId="5687" xr:uid="{00000000-0005-0000-0000-0000250B0000}"/>
    <cellStyle name="Dezimal 3 4 4 4 2 2" xfId="14108" xr:uid="{00000000-0005-0000-0000-0000260B0000}"/>
    <cellStyle name="Dezimal 3 4 4 4 2 2 2" xfId="30946" xr:uid="{00000000-0005-0000-0000-0000270B0000}"/>
    <cellStyle name="Dezimal 3 4 4 4 2 3" xfId="22528" xr:uid="{00000000-0005-0000-0000-0000280B0000}"/>
    <cellStyle name="Dezimal 3 4 4 4 3" xfId="10626" xr:uid="{00000000-0005-0000-0000-0000290B0000}"/>
    <cellStyle name="Dezimal 3 4 4 4 3 2" xfId="27464" xr:uid="{00000000-0005-0000-0000-00002A0B0000}"/>
    <cellStyle name="Dezimal 3 4 4 4 4" xfId="19046" xr:uid="{00000000-0005-0000-0000-00002B0B0000}"/>
    <cellStyle name="Dezimal 3 4 4 5" xfId="2696" xr:uid="{00000000-0005-0000-0000-00002C0B0000}"/>
    <cellStyle name="Dezimal 3 4 4 5 2" xfId="6178" xr:uid="{00000000-0005-0000-0000-00002D0B0000}"/>
    <cellStyle name="Dezimal 3 4 4 5 2 2" xfId="14599" xr:uid="{00000000-0005-0000-0000-00002E0B0000}"/>
    <cellStyle name="Dezimal 3 4 4 5 2 2 2" xfId="31437" xr:uid="{00000000-0005-0000-0000-00002F0B0000}"/>
    <cellStyle name="Dezimal 3 4 4 5 2 3" xfId="23019" xr:uid="{00000000-0005-0000-0000-0000300B0000}"/>
    <cellStyle name="Dezimal 3 4 4 5 3" xfId="11117" xr:uid="{00000000-0005-0000-0000-0000310B0000}"/>
    <cellStyle name="Dezimal 3 4 4 5 3 2" xfId="27955" xr:uid="{00000000-0005-0000-0000-0000320B0000}"/>
    <cellStyle name="Dezimal 3 4 4 5 4" xfId="19537" xr:uid="{00000000-0005-0000-0000-0000330B0000}"/>
    <cellStyle name="Dezimal 3 4 4 6" xfId="3193" xr:uid="{00000000-0005-0000-0000-0000340B0000}"/>
    <cellStyle name="Dezimal 3 4 4 6 2" xfId="6675" xr:uid="{00000000-0005-0000-0000-0000350B0000}"/>
    <cellStyle name="Dezimal 3 4 4 6 2 2" xfId="15096" xr:uid="{00000000-0005-0000-0000-0000360B0000}"/>
    <cellStyle name="Dezimal 3 4 4 6 2 2 2" xfId="31934" xr:uid="{00000000-0005-0000-0000-0000370B0000}"/>
    <cellStyle name="Dezimal 3 4 4 6 2 3" xfId="23516" xr:uid="{00000000-0005-0000-0000-0000380B0000}"/>
    <cellStyle name="Dezimal 3 4 4 6 3" xfId="11614" xr:uid="{00000000-0005-0000-0000-0000390B0000}"/>
    <cellStyle name="Dezimal 3 4 4 6 3 2" xfId="28452" xr:uid="{00000000-0005-0000-0000-00003A0B0000}"/>
    <cellStyle name="Dezimal 3 4 4 6 4" xfId="20034" xr:uid="{00000000-0005-0000-0000-00003B0B0000}"/>
    <cellStyle name="Dezimal 3 4 4 7" xfId="4031" xr:uid="{00000000-0005-0000-0000-00003C0B0000}"/>
    <cellStyle name="Dezimal 3 4 4 7 2" xfId="12452" xr:uid="{00000000-0005-0000-0000-00003D0B0000}"/>
    <cellStyle name="Dezimal 3 4 4 7 2 2" xfId="29290" xr:uid="{00000000-0005-0000-0000-00003E0B0000}"/>
    <cellStyle name="Dezimal 3 4 4 7 3" xfId="20872" xr:uid="{00000000-0005-0000-0000-00003F0B0000}"/>
    <cellStyle name="Dezimal 3 4 4 8" xfId="7170" xr:uid="{00000000-0005-0000-0000-0000400B0000}"/>
    <cellStyle name="Dezimal 3 4 4 8 2" xfId="15591" xr:uid="{00000000-0005-0000-0000-0000410B0000}"/>
    <cellStyle name="Dezimal 3 4 4 8 2 2" xfId="32429" xr:uid="{00000000-0005-0000-0000-0000420B0000}"/>
    <cellStyle name="Dezimal 3 4 4 8 3" xfId="24011" xr:uid="{00000000-0005-0000-0000-0000430B0000}"/>
    <cellStyle name="Dezimal 3 4 4 9" xfId="7661" xr:uid="{00000000-0005-0000-0000-0000440B0000}"/>
    <cellStyle name="Dezimal 3 4 4 9 2" xfId="16082" xr:uid="{00000000-0005-0000-0000-0000450B0000}"/>
    <cellStyle name="Dezimal 3 4 4 9 2 2" xfId="32920" xr:uid="{00000000-0005-0000-0000-0000460B0000}"/>
    <cellStyle name="Dezimal 3 4 4 9 3" xfId="24502" xr:uid="{00000000-0005-0000-0000-0000470B0000}"/>
    <cellStyle name="Dezimal 3 4 5" xfId="665" xr:uid="{00000000-0005-0000-0000-0000480B0000}"/>
    <cellStyle name="Dezimal 3 4 5 2" xfId="1653" xr:uid="{00000000-0005-0000-0000-0000490B0000}"/>
    <cellStyle name="Dezimal 3 4 5 2 2" xfId="5189" xr:uid="{00000000-0005-0000-0000-00004A0B0000}"/>
    <cellStyle name="Dezimal 3 4 5 2 2 2" xfId="13610" xr:uid="{00000000-0005-0000-0000-00004B0B0000}"/>
    <cellStyle name="Dezimal 3 4 5 2 2 2 2" xfId="30448" xr:uid="{00000000-0005-0000-0000-00004C0B0000}"/>
    <cellStyle name="Dezimal 3 4 5 2 2 3" xfId="22030" xr:uid="{00000000-0005-0000-0000-00004D0B0000}"/>
    <cellStyle name="Dezimal 3 4 5 2 3" xfId="10128" xr:uid="{00000000-0005-0000-0000-00004E0B0000}"/>
    <cellStyle name="Dezimal 3 4 5 2 3 2" xfId="26966" xr:uid="{00000000-0005-0000-0000-00004F0B0000}"/>
    <cellStyle name="Dezimal 3 4 5 2 4" xfId="18548" xr:uid="{00000000-0005-0000-0000-0000500B0000}"/>
    <cellStyle name="Dezimal 3 4 5 3" xfId="4201" xr:uid="{00000000-0005-0000-0000-0000510B0000}"/>
    <cellStyle name="Dezimal 3 4 5 3 2" xfId="12622" xr:uid="{00000000-0005-0000-0000-0000520B0000}"/>
    <cellStyle name="Dezimal 3 4 5 3 2 2" xfId="29460" xr:uid="{00000000-0005-0000-0000-0000530B0000}"/>
    <cellStyle name="Dezimal 3 4 5 3 3" xfId="21042" xr:uid="{00000000-0005-0000-0000-0000540B0000}"/>
    <cellStyle name="Dezimal 3 4 5 4" xfId="9140" xr:uid="{00000000-0005-0000-0000-0000550B0000}"/>
    <cellStyle name="Dezimal 3 4 5 4 2" xfId="25978" xr:uid="{00000000-0005-0000-0000-0000560B0000}"/>
    <cellStyle name="Dezimal 3 4 5 5" xfId="17560" xr:uid="{00000000-0005-0000-0000-0000570B0000}"/>
    <cellStyle name="Dezimal 3 4 6" xfId="1158" xr:uid="{00000000-0005-0000-0000-0000580B0000}"/>
    <cellStyle name="Dezimal 3 4 6 2" xfId="4694" xr:uid="{00000000-0005-0000-0000-0000590B0000}"/>
    <cellStyle name="Dezimal 3 4 6 2 2" xfId="13115" xr:uid="{00000000-0005-0000-0000-00005A0B0000}"/>
    <cellStyle name="Dezimal 3 4 6 2 2 2" xfId="29953" xr:uid="{00000000-0005-0000-0000-00005B0B0000}"/>
    <cellStyle name="Dezimal 3 4 6 2 3" xfId="21535" xr:uid="{00000000-0005-0000-0000-00005C0B0000}"/>
    <cellStyle name="Dezimal 3 4 6 3" xfId="9633" xr:uid="{00000000-0005-0000-0000-00005D0B0000}"/>
    <cellStyle name="Dezimal 3 4 6 3 2" xfId="26471" xr:uid="{00000000-0005-0000-0000-00005E0B0000}"/>
    <cellStyle name="Dezimal 3 4 6 4" xfId="18053" xr:uid="{00000000-0005-0000-0000-00005F0B0000}"/>
    <cellStyle name="Dezimal 3 4 7" xfId="2194" xr:uid="{00000000-0005-0000-0000-0000600B0000}"/>
    <cellStyle name="Dezimal 3 4 7 2" xfId="5682" xr:uid="{00000000-0005-0000-0000-0000610B0000}"/>
    <cellStyle name="Dezimal 3 4 7 2 2" xfId="14103" xr:uid="{00000000-0005-0000-0000-0000620B0000}"/>
    <cellStyle name="Dezimal 3 4 7 2 2 2" xfId="30941" xr:uid="{00000000-0005-0000-0000-0000630B0000}"/>
    <cellStyle name="Dezimal 3 4 7 2 3" xfId="22523" xr:uid="{00000000-0005-0000-0000-0000640B0000}"/>
    <cellStyle name="Dezimal 3 4 7 3" xfId="10621" xr:uid="{00000000-0005-0000-0000-0000650B0000}"/>
    <cellStyle name="Dezimal 3 4 7 3 2" xfId="27459" xr:uid="{00000000-0005-0000-0000-0000660B0000}"/>
    <cellStyle name="Dezimal 3 4 7 4" xfId="19041" xr:uid="{00000000-0005-0000-0000-0000670B0000}"/>
    <cellStyle name="Dezimal 3 4 8" xfId="2691" xr:uid="{00000000-0005-0000-0000-0000680B0000}"/>
    <cellStyle name="Dezimal 3 4 8 2" xfId="6173" xr:uid="{00000000-0005-0000-0000-0000690B0000}"/>
    <cellStyle name="Dezimal 3 4 8 2 2" xfId="14594" xr:uid="{00000000-0005-0000-0000-00006A0B0000}"/>
    <cellStyle name="Dezimal 3 4 8 2 2 2" xfId="31432" xr:uid="{00000000-0005-0000-0000-00006B0B0000}"/>
    <cellStyle name="Dezimal 3 4 8 2 3" xfId="23014" xr:uid="{00000000-0005-0000-0000-00006C0B0000}"/>
    <cellStyle name="Dezimal 3 4 8 3" xfId="11112" xr:uid="{00000000-0005-0000-0000-00006D0B0000}"/>
    <cellStyle name="Dezimal 3 4 8 3 2" xfId="27950" xr:uid="{00000000-0005-0000-0000-00006E0B0000}"/>
    <cellStyle name="Dezimal 3 4 8 4" xfId="19532" xr:uid="{00000000-0005-0000-0000-00006F0B0000}"/>
    <cellStyle name="Dezimal 3 4 9" xfId="3188" xr:uid="{00000000-0005-0000-0000-0000700B0000}"/>
    <cellStyle name="Dezimal 3 4 9 2" xfId="6670" xr:uid="{00000000-0005-0000-0000-0000710B0000}"/>
    <cellStyle name="Dezimal 3 4 9 2 2" xfId="15091" xr:uid="{00000000-0005-0000-0000-0000720B0000}"/>
    <cellStyle name="Dezimal 3 4 9 2 2 2" xfId="31929" xr:uid="{00000000-0005-0000-0000-0000730B0000}"/>
    <cellStyle name="Dezimal 3 4 9 2 3" xfId="23511" xr:uid="{00000000-0005-0000-0000-0000740B0000}"/>
    <cellStyle name="Dezimal 3 4 9 3" xfId="11609" xr:uid="{00000000-0005-0000-0000-0000750B0000}"/>
    <cellStyle name="Dezimal 3 4 9 3 2" xfId="28447" xr:uid="{00000000-0005-0000-0000-0000760B0000}"/>
    <cellStyle name="Dezimal 3 4 9 4" xfId="20029" xr:uid="{00000000-0005-0000-0000-0000770B0000}"/>
    <cellStyle name="Dezimal 3 5" xfId="135" xr:uid="{00000000-0005-0000-0000-0000780B0000}"/>
    <cellStyle name="Dezimal 3 5 10" xfId="7171" xr:uid="{00000000-0005-0000-0000-0000790B0000}"/>
    <cellStyle name="Dezimal 3 5 10 2" xfId="15592" xr:uid="{00000000-0005-0000-0000-00007A0B0000}"/>
    <cellStyle name="Dezimal 3 5 10 2 2" xfId="32430" xr:uid="{00000000-0005-0000-0000-00007B0B0000}"/>
    <cellStyle name="Dezimal 3 5 10 3" xfId="24012" xr:uid="{00000000-0005-0000-0000-00007C0B0000}"/>
    <cellStyle name="Dezimal 3 5 11" xfId="7662" xr:uid="{00000000-0005-0000-0000-00007D0B0000}"/>
    <cellStyle name="Dezimal 3 5 11 2" xfId="16083" xr:uid="{00000000-0005-0000-0000-00007E0B0000}"/>
    <cellStyle name="Dezimal 3 5 11 2 2" xfId="32921" xr:uid="{00000000-0005-0000-0000-00007F0B0000}"/>
    <cellStyle name="Dezimal 3 5 11 3" xfId="24503" xr:uid="{00000000-0005-0000-0000-0000800B0000}"/>
    <cellStyle name="Dezimal 3 5 12" xfId="8155" xr:uid="{00000000-0005-0000-0000-0000810B0000}"/>
    <cellStyle name="Dezimal 3 5 12 2" xfId="16576" xr:uid="{00000000-0005-0000-0000-0000820B0000}"/>
    <cellStyle name="Dezimal 3 5 12 2 2" xfId="33414" xr:uid="{00000000-0005-0000-0000-0000830B0000}"/>
    <cellStyle name="Dezimal 3 5 12 3" xfId="24996" xr:uid="{00000000-0005-0000-0000-0000840B0000}"/>
    <cellStyle name="Dezimal 3 5 13" xfId="8687" xr:uid="{00000000-0005-0000-0000-0000850B0000}"/>
    <cellStyle name="Dezimal 3 5 13 2" xfId="25526" xr:uid="{00000000-0005-0000-0000-0000860B0000}"/>
    <cellStyle name="Dezimal 3 5 14" xfId="17107" xr:uid="{00000000-0005-0000-0000-0000870B0000}"/>
    <cellStyle name="Dezimal 3 5 2" xfId="375" xr:uid="{00000000-0005-0000-0000-0000880B0000}"/>
    <cellStyle name="Dezimal 3 5 2 10" xfId="8156" xr:uid="{00000000-0005-0000-0000-0000890B0000}"/>
    <cellStyle name="Dezimal 3 5 2 10 2" xfId="16577" xr:uid="{00000000-0005-0000-0000-00008A0B0000}"/>
    <cellStyle name="Dezimal 3 5 2 10 2 2" xfId="33415" xr:uid="{00000000-0005-0000-0000-00008B0B0000}"/>
    <cellStyle name="Dezimal 3 5 2 10 3" xfId="24997" xr:uid="{00000000-0005-0000-0000-00008C0B0000}"/>
    <cellStyle name="Dezimal 3 5 2 11" xfId="8850" xr:uid="{00000000-0005-0000-0000-00008D0B0000}"/>
    <cellStyle name="Dezimal 3 5 2 11 2" xfId="25689" xr:uid="{00000000-0005-0000-0000-00008E0B0000}"/>
    <cellStyle name="Dezimal 3 5 2 12" xfId="17270" xr:uid="{00000000-0005-0000-0000-00008F0B0000}"/>
    <cellStyle name="Dezimal 3 5 2 2" xfId="871" xr:uid="{00000000-0005-0000-0000-0000900B0000}"/>
    <cellStyle name="Dezimal 3 5 2 2 2" xfId="1859" xr:uid="{00000000-0005-0000-0000-0000910B0000}"/>
    <cellStyle name="Dezimal 3 5 2 2 2 2" xfId="5395" xr:uid="{00000000-0005-0000-0000-0000920B0000}"/>
    <cellStyle name="Dezimal 3 5 2 2 2 2 2" xfId="13816" xr:uid="{00000000-0005-0000-0000-0000930B0000}"/>
    <cellStyle name="Dezimal 3 5 2 2 2 2 2 2" xfId="30654" xr:uid="{00000000-0005-0000-0000-0000940B0000}"/>
    <cellStyle name="Dezimal 3 5 2 2 2 2 3" xfId="22236" xr:uid="{00000000-0005-0000-0000-0000950B0000}"/>
    <cellStyle name="Dezimal 3 5 2 2 2 3" xfId="10334" xr:uid="{00000000-0005-0000-0000-0000960B0000}"/>
    <cellStyle name="Dezimal 3 5 2 2 2 3 2" xfId="27172" xr:uid="{00000000-0005-0000-0000-0000970B0000}"/>
    <cellStyle name="Dezimal 3 5 2 2 2 4" xfId="18754" xr:uid="{00000000-0005-0000-0000-0000980B0000}"/>
    <cellStyle name="Dezimal 3 5 2 2 3" xfId="4407" xr:uid="{00000000-0005-0000-0000-0000990B0000}"/>
    <cellStyle name="Dezimal 3 5 2 2 3 2" xfId="12828" xr:uid="{00000000-0005-0000-0000-00009A0B0000}"/>
    <cellStyle name="Dezimal 3 5 2 2 3 2 2" xfId="29666" xr:uid="{00000000-0005-0000-0000-00009B0B0000}"/>
    <cellStyle name="Dezimal 3 5 2 2 3 3" xfId="21248" xr:uid="{00000000-0005-0000-0000-00009C0B0000}"/>
    <cellStyle name="Dezimal 3 5 2 2 4" xfId="9346" xr:uid="{00000000-0005-0000-0000-00009D0B0000}"/>
    <cellStyle name="Dezimal 3 5 2 2 4 2" xfId="26184" xr:uid="{00000000-0005-0000-0000-00009E0B0000}"/>
    <cellStyle name="Dezimal 3 5 2 2 5" xfId="17766" xr:uid="{00000000-0005-0000-0000-00009F0B0000}"/>
    <cellStyle name="Dezimal 3 5 2 3" xfId="1364" xr:uid="{00000000-0005-0000-0000-0000A00B0000}"/>
    <cellStyle name="Dezimal 3 5 2 3 2" xfId="4900" xr:uid="{00000000-0005-0000-0000-0000A10B0000}"/>
    <cellStyle name="Dezimal 3 5 2 3 2 2" xfId="13321" xr:uid="{00000000-0005-0000-0000-0000A20B0000}"/>
    <cellStyle name="Dezimal 3 5 2 3 2 2 2" xfId="30159" xr:uid="{00000000-0005-0000-0000-0000A30B0000}"/>
    <cellStyle name="Dezimal 3 5 2 3 2 3" xfId="21741" xr:uid="{00000000-0005-0000-0000-0000A40B0000}"/>
    <cellStyle name="Dezimal 3 5 2 3 3" xfId="9839" xr:uid="{00000000-0005-0000-0000-0000A50B0000}"/>
    <cellStyle name="Dezimal 3 5 2 3 3 2" xfId="26677" xr:uid="{00000000-0005-0000-0000-0000A60B0000}"/>
    <cellStyle name="Dezimal 3 5 2 3 4" xfId="18259" xr:uid="{00000000-0005-0000-0000-0000A70B0000}"/>
    <cellStyle name="Dezimal 3 5 2 4" xfId="2201" xr:uid="{00000000-0005-0000-0000-0000A80B0000}"/>
    <cellStyle name="Dezimal 3 5 2 4 2" xfId="5689" xr:uid="{00000000-0005-0000-0000-0000A90B0000}"/>
    <cellStyle name="Dezimal 3 5 2 4 2 2" xfId="14110" xr:uid="{00000000-0005-0000-0000-0000AA0B0000}"/>
    <cellStyle name="Dezimal 3 5 2 4 2 2 2" xfId="30948" xr:uid="{00000000-0005-0000-0000-0000AB0B0000}"/>
    <cellStyle name="Dezimal 3 5 2 4 2 3" xfId="22530" xr:uid="{00000000-0005-0000-0000-0000AC0B0000}"/>
    <cellStyle name="Dezimal 3 5 2 4 3" xfId="10628" xr:uid="{00000000-0005-0000-0000-0000AD0B0000}"/>
    <cellStyle name="Dezimal 3 5 2 4 3 2" xfId="27466" xr:uid="{00000000-0005-0000-0000-0000AE0B0000}"/>
    <cellStyle name="Dezimal 3 5 2 4 4" xfId="19048" xr:uid="{00000000-0005-0000-0000-0000AF0B0000}"/>
    <cellStyle name="Dezimal 3 5 2 5" xfId="2698" xr:uid="{00000000-0005-0000-0000-0000B00B0000}"/>
    <cellStyle name="Dezimal 3 5 2 5 2" xfId="6180" xr:uid="{00000000-0005-0000-0000-0000B10B0000}"/>
    <cellStyle name="Dezimal 3 5 2 5 2 2" xfId="14601" xr:uid="{00000000-0005-0000-0000-0000B20B0000}"/>
    <cellStyle name="Dezimal 3 5 2 5 2 2 2" xfId="31439" xr:uid="{00000000-0005-0000-0000-0000B30B0000}"/>
    <cellStyle name="Dezimal 3 5 2 5 2 3" xfId="23021" xr:uid="{00000000-0005-0000-0000-0000B40B0000}"/>
    <cellStyle name="Dezimal 3 5 2 5 3" xfId="11119" xr:uid="{00000000-0005-0000-0000-0000B50B0000}"/>
    <cellStyle name="Dezimal 3 5 2 5 3 2" xfId="27957" xr:uid="{00000000-0005-0000-0000-0000B60B0000}"/>
    <cellStyle name="Dezimal 3 5 2 5 4" xfId="19539" xr:uid="{00000000-0005-0000-0000-0000B70B0000}"/>
    <cellStyle name="Dezimal 3 5 2 6" xfId="3195" xr:uid="{00000000-0005-0000-0000-0000B80B0000}"/>
    <cellStyle name="Dezimal 3 5 2 6 2" xfId="6677" xr:uid="{00000000-0005-0000-0000-0000B90B0000}"/>
    <cellStyle name="Dezimal 3 5 2 6 2 2" xfId="15098" xr:uid="{00000000-0005-0000-0000-0000BA0B0000}"/>
    <cellStyle name="Dezimal 3 5 2 6 2 2 2" xfId="31936" xr:uid="{00000000-0005-0000-0000-0000BB0B0000}"/>
    <cellStyle name="Dezimal 3 5 2 6 2 3" xfId="23518" xr:uid="{00000000-0005-0000-0000-0000BC0B0000}"/>
    <cellStyle name="Dezimal 3 5 2 6 3" xfId="11616" xr:uid="{00000000-0005-0000-0000-0000BD0B0000}"/>
    <cellStyle name="Dezimal 3 5 2 6 3 2" xfId="28454" xr:uid="{00000000-0005-0000-0000-0000BE0B0000}"/>
    <cellStyle name="Dezimal 3 5 2 6 4" xfId="20036" xr:uid="{00000000-0005-0000-0000-0000BF0B0000}"/>
    <cellStyle name="Dezimal 3 5 2 7" xfId="3912" xr:uid="{00000000-0005-0000-0000-0000C00B0000}"/>
    <cellStyle name="Dezimal 3 5 2 7 2" xfId="12333" xr:uid="{00000000-0005-0000-0000-0000C10B0000}"/>
    <cellStyle name="Dezimal 3 5 2 7 2 2" xfId="29171" xr:uid="{00000000-0005-0000-0000-0000C20B0000}"/>
    <cellStyle name="Dezimal 3 5 2 7 3" xfId="20753" xr:uid="{00000000-0005-0000-0000-0000C30B0000}"/>
    <cellStyle name="Dezimal 3 5 2 8" xfId="7172" xr:uid="{00000000-0005-0000-0000-0000C40B0000}"/>
    <cellStyle name="Dezimal 3 5 2 8 2" xfId="15593" xr:uid="{00000000-0005-0000-0000-0000C50B0000}"/>
    <cellStyle name="Dezimal 3 5 2 8 2 2" xfId="32431" xr:uid="{00000000-0005-0000-0000-0000C60B0000}"/>
    <cellStyle name="Dezimal 3 5 2 8 3" xfId="24013" xr:uid="{00000000-0005-0000-0000-0000C70B0000}"/>
    <cellStyle name="Dezimal 3 5 2 9" xfId="7663" xr:uid="{00000000-0005-0000-0000-0000C80B0000}"/>
    <cellStyle name="Dezimal 3 5 2 9 2" xfId="16084" xr:uid="{00000000-0005-0000-0000-0000C90B0000}"/>
    <cellStyle name="Dezimal 3 5 2 9 2 2" xfId="32922" xr:uid="{00000000-0005-0000-0000-0000CA0B0000}"/>
    <cellStyle name="Dezimal 3 5 2 9 3" xfId="24504" xr:uid="{00000000-0005-0000-0000-0000CB0B0000}"/>
    <cellStyle name="Dezimal 3 5 3" xfId="537" xr:uid="{00000000-0005-0000-0000-0000CC0B0000}"/>
    <cellStyle name="Dezimal 3 5 3 10" xfId="8157" xr:uid="{00000000-0005-0000-0000-0000CD0B0000}"/>
    <cellStyle name="Dezimal 3 5 3 10 2" xfId="16578" xr:uid="{00000000-0005-0000-0000-0000CE0B0000}"/>
    <cellStyle name="Dezimal 3 5 3 10 2 2" xfId="33416" xr:uid="{00000000-0005-0000-0000-0000CF0B0000}"/>
    <cellStyle name="Dezimal 3 5 3 10 3" xfId="24998" xr:uid="{00000000-0005-0000-0000-0000D00B0000}"/>
    <cellStyle name="Dezimal 3 5 3 11" xfId="9013" xr:uid="{00000000-0005-0000-0000-0000D10B0000}"/>
    <cellStyle name="Dezimal 3 5 3 11 2" xfId="25851" xr:uid="{00000000-0005-0000-0000-0000D20B0000}"/>
    <cellStyle name="Dezimal 3 5 3 12" xfId="17433" xr:uid="{00000000-0005-0000-0000-0000D30B0000}"/>
    <cellStyle name="Dezimal 3 5 3 2" xfId="1033" xr:uid="{00000000-0005-0000-0000-0000D40B0000}"/>
    <cellStyle name="Dezimal 3 5 3 2 2" xfId="2021" xr:uid="{00000000-0005-0000-0000-0000D50B0000}"/>
    <cellStyle name="Dezimal 3 5 3 2 2 2" xfId="5557" xr:uid="{00000000-0005-0000-0000-0000D60B0000}"/>
    <cellStyle name="Dezimal 3 5 3 2 2 2 2" xfId="13978" xr:uid="{00000000-0005-0000-0000-0000D70B0000}"/>
    <cellStyle name="Dezimal 3 5 3 2 2 2 2 2" xfId="30816" xr:uid="{00000000-0005-0000-0000-0000D80B0000}"/>
    <cellStyle name="Dezimal 3 5 3 2 2 2 3" xfId="22398" xr:uid="{00000000-0005-0000-0000-0000D90B0000}"/>
    <cellStyle name="Dezimal 3 5 3 2 2 3" xfId="10496" xr:uid="{00000000-0005-0000-0000-0000DA0B0000}"/>
    <cellStyle name="Dezimal 3 5 3 2 2 3 2" xfId="27334" xr:uid="{00000000-0005-0000-0000-0000DB0B0000}"/>
    <cellStyle name="Dezimal 3 5 3 2 2 4" xfId="18916" xr:uid="{00000000-0005-0000-0000-0000DC0B0000}"/>
    <cellStyle name="Dezimal 3 5 3 2 3" xfId="4569" xr:uid="{00000000-0005-0000-0000-0000DD0B0000}"/>
    <cellStyle name="Dezimal 3 5 3 2 3 2" xfId="12990" xr:uid="{00000000-0005-0000-0000-0000DE0B0000}"/>
    <cellStyle name="Dezimal 3 5 3 2 3 2 2" xfId="29828" xr:uid="{00000000-0005-0000-0000-0000DF0B0000}"/>
    <cellStyle name="Dezimal 3 5 3 2 3 3" xfId="21410" xr:uid="{00000000-0005-0000-0000-0000E00B0000}"/>
    <cellStyle name="Dezimal 3 5 3 2 4" xfId="9508" xr:uid="{00000000-0005-0000-0000-0000E10B0000}"/>
    <cellStyle name="Dezimal 3 5 3 2 4 2" xfId="26346" xr:uid="{00000000-0005-0000-0000-0000E20B0000}"/>
    <cellStyle name="Dezimal 3 5 3 2 5" xfId="17928" xr:uid="{00000000-0005-0000-0000-0000E30B0000}"/>
    <cellStyle name="Dezimal 3 5 3 3" xfId="1526" xr:uid="{00000000-0005-0000-0000-0000E40B0000}"/>
    <cellStyle name="Dezimal 3 5 3 3 2" xfId="5062" xr:uid="{00000000-0005-0000-0000-0000E50B0000}"/>
    <cellStyle name="Dezimal 3 5 3 3 2 2" xfId="13483" xr:uid="{00000000-0005-0000-0000-0000E60B0000}"/>
    <cellStyle name="Dezimal 3 5 3 3 2 2 2" xfId="30321" xr:uid="{00000000-0005-0000-0000-0000E70B0000}"/>
    <cellStyle name="Dezimal 3 5 3 3 2 3" xfId="21903" xr:uid="{00000000-0005-0000-0000-0000E80B0000}"/>
    <cellStyle name="Dezimal 3 5 3 3 3" xfId="10001" xr:uid="{00000000-0005-0000-0000-0000E90B0000}"/>
    <cellStyle name="Dezimal 3 5 3 3 3 2" xfId="26839" xr:uid="{00000000-0005-0000-0000-0000EA0B0000}"/>
    <cellStyle name="Dezimal 3 5 3 3 4" xfId="18421" xr:uid="{00000000-0005-0000-0000-0000EB0B0000}"/>
    <cellStyle name="Dezimal 3 5 3 4" xfId="2202" xr:uid="{00000000-0005-0000-0000-0000EC0B0000}"/>
    <cellStyle name="Dezimal 3 5 3 4 2" xfId="5690" xr:uid="{00000000-0005-0000-0000-0000ED0B0000}"/>
    <cellStyle name="Dezimal 3 5 3 4 2 2" xfId="14111" xr:uid="{00000000-0005-0000-0000-0000EE0B0000}"/>
    <cellStyle name="Dezimal 3 5 3 4 2 2 2" xfId="30949" xr:uid="{00000000-0005-0000-0000-0000EF0B0000}"/>
    <cellStyle name="Dezimal 3 5 3 4 2 3" xfId="22531" xr:uid="{00000000-0005-0000-0000-0000F00B0000}"/>
    <cellStyle name="Dezimal 3 5 3 4 3" xfId="10629" xr:uid="{00000000-0005-0000-0000-0000F10B0000}"/>
    <cellStyle name="Dezimal 3 5 3 4 3 2" xfId="27467" xr:uid="{00000000-0005-0000-0000-0000F20B0000}"/>
    <cellStyle name="Dezimal 3 5 3 4 4" xfId="19049" xr:uid="{00000000-0005-0000-0000-0000F30B0000}"/>
    <cellStyle name="Dezimal 3 5 3 5" xfId="2699" xr:uid="{00000000-0005-0000-0000-0000F40B0000}"/>
    <cellStyle name="Dezimal 3 5 3 5 2" xfId="6181" xr:uid="{00000000-0005-0000-0000-0000F50B0000}"/>
    <cellStyle name="Dezimal 3 5 3 5 2 2" xfId="14602" xr:uid="{00000000-0005-0000-0000-0000F60B0000}"/>
    <cellStyle name="Dezimal 3 5 3 5 2 2 2" xfId="31440" xr:uid="{00000000-0005-0000-0000-0000F70B0000}"/>
    <cellStyle name="Dezimal 3 5 3 5 2 3" xfId="23022" xr:uid="{00000000-0005-0000-0000-0000F80B0000}"/>
    <cellStyle name="Dezimal 3 5 3 5 3" xfId="11120" xr:uid="{00000000-0005-0000-0000-0000F90B0000}"/>
    <cellStyle name="Dezimal 3 5 3 5 3 2" xfId="27958" xr:uid="{00000000-0005-0000-0000-0000FA0B0000}"/>
    <cellStyle name="Dezimal 3 5 3 5 4" xfId="19540" xr:uid="{00000000-0005-0000-0000-0000FB0B0000}"/>
    <cellStyle name="Dezimal 3 5 3 6" xfId="3196" xr:uid="{00000000-0005-0000-0000-0000FC0B0000}"/>
    <cellStyle name="Dezimal 3 5 3 6 2" xfId="6678" xr:uid="{00000000-0005-0000-0000-0000FD0B0000}"/>
    <cellStyle name="Dezimal 3 5 3 6 2 2" xfId="15099" xr:uid="{00000000-0005-0000-0000-0000FE0B0000}"/>
    <cellStyle name="Dezimal 3 5 3 6 2 2 2" xfId="31937" xr:uid="{00000000-0005-0000-0000-0000FF0B0000}"/>
    <cellStyle name="Dezimal 3 5 3 6 2 3" xfId="23519" xr:uid="{00000000-0005-0000-0000-0000000C0000}"/>
    <cellStyle name="Dezimal 3 5 3 6 3" xfId="11617" xr:uid="{00000000-0005-0000-0000-0000010C0000}"/>
    <cellStyle name="Dezimal 3 5 3 6 3 2" xfId="28455" xr:uid="{00000000-0005-0000-0000-0000020C0000}"/>
    <cellStyle name="Dezimal 3 5 3 6 4" xfId="20037" xr:uid="{00000000-0005-0000-0000-0000030C0000}"/>
    <cellStyle name="Dezimal 3 5 3 7" xfId="4074" xr:uid="{00000000-0005-0000-0000-0000040C0000}"/>
    <cellStyle name="Dezimal 3 5 3 7 2" xfId="12495" xr:uid="{00000000-0005-0000-0000-0000050C0000}"/>
    <cellStyle name="Dezimal 3 5 3 7 2 2" xfId="29333" xr:uid="{00000000-0005-0000-0000-0000060C0000}"/>
    <cellStyle name="Dezimal 3 5 3 7 3" xfId="20915" xr:uid="{00000000-0005-0000-0000-0000070C0000}"/>
    <cellStyle name="Dezimal 3 5 3 8" xfId="7173" xr:uid="{00000000-0005-0000-0000-0000080C0000}"/>
    <cellStyle name="Dezimal 3 5 3 8 2" xfId="15594" xr:uid="{00000000-0005-0000-0000-0000090C0000}"/>
    <cellStyle name="Dezimal 3 5 3 8 2 2" xfId="32432" xr:uid="{00000000-0005-0000-0000-00000A0C0000}"/>
    <cellStyle name="Dezimal 3 5 3 8 3" xfId="24014" xr:uid="{00000000-0005-0000-0000-00000B0C0000}"/>
    <cellStyle name="Dezimal 3 5 3 9" xfId="7664" xr:uid="{00000000-0005-0000-0000-00000C0C0000}"/>
    <cellStyle name="Dezimal 3 5 3 9 2" xfId="16085" xr:uid="{00000000-0005-0000-0000-00000D0C0000}"/>
    <cellStyle name="Dezimal 3 5 3 9 2 2" xfId="32923" xr:uid="{00000000-0005-0000-0000-00000E0C0000}"/>
    <cellStyle name="Dezimal 3 5 3 9 3" xfId="24505" xr:uid="{00000000-0005-0000-0000-00000F0C0000}"/>
    <cellStyle name="Dezimal 3 5 4" xfId="708" xr:uid="{00000000-0005-0000-0000-0000100C0000}"/>
    <cellStyle name="Dezimal 3 5 4 2" xfId="1696" xr:uid="{00000000-0005-0000-0000-0000110C0000}"/>
    <cellStyle name="Dezimal 3 5 4 2 2" xfId="5232" xr:uid="{00000000-0005-0000-0000-0000120C0000}"/>
    <cellStyle name="Dezimal 3 5 4 2 2 2" xfId="13653" xr:uid="{00000000-0005-0000-0000-0000130C0000}"/>
    <cellStyle name="Dezimal 3 5 4 2 2 2 2" xfId="30491" xr:uid="{00000000-0005-0000-0000-0000140C0000}"/>
    <cellStyle name="Dezimal 3 5 4 2 2 3" xfId="22073" xr:uid="{00000000-0005-0000-0000-0000150C0000}"/>
    <cellStyle name="Dezimal 3 5 4 2 3" xfId="10171" xr:uid="{00000000-0005-0000-0000-0000160C0000}"/>
    <cellStyle name="Dezimal 3 5 4 2 3 2" xfId="27009" xr:uid="{00000000-0005-0000-0000-0000170C0000}"/>
    <cellStyle name="Dezimal 3 5 4 2 4" xfId="18591" xr:uid="{00000000-0005-0000-0000-0000180C0000}"/>
    <cellStyle name="Dezimal 3 5 4 3" xfId="4244" xr:uid="{00000000-0005-0000-0000-0000190C0000}"/>
    <cellStyle name="Dezimal 3 5 4 3 2" xfId="12665" xr:uid="{00000000-0005-0000-0000-00001A0C0000}"/>
    <cellStyle name="Dezimal 3 5 4 3 2 2" xfId="29503" xr:uid="{00000000-0005-0000-0000-00001B0C0000}"/>
    <cellStyle name="Dezimal 3 5 4 3 3" xfId="21085" xr:uid="{00000000-0005-0000-0000-00001C0C0000}"/>
    <cellStyle name="Dezimal 3 5 4 4" xfId="9183" xr:uid="{00000000-0005-0000-0000-00001D0C0000}"/>
    <cellStyle name="Dezimal 3 5 4 4 2" xfId="26021" xr:uid="{00000000-0005-0000-0000-00001E0C0000}"/>
    <cellStyle name="Dezimal 3 5 4 5" xfId="17603" xr:uid="{00000000-0005-0000-0000-00001F0C0000}"/>
    <cellStyle name="Dezimal 3 5 5" xfId="1201" xr:uid="{00000000-0005-0000-0000-0000200C0000}"/>
    <cellStyle name="Dezimal 3 5 5 2" xfId="4737" xr:uid="{00000000-0005-0000-0000-0000210C0000}"/>
    <cellStyle name="Dezimal 3 5 5 2 2" xfId="13158" xr:uid="{00000000-0005-0000-0000-0000220C0000}"/>
    <cellStyle name="Dezimal 3 5 5 2 2 2" xfId="29996" xr:uid="{00000000-0005-0000-0000-0000230C0000}"/>
    <cellStyle name="Dezimal 3 5 5 2 3" xfId="21578" xr:uid="{00000000-0005-0000-0000-0000240C0000}"/>
    <cellStyle name="Dezimal 3 5 5 3" xfId="9676" xr:uid="{00000000-0005-0000-0000-0000250C0000}"/>
    <cellStyle name="Dezimal 3 5 5 3 2" xfId="26514" xr:uid="{00000000-0005-0000-0000-0000260C0000}"/>
    <cellStyle name="Dezimal 3 5 5 4" xfId="18096" xr:uid="{00000000-0005-0000-0000-0000270C0000}"/>
    <cellStyle name="Dezimal 3 5 6" xfId="2200" xr:uid="{00000000-0005-0000-0000-0000280C0000}"/>
    <cellStyle name="Dezimal 3 5 6 2" xfId="5688" xr:uid="{00000000-0005-0000-0000-0000290C0000}"/>
    <cellStyle name="Dezimal 3 5 6 2 2" xfId="14109" xr:uid="{00000000-0005-0000-0000-00002A0C0000}"/>
    <cellStyle name="Dezimal 3 5 6 2 2 2" xfId="30947" xr:uid="{00000000-0005-0000-0000-00002B0C0000}"/>
    <cellStyle name="Dezimal 3 5 6 2 3" xfId="22529" xr:uid="{00000000-0005-0000-0000-00002C0C0000}"/>
    <cellStyle name="Dezimal 3 5 6 3" xfId="10627" xr:uid="{00000000-0005-0000-0000-00002D0C0000}"/>
    <cellStyle name="Dezimal 3 5 6 3 2" xfId="27465" xr:uid="{00000000-0005-0000-0000-00002E0C0000}"/>
    <cellStyle name="Dezimal 3 5 6 4" xfId="19047" xr:uid="{00000000-0005-0000-0000-00002F0C0000}"/>
    <cellStyle name="Dezimal 3 5 7" xfId="2697" xr:uid="{00000000-0005-0000-0000-0000300C0000}"/>
    <cellStyle name="Dezimal 3 5 7 2" xfId="6179" xr:uid="{00000000-0005-0000-0000-0000310C0000}"/>
    <cellStyle name="Dezimal 3 5 7 2 2" xfId="14600" xr:uid="{00000000-0005-0000-0000-0000320C0000}"/>
    <cellStyle name="Dezimal 3 5 7 2 2 2" xfId="31438" xr:uid="{00000000-0005-0000-0000-0000330C0000}"/>
    <cellStyle name="Dezimal 3 5 7 2 3" xfId="23020" xr:uid="{00000000-0005-0000-0000-0000340C0000}"/>
    <cellStyle name="Dezimal 3 5 7 3" xfId="11118" xr:uid="{00000000-0005-0000-0000-0000350C0000}"/>
    <cellStyle name="Dezimal 3 5 7 3 2" xfId="27956" xr:uid="{00000000-0005-0000-0000-0000360C0000}"/>
    <cellStyle name="Dezimal 3 5 7 4" xfId="19538" xr:uid="{00000000-0005-0000-0000-0000370C0000}"/>
    <cellStyle name="Dezimal 3 5 8" xfId="3194" xr:uid="{00000000-0005-0000-0000-0000380C0000}"/>
    <cellStyle name="Dezimal 3 5 8 2" xfId="6676" xr:uid="{00000000-0005-0000-0000-0000390C0000}"/>
    <cellStyle name="Dezimal 3 5 8 2 2" xfId="15097" xr:uid="{00000000-0005-0000-0000-00003A0C0000}"/>
    <cellStyle name="Dezimal 3 5 8 2 2 2" xfId="31935" xr:uid="{00000000-0005-0000-0000-00003B0C0000}"/>
    <cellStyle name="Dezimal 3 5 8 2 3" xfId="23517" xr:uid="{00000000-0005-0000-0000-00003C0C0000}"/>
    <cellStyle name="Dezimal 3 5 8 3" xfId="11615" xr:uid="{00000000-0005-0000-0000-00003D0C0000}"/>
    <cellStyle name="Dezimal 3 5 8 3 2" xfId="28453" xr:uid="{00000000-0005-0000-0000-00003E0C0000}"/>
    <cellStyle name="Dezimal 3 5 8 4" xfId="20035" xr:uid="{00000000-0005-0000-0000-00003F0C0000}"/>
    <cellStyle name="Dezimal 3 5 9" xfId="3749" xr:uid="{00000000-0005-0000-0000-0000400C0000}"/>
    <cellStyle name="Dezimal 3 5 9 2" xfId="12170" xr:uid="{00000000-0005-0000-0000-0000410C0000}"/>
    <cellStyle name="Dezimal 3 5 9 2 2" xfId="29008" xr:uid="{00000000-0005-0000-0000-0000420C0000}"/>
    <cellStyle name="Dezimal 3 5 9 3" xfId="20590" xr:uid="{00000000-0005-0000-0000-0000430C0000}"/>
    <cellStyle name="Dezimal 3 6" xfId="297" xr:uid="{00000000-0005-0000-0000-0000440C0000}"/>
    <cellStyle name="Dezimal 3 6 10" xfId="8158" xr:uid="{00000000-0005-0000-0000-0000450C0000}"/>
    <cellStyle name="Dezimal 3 6 10 2" xfId="16579" xr:uid="{00000000-0005-0000-0000-0000460C0000}"/>
    <cellStyle name="Dezimal 3 6 10 2 2" xfId="33417" xr:uid="{00000000-0005-0000-0000-0000470C0000}"/>
    <cellStyle name="Dezimal 3 6 10 3" xfId="24999" xr:uid="{00000000-0005-0000-0000-0000480C0000}"/>
    <cellStyle name="Dezimal 3 6 11" xfId="8772" xr:uid="{00000000-0005-0000-0000-0000490C0000}"/>
    <cellStyle name="Dezimal 3 6 11 2" xfId="25611" xr:uid="{00000000-0005-0000-0000-00004A0C0000}"/>
    <cellStyle name="Dezimal 3 6 12" xfId="17192" xr:uid="{00000000-0005-0000-0000-00004B0C0000}"/>
    <cellStyle name="Dezimal 3 6 2" xfId="793" xr:uid="{00000000-0005-0000-0000-00004C0C0000}"/>
    <cellStyle name="Dezimal 3 6 2 2" xfId="1781" xr:uid="{00000000-0005-0000-0000-00004D0C0000}"/>
    <cellStyle name="Dezimal 3 6 2 2 2" xfId="5317" xr:uid="{00000000-0005-0000-0000-00004E0C0000}"/>
    <cellStyle name="Dezimal 3 6 2 2 2 2" xfId="13738" xr:uid="{00000000-0005-0000-0000-00004F0C0000}"/>
    <cellStyle name="Dezimal 3 6 2 2 2 2 2" xfId="30576" xr:uid="{00000000-0005-0000-0000-0000500C0000}"/>
    <cellStyle name="Dezimal 3 6 2 2 2 3" xfId="22158" xr:uid="{00000000-0005-0000-0000-0000510C0000}"/>
    <cellStyle name="Dezimal 3 6 2 2 3" xfId="10256" xr:uid="{00000000-0005-0000-0000-0000520C0000}"/>
    <cellStyle name="Dezimal 3 6 2 2 3 2" xfId="27094" xr:uid="{00000000-0005-0000-0000-0000530C0000}"/>
    <cellStyle name="Dezimal 3 6 2 2 4" xfId="18676" xr:uid="{00000000-0005-0000-0000-0000540C0000}"/>
    <cellStyle name="Dezimal 3 6 2 3" xfId="4329" xr:uid="{00000000-0005-0000-0000-0000550C0000}"/>
    <cellStyle name="Dezimal 3 6 2 3 2" xfId="12750" xr:uid="{00000000-0005-0000-0000-0000560C0000}"/>
    <cellStyle name="Dezimal 3 6 2 3 2 2" xfId="29588" xr:uid="{00000000-0005-0000-0000-0000570C0000}"/>
    <cellStyle name="Dezimal 3 6 2 3 3" xfId="21170" xr:uid="{00000000-0005-0000-0000-0000580C0000}"/>
    <cellStyle name="Dezimal 3 6 2 4" xfId="9268" xr:uid="{00000000-0005-0000-0000-0000590C0000}"/>
    <cellStyle name="Dezimal 3 6 2 4 2" xfId="26106" xr:uid="{00000000-0005-0000-0000-00005A0C0000}"/>
    <cellStyle name="Dezimal 3 6 2 5" xfId="17688" xr:uid="{00000000-0005-0000-0000-00005B0C0000}"/>
    <cellStyle name="Dezimal 3 6 3" xfId="1286" xr:uid="{00000000-0005-0000-0000-00005C0C0000}"/>
    <cellStyle name="Dezimal 3 6 3 2" xfId="4822" xr:uid="{00000000-0005-0000-0000-00005D0C0000}"/>
    <cellStyle name="Dezimal 3 6 3 2 2" xfId="13243" xr:uid="{00000000-0005-0000-0000-00005E0C0000}"/>
    <cellStyle name="Dezimal 3 6 3 2 2 2" xfId="30081" xr:uid="{00000000-0005-0000-0000-00005F0C0000}"/>
    <cellStyle name="Dezimal 3 6 3 2 3" xfId="21663" xr:uid="{00000000-0005-0000-0000-0000600C0000}"/>
    <cellStyle name="Dezimal 3 6 3 3" xfId="9761" xr:uid="{00000000-0005-0000-0000-0000610C0000}"/>
    <cellStyle name="Dezimal 3 6 3 3 2" xfId="26599" xr:uid="{00000000-0005-0000-0000-0000620C0000}"/>
    <cellStyle name="Dezimal 3 6 3 4" xfId="18181" xr:uid="{00000000-0005-0000-0000-0000630C0000}"/>
    <cellStyle name="Dezimal 3 6 4" xfId="2203" xr:uid="{00000000-0005-0000-0000-0000640C0000}"/>
    <cellStyle name="Dezimal 3 6 4 2" xfId="5691" xr:uid="{00000000-0005-0000-0000-0000650C0000}"/>
    <cellStyle name="Dezimal 3 6 4 2 2" xfId="14112" xr:uid="{00000000-0005-0000-0000-0000660C0000}"/>
    <cellStyle name="Dezimal 3 6 4 2 2 2" xfId="30950" xr:uid="{00000000-0005-0000-0000-0000670C0000}"/>
    <cellStyle name="Dezimal 3 6 4 2 3" xfId="22532" xr:uid="{00000000-0005-0000-0000-0000680C0000}"/>
    <cellStyle name="Dezimal 3 6 4 3" xfId="10630" xr:uid="{00000000-0005-0000-0000-0000690C0000}"/>
    <cellStyle name="Dezimal 3 6 4 3 2" xfId="27468" xr:uid="{00000000-0005-0000-0000-00006A0C0000}"/>
    <cellStyle name="Dezimal 3 6 4 4" xfId="19050" xr:uid="{00000000-0005-0000-0000-00006B0C0000}"/>
    <cellStyle name="Dezimal 3 6 5" xfId="2700" xr:uid="{00000000-0005-0000-0000-00006C0C0000}"/>
    <cellStyle name="Dezimal 3 6 5 2" xfId="6182" xr:uid="{00000000-0005-0000-0000-00006D0C0000}"/>
    <cellStyle name="Dezimal 3 6 5 2 2" xfId="14603" xr:uid="{00000000-0005-0000-0000-00006E0C0000}"/>
    <cellStyle name="Dezimal 3 6 5 2 2 2" xfId="31441" xr:uid="{00000000-0005-0000-0000-00006F0C0000}"/>
    <cellStyle name="Dezimal 3 6 5 2 3" xfId="23023" xr:uid="{00000000-0005-0000-0000-0000700C0000}"/>
    <cellStyle name="Dezimal 3 6 5 3" xfId="11121" xr:uid="{00000000-0005-0000-0000-0000710C0000}"/>
    <cellStyle name="Dezimal 3 6 5 3 2" xfId="27959" xr:uid="{00000000-0005-0000-0000-0000720C0000}"/>
    <cellStyle name="Dezimal 3 6 5 4" xfId="19541" xr:uid="{00000000-0005-0000-0000-0000730C0000}"/>
    <cellStyle name="Dezimal 3 6 6" xfId="3197" xr:uid="{00000000-0005-0000-0000-0000740C0000}"/>
    <cellStyle name="Dezimal 3 6 6 2" xfId="6679" xr:uid="{00000000-0005-0000-0000-0000750C0000}"/>
    <cellStyle name="Dezimal 3 6 6 2 2" xfId="15100" xr:uid="{00000000-0005-0000-0000-0000760C0000}"/>
    <cellStyle name="Dezimal 3 6 6 2 2 2" xfId="31938" xr:uid="{00000000-0005-0000-0000-0000770C0000}"/>
    <cellStyle name="Dezimal 3 6 6 2 3" xfId="23520" xr:uid="{00000000-0005-0000-0000-0000780C0000}"/>
    <cellStyle name="Dezimal 3 6 6 3" xfId="11618" xr:uid="{00000000-0005-0000-0000-0000790C0000}"/>
    <cellStyle name="Dezimal 3 6 6 3 2" xfId="28456" xr:uid="{00000000-0005-0000-0000-00007A0C0000}"/>
    <cellStyle name="Dezimal 3 6 6 4" xfId="20038" xr:uid="{00000000-0005-0000-0000-00007B0C0000}"/>
    <cellStyle name="Dezimal 3 6 7" xfId="3834" xr:uid="{00000000-0005-0000-0000-00007C0C0000}"/>
    <cellStyle name="Dezimal 3 6 7 2" xfId="12255" xr:uid="{00000000-0005-0000-0000-00007D0C0000}"/>
    <cellStyle name="Dezimal 3 6 7 2 2" xfId="29093" xr:uid="{00000000-0005-0000-0000-00007E0C0000}"/>
    <cellStyle name="Dezimal 3 6 7 3" xfId="20675" xr:uid="{00000000-0005-0000-0000-00007F0C0000}"/>
    <cellStyle name="Dezimal 3 6 8" xfId="7174" xr:uid="{00000000-0005-0000-0000-0000800C0000}"/>
    <cellStyle name="Dezimal 3 6 8 2" xfId="15595" xr:uid="{00000000-0005-0000-0000-0000810C0000}"/>
    <cellStyle name="Dezimal 3 6 8 2 2" xfId="32433" xr:uid="{00000000-0005-0000-0000-0000820C0000}"/>
    <cellStyle name="Dezimal 3 6 8 3" xfId="24015" xr:uid="{00000000-0005-0000-0000-0000830C0000}"/>
    <cellStyle name="Dezimal 3 6 9" xfId="7665" xr:uid="{00000000-0005-0000-0000-0000840C0000}"/>
    <cellStyle name="Dezimal 3 6 9 2" xfId="16086" xr:uid="{00000000-0005-0000-0000-0000850C0000}"/>
    <cellStyle name="Dezimal 3 6 9 2 2" xfId="32924" xr:uid="{00000000-0005-0000-0000-0000860C0000}"/>
    <cellStyle name="Dezimal 3 6 9 3" xfId="24506" xr:uid="{00000000-0005-0000-0000-0000870C0000}"/>
    <cellStyle name="Dezimal 3 7" xfId="459" xr:uid="{00000000-0005-0000-0000-0000880C0000}"/>
    <cellStyle name="Dezimal 3 7 10" xfId="8159" xr:uid="{00000000-0005-0000-0000-0000890C0000}"/>
    <cellStyle name="Dezimal 3 7 10 2" xfId="16580" xr:uid="{00000000-0005-0000-0000-00008A0C0000}"/>
    <cellStyle name="Dezimal 3 7 10 2 2" xfId="33418" xr:uid="{00000000-0005-0000-0000-00008B0C0000}"/>
    <cellStyle name="Dezimal 3 7 10 3" xfId="25000" xr:uid="{00000000-0005-0000-0000-00008C0C0000}"/>
    <cellStyle name="Dezimal 3 7 11" xfId="8935" xr:uid="{00000000-0005-0000-0000-00008D0C0000}"/>
    <cellStyle name="Dezimal 3 7 11 2" xfId="25773" xr:uid="{00000000-0005-0000-0000-00008E0C0000}"/>
    <cellStyle name="Dezimal 3 7 12" xfId="17355" xr:uid="{00000000-0005-0000-0000-00008F0C0000}"/>
    <cellStyle name="Dezimal 3 7 2" xfId="955" xr:uid="{00000000-0005-0000-0000-0000900C0000}"/>
    <cellStyle name="Dezimal 3 7 2 2" xfId="1943" xr:uid="{00000000-0005-0000-0000-0000910C0000}"/>
    <cellStyle name="Dezimal 3 7 2 2 2" xfId="5479" xr:uid="{00000000-0005-0000-0000-0000920C0000}"/>
    <cellStyle name="Dezimal 3 7 2 2 2 2" xfId="13900" xr:uid="{00000000-0005-0000-0000-0000930C0000}"/>
    <cellStyle name="Dezimal 3 7 2 2 2 2 2" xfId="30738" xr:uid="{00000000-0005-0000-0000-0000940C0000}"/>
    <cellStyle name="Dezimal 3 7 2 2 2 3" xfId="22320" xr:uid="{00000000-0005-0000-0000-0000950C0000}"/>
    <cellStyle name="Dezimal 3 7 2 2 3" xfId="10418" xr:uid="{00000000-0005-0000-0000-0000960C0000}"/>
    <cellStyle name="Dezimal 3 7 2 2 3 2" xfId="27256" xr:uid="{00000000-0005-0000-0000-0000970C0000}"/>
    <cellStyle name="Dezimal 3 7 2 2 4" xfId="18838" xr:uid="{00000000-0005-0000-0000-0000980C0000}"/>
    <cellStyle name="Dezimal 3 7 2 3" xfId="4491" xr:uid="{00000000-0005-0000-0000-0000990C0000}"/>
    <cellStyle name="Dezimal 3 7 2 3 2" xfId="12912" xr:uid="{00000000-0005-0000-0000-00009A0C0000}"/>
    <cellStyle name="Dezimal 3 7 2 3 2 2" xfId="29750" xr:uid="{00000000-0005-0000-0000-00009B0C0000}"/>
    <cellStyle name="Dezimal 3 7 2 3 3" xfId="21332" xr:uid="{00000000-0005-0000-0000-00009C0C0000}"/>
    <cellStyle name="Dezimal 3 7 2 4" xfId="9430" xr:uid="{00000000-0005-0000-0000-00009D0C0000}"/>
    <cellStyle name="Dezimal 3 7 2 4 2" xfId="26268" xr:uid="{00000000-0005-0000-0000-00009E0C0000}"/>
    <cellStyle name="Dezimal 3 7 2 5" xfId="17850" xr:uid="{00000000-0005-0000-0000-00009F0C0000}"/>
    <cellStyle name="Dezimal 3 7 3" xfId="1448" xr:uid="{00000000-0005-0000-0000-0000A00C0000}"/>
    <cellStyle name="Dezimal 3 7 3 2" xfId="4984" xr:uid="{00000000-0005-0000-0000-0000A10C0000}"/>
    <cellStyle name="Dezimal 3 7 3 2 2" xfId="13405" xr:uid="{00000000-0005-0000-0000-0000A20C0000}"/>
    <cellStyle name="Dezimal 3 7 3 2 2 2" xfId="30243" xr:uid="{00000000-0005-0000-0000-0000A30C0000}"/>
    <cellStyle name="Dezimal 3 7 3 2 3" xfId="21825" xr:uid="{00000000-0005-0000-0000-0000A40C0000}"/>
    <cellStyle name="Dezimal 3 7 3 3" xfId="9923" xr:uid="{00000000-0005-0000-0000-0000A50C0000}"/>
    <cellStyle name="Dezimal 3 7 3 3 2" xfId="26761" xr:uid="{00000000-0005-0000-0000-0000A60C0000}"/>
    <cellStyle name="Dezimal 3 7 3 4" xfId="18343" xr:uid="{00000000-0005-0000-0000-0000A70C0000}"/>
    <cellStyle name="Dezimal 3 7 4" xfId="2204" xr:uid="{00000000-0005-0000-0000-0000A80C0000}"/>
    <cellStyle name="Dezimal 3 7 4 2" xfId="5692" xr:uid="{00000000-0005-0000-0000-0000A90C0000}"/>
    <cellStyle name="Dezimal 3 7 4 2 2" xfId="14113" xr:uid="{00000000-0005-0000-0000-0000AA0C0000}"/>
    <cellStyle name="Dezimal 3 7 4 2 2 2" xfId="30951" xr:uid="{00000000-0005-0000-0000-0000AB0C0000}"/>
    <cellStyle name="Dezimal 3 7 4 2 3" xfId="22533" xr:uid="{00000000-0005-0000-0000-0000AC0C0000}"/>
    <cellStyle name="Dezimal 3 7 4 3" xfId="10631" xr:uid="{00000000-0005-0000-0000-0000AD0C0000}"/>
    <cellStyle name="Dezimal 3 7 4 3 2" xfId="27469" xr:uid="{00000000-0005-0000-0000-0000AE0C0000}"/>
    <cellStyle name="Dezimal 3 7 4 4" xfId="19051" xr:uid="{00000000-0005-0000-0000-0000AF0C0000}"/>
    <cellStyle name="Dezimal 3 7 5" xfId="2701" xr:uid="{00000000-0005-0000-0000-0000B00C0000}"/>
    <cellStyle name="Dezimal 3 7 5 2" xfId="6183" xr:uid="{00000000-0005-0000-0000-0000B10C0000}"/>
    <cellStyle name="Dezimal 3 7 5 2 2" xfId="14604" xr:uid="{00000000-0005-0000-0000-0000B20C0000}"/>
    <cellStyle name="Dezimal 3 7 5 2 2 2" xfId="31442" xr:uid="{00000000-0005-0000-0000-0000B30C0000}"/>
    <cellStyle name="Dezimal 3 7 5 2 3" xfId="23024" xr:uid="{00000000-0005-0000-0000-0000B40C0000}"/>
    <cellStyle name="Dezimal 3 7 5 3" xfId="11122" xr:uid="{00000000-0005-0000-0000-0000B50C0000}"/>
    <cellStyle name="Dezimal 3 7 5 3 2" xfId="27960" xr:uid="{00000000-0005-0000-0000-0000B60C0000}"/>
    <cellStyle name="Dezimal 3 7 5 4" xfId="19542" xr:uid="{00000000-0005-0000-0000-0000B70C0000}"/>
    <cellStyle name="Dezimal 3 7 6" xfId="3198" xr:uid="{00000000-0005-0000-0000-0000B80C0000}"/>
    <cellStyle name="Dezimal 3 7 6 2" xfId="6680" xr:uid="{00000000-0005-0000-0000-0000B90C0000}"/>
    <cellStyle name="Dezimal 3 7 6 2 2" xfId="15101" xr:uid="{00000000-0005-0000-0000-0000BA0C0000}"/>
    <cellStyle name="Dezimal 3 7 6 2 2 2" xfId="31939" xr:uid="{00000000-0005-0000-0000-0000BB0C0000}"/>
    <cellStyle name="Dezimal 3 7 6 2 3" xfId="23521" xr:uid="{00000000-0005-0000-0000-0000BC0C0000}"/>
    <cellStyle name="Dezimal 3 7 6 3" xfId="11619" xr:uid="{00000000-0005-0000-0000-0000BD0C0000}"/>
    <cellStyle name="Dezimal 3 7 6 3 2" xfId="28457" xr:uid="{00000000-0005-0000-0000-0000BE0C0000}"/>
    <cellStyle name="Dezimal 3 7 6 4" xfId="20039" xr:uid="{00000000-0005-0000-0000-0000BF0C0000}"/>
    <cellStyle name="Dezimal 3 7 7" xfId="3996" xr:uid="{00000000-0005-0000-0000-0000C00C0000}"/>
    <cellStyle name="Dezimal 3 7 7 2" xfId="12417" xr:uid="{00000000-0005-0000-0000-0000C10C0000}"/>
    <cellStyle name="Dezimal 3 7 7 2 2" xfId="29255" xr:uid="{00000000-0005-0000-0000-0000C20C0000}"/>
    <cellStyle name="Dezimal 3 7 7 3" xfId="20837" xr:uid="{00000000-0005-0000-0000-0000C30C0000}"/>
    <cellStyle name="Dezimal 3 7 8" xfId="7175" xr:uid="{00000000-0005-0000-0000-0000C40C0000}"/>
    <cellStyle name="Dezimal 3 7 8 2" xfId="15596" xr:uid="{00000000-0005-0000-0000-0000C50C0000}"/>
    <cellStyle name="Dezimal 3 7 8 2 2" xfId="32434" xr:uid="{00000000-0005-0000-0000-0000C60C0000}"/>
    <cellStyle name="Dezimal 3 7 8 3" xfId="24016" xr:uid="{00000000-0005-0000-0000-0000C70C0000}"/>
    <cellStyle name="Dezimal 3 7 9" xfId="7666" xr:uid="{00000000-0005-0000-0000-0000C80C0000}"/>
    <cellStyle name="Dezimal 3 7 9 2" xfId="16087" xr:uid="{00000000-0005-0000-0000-0000C90C0000}"/>
    <cellStyle name="Dezimal 3 7 9 2 2" xfId="32925" xr:uid="{00000000-0005-0000-0000-0000CA0C0000}"/>
    <cellStyle name="Dezimal 3 7 9 3" xfId="24507" xr:uid="{00000000-0005-0000-0000-0000CB0C0000}"/>
    <cellStyle name="Dezimal 3 8" xfId="630" xr:uid="{00000000-0005-0000-0000-0000CC0C0000}"/>
    <cellStyle name="Dezimal 3 8 2" xfId="1618" xr:uid="{00000000-0005-0000-0000-0000CD0C0000}"/>
    <cellStyle name="Dezimal 3 8 2 2" xfId="5154" xr:uid="{00000000-0005-0000-0000-0000CE0C0000}"/>
    <cellStyle name="Dezimal 3 8 2 2 2" xfId="13575" xr:uid="{00000000-0005-0000-0000-0000CF0C0000}"/>
    <cellStyle name="Dezimal 3 8 2 2 2 2" xfId="30413" xr:uid="{00000000-0005-0000-0000-0000D00C0000}"/>
    <cellStyle name="Dezimal 3 8 2 2 3" xfId="21995" xr:uid="{00000000-0005-0000-0000-0000D10C0000}"/>
    <cellStyle name="Dezimal 3 8 2 3" xfId="10093" xr:uid="{00000000-0005-0000-0000-0000D20C0000}"/>
    <cellStyle name="Dezimal 3 8 2 3 2" xfId="26931" xr:uid="{00000000-0005-0000-0000-0000D30C0000}"/>
    <cellStyle name="Dezimal 3 8 2 4" xfId="18513" xr:uid="{00000000-0005-0000-0000-0000D40C0000}"/>
    <cellStyle name="Dezimal 3 8 3" xfId="4166" xr:uid="{00000000-0005-0000-0000-0000D50C0000}"/>
    <cellStyle name="Dezimal 3 8 3 2" xfId="12587" xr:uid="{00000000-0005-0000-0000-0000D60C0000}"/>
    <cellStyle name="Dezimal 3 8 3 2 2" xfId="29425" xr:uid="{00000000-0005-0000-0000-0000D70C0000}"/>
    <cellStyle name="Dezimal 3 8 3 3" xfId="21007" xr:uid="{00000000-0005-0000-0000-0000D80C0000}"/>
    <cellStyle name="Dezimal 3 8 4" xfId="9105" xr:uid="{00000000-0005-0000-0000-0000D90C0000}"/>
    <cellStyle name="Dezimal 3 8 4 2" xfId="25943" xr:uid="{00000000-0005-0000-0000-0000DA0C0000}"/>
    <cellStyle name="Dezimal 3 8 5" xfId="17525" xr:uid="{00000000-0005-0000-0000-0000DB0C0000}"/>
    <cellStyle name="Dezimal 3 9" xfId="1123" xr:uid="{00000000-0005-0000-0000-0000DC0C0000}"/>
    <cellStyle name="Dezimal 3 9 2" xfId="4659" xr:uid="{00000000-0005-0000-0000-0000DD0C0000}"/>
    <cellStyle name="Dezimal 3 9 2 2" xfId="13080" xr:uid="{00000000-0005-0000-0000-0000DE0C0000}"/>
    <cellStyle name="Dezimal 3 9 2 2 2" xfId="29918" xr:uid="{00000000-0005-0000-0000-0000DF0C0000}"/>
    <cellStyle name="Dezimal 3 9 2 3" xfId="21500" xr:uid="{00000000-0005-0000-0000-0000E00C0000}"/>
    <cellStyle name="Dezimal 3 9 3" xfId="9598" xr:uid="{00000000-0005-0000-0000-0000E10C0000}"/>
    <cellStyle name="Dezimal 3 9 3 2" xfId="26436" xr:uid="{00000000-0005-0000-0000-0000E20C0000}"/>
    <cellStyle name="Dezimal 3 9 4" xfId="18018" xr:uid="{00000000-0005-0000-0000-0000E30C0000}"/>
    <cellStyle name="Dezimal 4" xfId="82" xr:uid="{00000000-0005-0000-0000-0000E40C0000}"/>
    <cellStyle name="Dezimal 4 2" xfId="2205" xr:uid="{00000000-0005-0000-0000-0000E50C0000}"/>
    <cellStyle name="Euro" xfId="12" xr:uid="{00000000-0005-0000-0000-0000E60C0000}"/>
    <cellStyle name="Euro 2" xfId="172" xr:uid="{00000000-0005-0000-0000-0000E70C0000}"/>
    <cellStyle name="Euro 3" xfId="2133" xr:uid="{00000000-0005-0000-0000-0000E80C0000}"/>
    <cellStyle name="Explanatory Text" xfId="2134" xr:uid="{00000000-0005-0000-0000-0000E90C0000}"/>
    <cellStyle name="Good" xfId="2135" xr:uid="{00000000-0005-0000-0000-0000EA0C0000}"/>
    <cellStyle name="Heading 1" xfId="2136" xr:uid="{00000000-0005-0000-0000-0000EB0C0000}"/>
    <cellStyle name="Heading 2" xfId="2137" xr:uid="{00000000-0005-0000-0000-0000EC0C0000}"/>
    <cellStyle name="Heading 3" xfId="2138" xr:uid="{00000000-0005-0000-0000-0000ED0C0000}"/>
    <cellStyle name="Heading 4" xfId="2139" xr:uid="{00000000-0005-0000-0000-0000EE0C0000}"/>
    <cellStyle name="Hyperlink 10" xfId="173" xr:uid="{00000000-0005-0000-0000-0000EF0C0000}"/>
    <cellStyle name="Hyperlink 11" xfId="174" xr:uid="{00000000-0005-0000-0000-0000F00C0000}"/>
    <cellStyle name="Hyperlink 12" xfId="175" xr:uid="{00000000-0005-0000-0000-0000F10C0000}"/>
    <cellStyle name="Hyperlink 13" xfId="176" xr:uid="{00000000-0005-0000-0000-0000F20C0000}"/>
    <cellStyle name="Hyperlink 14" xfId="177" xr:uid="{00000000-0005-0000-0000-0000F30C0000}"/>
    <cellStyle name="Hyperlink 15" xfId="178" xr:uid="{00000000-0005-0000-0000-0000F40C0000}"/>
    <cellStyle name="Hyperlink 16" xfId="179" xr:uid="{00000000-0005-0000-0000-0000F50C0000}"/>
    <cellStyle name="Hyperlink 17" xfId="180" xr:uid="{00000000-0005-0000-0000-0000F60C0000}"/>
    <cellStyle name="Hyperlink 18" xfId="181" xr:uid="{00000000-0005-0000-0000-0000F70C0000}"/>
    <cellStyle name="Hyperlink 19" xfId="182" xr:uid="{00000000-0005-0000-0000-0000F80C0000}"/>
    <cellStyle name="Hyperlink 2" xfId="13" xr:uid="{00000000-0005-0000-0000-0000F90C0000}"/>
    <cellStyle name="Hyperlink 20" xfId="183" xr:uid="{00000000-0005-0000-0000-0000FA0C0000}"/>
    <cellStyle name="Hyperlink 21" xfId="622" xr:uid="{00000000-0005-0000-0000-0000FB0C0000}"/>
    <cellStyle name="Hyperlink 22" xfId="2148" xr:uid="{00000000-0005-0000-0000-0000FC0C0000}"/>
    <cellStyle name="Hyperlink 3" xfId="14" xr:uid="{00000000-0005-0000-0000-0000FD0C0000}"/>
    <cellStyle name="Hyperlink 4" xfId="184" xr:uid="{00000000-0005-0000-0000-0000FE0C0000}"/>
    <cellStyle name="Hyperlink 5" xfId="185" xr:uid="{00000000-0005-0000-0000-0000FF0C0000}"/>
    <cellStyle name="Hyperlink 6" xfId="186" xr:uid="{00000000-0005-0000-0000-0000000D0000}"/>
    <cellStyle name="Hyperlink 7" xfId="187" xr:uid="{00000000-0005-0000-0000-0000010D0000}"/>
    <cellStyle name="Hyperlink 8" xfId="188" xr:uid="{00000000-0005-0000-0000-0000020D0000}"/>
    <cellStyle name="Hyperlink 9" xfId="189" xr:uid="{00000000-0005-0000-0000-0000030D0000}"/>
    <cellStyle name="Input" xfId="2140" xr:uid="{00000000-0005-0000-0000-0000040D0000}"/>
    <cellStyle name="Komma 10" xfId="8602" xr:uid="{00000000-0005-0000-0000-0000050D0000}"/>
    <cellStyle name="Komma 10 2" xfId="25443" xr:uid="{00000000-0005-0000-0000-0000060D0000}"/>
    <cellStyle name="Komma 11" xfId="17351" xr:uid="{00000000-0005-0000-0000-0000070D0000}"/>
    <cellStyle name="Komma 2" xfId="74" xr:uid="{00000000-0005-0000-0000-0000080D0000}"/>
    <cellStyle name="Komma 2 2" xfId="2206" xr:uid="{00000000-0005-0000-0000-0000090D0000}"/>
    <cellStyle name="Komma 2 2 2" xfId="33864" xr:uid="{00000000-0005-0000-0000-00000A0D0000}"/>
    <cellStyle name="Komma 2 3" xfId="33862" xr:uid="{00000000-0005-0000-0000-00000B0D0000}"/>
    <cellStyle name="Komma 3" xfId="2149" xr:uid="{00000000-0005-0000-0000-00000C0D0000}"/>
    <cellStyle name="Komma 3 2" xfId="5642" xr:uid="{00000000-0005-0000-0000-00000D0D0000}"/>
    <cellStyle name="Komma 3 2 2" xfId="14063" xr:uid="{00000000-0005-0000-0000-00000E0D0000}"/>
    <cellStyle name="Komma 3 2 2 2" xfId="30901" xr:uid="{00000000-0005-0000-0000-00000F0D0000}"/>
    <cellStyle name="Komma 3 2 3" xfId="22483" xr:uid="{00000000-0005-0000-0000-0000100D0000}"/>
    <cellStyle name="Komma 3 3" xfId="10581" xr:uid="{00000000-0005-0000-0000-0000110D0000}"/>
    <cellStyle name="Komma 3 3 2" xfId="27419" xr:uid="{00000000-0005-0000-0000-0000120D0000}"/>
    <cellStyle name="Komma 3 4" xfId="19001" xr:uid="{00000000-0005-0000-0000-0000130D0000}"/>
    <cellStyle name="Komma 4" xfId="3641" xr:uid="{00000000-0005-0000-0000-0000140D0000}"/>
    <cellStyle name="Komma 4 2" xfId="12062" xr:uid="{00000000-0005-0000-0000-0000150D0000}"/>
    <cellStyle name="Komma 4 2 2" xfId="28900" xr:uid="{00000000-0005-0000-0000-0000160D0000}"/>
    <cellStyle name="Komma 4 3" xfId="20482" xr:uid="{00000000-0005-0000-0000-0000170D0000}"/>
    <cellStyle name="Komma 5" xfId="3654" xr:uid="{00000000-0005-0000-0000-0000180D0000}"/>
    <cellStyle name="Komma 5 2" xfId="12075" xr:uid="{00000000-0005-0000-0000-0000190D0000}"/>
    <cellStyle name="Komma 5 2 2" xfId="28913" xr:uid="{00000000-0005-0000-0000-00001A0D0000}"/>
    <cellStyle name="Komma 5 3" xfId="20495" xr:uid="{00000000-0005-0000-0000-00001B0D0000}"/>
    <cellStyle name="Komma 6" xfId="7123" xr:uid="{00000000-0005-0000-0000-00001C0D0000}"/>
    <cellStyle name="Komma 6 2" xfId="15544" xr:uid="{00000000-0005-0000-0000-00001D0D0000}"/>
    <cellStyle name="Komma 6 2 2" xfId="32382" xr:uid="{00000000-0005-0000-0000-00001E0D0000}"/>
    <cellStyle name="Komma 6 3" xfId="23964" xr:uid="{00000000-0005-0000-0000-00001F0D0000}"/>
    <cellStyle name="Komma 7" xfId="7127" xr:uid="{00000000-0005-0000-0000-0000200D0000}"/>
    <cellStyle name="Komma 7 2" xfId="15548" xr:uid="{00000000-0005-0000-0000-0000210D0000}"/>
    <cellStyle name="Komma 7 2 2" xfId="32386" xr:uid="{00000000-0005-0000-0000-0000220D0000}"/>
    <cellStyle name="Komma 7 3" xfId="23968" xr:uid="{00000000-0005-0000-0000-0000230D0000}"/>
    <cellStyle name="Komma 8" xfId="8109" xr:uid="{00000000-0005-0000-0000-0000240D0000}"/>
    <cellStyle name="Komma 8 2" xfId="16530" xr:uid="{00000000-0005-0000-0000-0000250D0000}"/>
    <cellStyle name="Komma 8 2 2" xfId="33368" xr:uid="{00000000-0005-0000-0000-0000260D0000}"/>
    <cellStyle name="Komma 8 3" xfId="24950" xr:uid="{00000000-0005-0000-0000-0000270D0000}"/>
    <cellStyle name="Komma 9" xfId="8931" xr:uid="{00000000-0005-0000-0000-0000280D0000}"/>
    <cellStyle name="Link" xfId="33868" builtinId="8"/>
    <cellStyle name="Linked Cell" xfId="2141" xr:uid="{00000000-0005-0000-0000-0000290D0000}"/>
    <cellStyle name="Neutral 2" xfId="2142" xr:uid="{00000000-0005-0000-0000-00002A0D0000}"/>
    <cellStyle name="Normal 2" xfId="190" xr:uid="{00000000-0005-0000-0000-00002B0D0000}"/>
    <cellStyle name="Normal 3" xfId="191" xr:uid="{00000000-0005-0000-0000-00002C0D0000}"/>
    <cellStyle name="Normal_Macrofun Halbjahresbericht_3" xfId="192" xr:uid="{00000000-0005-0000-0000-00002D0D0000}"/>
    <cellStyle name="Note" xfId="2143" xr:uid="{00000000-0005-0000-0000-00002E0D0000}"/>
    <cellStyle name="Note 2" xfId="33865" xr:uid="{00000000-0005-0000-0000-00002F0D0000}"/>
    <cellStyle name="Notiz 2" xfId="193" xr:uid="{00000000-0005-0000-0000-0000300D0000}"/>
    <cellStyle name="Notiz 2 10" xfId="3199" xr:uid="{00000000-0005-0000-0000-0000310D0000}"/>
    <cellStyle name="Notiz 2 10 2" xfId="6681" xr:uid="{00000000-0005-0000-0000-0000320D0000}"/>
    <cellStyle name="Notiz 2 10 2 2" xfId="15102" xr:uid="{00000000-0005-0000-0000-0000330D0000}"/>
    <cellStyle name="Notiz 2 10 2 2 2" xfId="31940" xr:uid="{00000000-0005-0000-0000-0000340D0000}"/>
    <cellStyle name="Notiz 2 10 2 3" xfId="23522" xr:uid="{00000000-0005-0000-0000-0000350D0000}"/>
    <cellStyle name="Notiz 2 10 3" xfId="11620" xr:uid="{00000000-0005-0000-0000-0000360D0000}"/>
    <cellStyle name="Notiz 2 10 3 2" xfId="28458" xr:uid="{00000000-0005-0000-0000-0000370D0000}"/>
    <cellStyle name="Notiz 2 10 4" xfId="20040" xr:uid="{00000000-0005-0000-0000-0000380D0000}"/>
    <cellStyle name="Notiz 2 11" xfId="3786" xr:uid="{00000000-0005-0000-0000-0000390D0000}"/>
    <cellStyle name="Notiz 2 11 2" xfId="12207" xr:uid="{00000000-0005-0000-0000-00003A0D0000}"/>
    <cellStyle name="Notiz 2 11 2 2" xfId="29045" xr:uid="{00000000-0005-0000-0000-00003B0D0000}"/>
    <cellStyle name="Notiz 2 11 3" xfId="20627" xr:uid="{00000000-0005-0000-0000-00003C0D0000}"/>
    <cellStyle name="Notiz 2 12" xfId="7176" xr:uid="{00000000-0005-0000-0000-00003D0D0000}"/>
    <cellStyle name="Notiz 2 12 2" xfId="15597" xr:uid="{00000000-0005-0000-0000-00003E0D0000}"/>
    <cellStyle name="Notiz 2 12 2 2" xfId="32435" xr:uid="{00000000-0005-0000-0000-00003F0D0000}"/>
    <cellStyle name="Notiz 2 12 3" xfId="24017" xr:uid="{00000000-0005-0000-0000-0000400D0000}"/>
    <cellStyle name="Notiz 2 13" xfId="7667" xr:uid="{00000000-0005-0000-0000-0000410D0000}"/>
    <cellStyle name="Notiz 2 13 2" xfId="16088" xr:uid="{00000000-0005-0000-0000-0000420D0000}"/>
    <cellStyle name="Notiz 2 13 2 2" xfId="32926" xr:uid="{00000000-0005-0000-0000-0000430D0000}"/>
    <cellStyle name="Notiz 2 13 3" xfId="24508" xr:uid="{00000000-0005-0000-0000-0000440D0000}"/>
    <cellStyle name="Notiz 2 14" xfId="8160" xr:uid="{00000000-0005-0000-0000-0000450D0000}"/>
    <cellStyle name="Notiz 2 14 2" xfId="16581" xr:uid="{00000000-0005-0000-0000-0000460D0000}"/>
    <cellStyle name="Notiz 2 14 2 2" xfId="33419" xr:uid="{00000000-0005-0000-0000-0000470D0000}"/>
    <cellStyle name="Notiz 2 14 3" xfId="25001" xr:uid="{00000000-0005-0000-0000-0000480D0000}"/>
    <cellStyle name="Notiz 2 15" xfId="8724" xr:uid="{00000000-0005-0000-0000-0000490D0000}"/>
    <cellStyle name="Notiz 2 15 2" xfId="25563" xr:uid="{00000000-0005-0000-0000-00004A0D0000}"/>
    <cellStyle name="Notiz 2 16" xfId="17144" xr:uid="{00000000-0005-0000-0000-00004B0D0000}"/>
    <cellStyle name="Notiz 2 2" xfId="194" xr:uid="{00000000-0005-0000-0000-00004C0D0000}"/>
    <cellStyle name="Notiz 2 2 10" xfId="3787" xr:uid="{00000000-0005-0000-0000-00004D0D0000}"/>
    <cellStyle name="Notiz 2 2 10 2" xfId="12208" xr:uid="{00000000-0005-0000-0000-00004E0D0000}"/>
    <cellStyle name="Notiz 2 2 10 2 2" xfId="29046" xr:uid="{00000000-0005-0000-0000-00004F0D0000}"/>
    <cellStyle name="Notiz 2 2 10 3" xfId="20628" xr:uid="{00000000-0005-0000-0000-0000500D0000}"/>
    <cellStyle name="Notiz 2 2 11" xfId="7177" xr:uid="{00000000-0005-0000-0000-0000510D0000}"/>
    <cellStyle name="Notiz 2 2 11 2" xfId="15598" xr:uid="{00000000-0005-0000-0000-0000520D0000}"/>
    <cellStyle name="Notiz 2 2 11 2 2" xfId="32436" xr:uid="{00000000-0005-0000-0000-0000530D0000}"/>
    <cellStyle name="Notiz 2 2 11 3" xfId="24018" xr:uid="{00000000-0005-0000-0000-0000540D0000}"/>
    <cellStyle name="Notiz 2 2 12" xfId="7668" xr:uid="{00000000-0005-0000-0000-0000550D0000}"/>
    <cellStyle name="Notiz 2 2 12 2" xfId="16089" xr:uid="{00000000-0005-0000-0000-0000560D0000}"/>
    <cellStyle name="Notiz 2 2 12 2 2" xfId="32927" xr:uid="{00000000-0005-0000-0000-0000570D0000}"/>
    <cellStyle name="Notiz 2 2 12 3" xfId="24509" xr:uid="{00000000-0005-0000-0000-0000580D0000}"/>
    <cellStyle name="Notiz 2 2 13" xfId="8161" xr:uid="{00000000-0005-0000-0000-0000590D0000}"/>
    <cellStyle name="Notiz 2 2 13 2" xfId="16582" xr:uid="{00000000-0005-0000-0000-00005A0D0000}"/>
    <cellStyle name="Notiz 2 2 13 2 2" xfId="33420" xr:uid="{00000000-0005-0000-0000-00005B0D0000}"/>
    <cellStyle name="Notiz 2 2 13 3" xfId="25002" xr:uid="{00000000-0005-0000-0000-00005C0D0000}"/>
    <cellStyle name="Notiz 2 2 14" xfId="8725" xr:uid="{00000000-0005-0000-0000-00005D0D0000}"/>
    <cellStyle name="Notiz 2 2 14 2" xfId="25564" xr:uid="{00000000-0005-0000-0000-00005E0D0000}"/>
    <cellStyle name="Notiz 2 2 15" xfId="17145" xr:uid="{00000000-0005-0000-0000-00005F0D0000}"/>
    <cellStyle name="Notiz 2 2 2" xfId="195" xr:uid="{00000000-0005-0000-0000-0000600D0000}"/>
    <cellStyle name="Notiz 2 2 2 10" xfId="7178" xr:uid="{00000000-0005-0000-0000-0000610D0000}"/>
    <cellStyle name="Notiz 2 2 2 10 2" xfId="15599" xr:uid="{00000000-0005-0000-0000-0000620D0000}"/>
    <cellStyle name="Notiz 2 2 2 10 2 2" xfId="32437" xr:uid="{00000000-0005-0000-0000-0000630D0000}"/>
    <cellStyle name="Notiz 2 2 2 10 3" xfId="24019" xr:uid="{00000000-0005-0000-0000-0000640D0000}"/>
    <cellStyle name="Notiz 2 2 2 11" xfId="7669" xr:uid="{00000000-0005-0000-0000-0000650D0000}"/>
    <cellStyle name="Notiz 2 2 2 11 2" xfId="16090" xr:uid="{00000000-0005-0000-0000-0000660D0000}"/>
    <cellStyle name="Notiz 2 2 2 11 2 2" xfId="32928" xr:uid="{00000000-0005-0000-0000-0000670D0000}"/>
    <cellStyle name="Notiz 2 2 2 11 3" xfId="24510" xr:uid="{00000000-0005-0000-0000-0000680D0000}"/>
    <cellStyle name="Notiz 2 2 2 12" xfId="8162" xr:uid="{00000000-0005-0000-0000-0000690D0000}"/>
    <cellStyle name="Notiz 2 2 2 12 2" xfId="16583" xr:uid="{00000000-0005-0000-0000-00006A0D0000}"/>
    <cellStyle name="Notiz 2 2 2 12 2 2" xfId="33421" xr:uid="{00000000-0005-0000-0000-00006B0D0000}"/>
    <cellStyle name="Notiz 2 2 2 12 3" xfId="25003" xr:uid="{00000000-0005-0000-0000-00006C0D0000}"/>
    <cellStyle name="Notiz 2 2 2 13" xfId="8726" xr:uid="{00000000-0005-0000-0000-00006D0D0000}"/>
    <cellStyle name="Notiz 2 2 2 13 2" xfId="25565" xr:uid="{00000000-0005-0000-0000-00006E0D0000}"/>
    <cellStyle name="Notiz 2 2 2 14" xfId="17146" xr:uid="{00000000-0005-0000-0000-00006F0D0000}"/>
    <cellStyle name="Notiz 2 2 2 2" xfId="414" xr:uid="{00000000-0005-0000-0000-0000700D0000}"/>
    <cellStyle name="Notiz 2 2 2 2 10" xfId="8163" xr:uid="{00000000-0005-0000-0000-0000710D0000}"/>
    <cellStyle name="Notiz 2 2 2 2 10 2" xfId="16584" xr:uid="{00000000-0005-0000-0000-0000720D0000}"/>
    <cellStyle name="Notiz 2 2 2 2 10 2 2" xfId="33422" xr:uid="{00000000-0005-0000-0000-0000730D0000}"/>
    <cellStyle name="Notiz 2 2 2 2 10 3" xfId="25004" xr:uid="{00000000-0005-0000-0000-0000740D0000}"/>
    <cellStyle name="Notiz 2 2 2 2 11" xfId="8889" xr:uid="{00000000-0005-0000-0000-0000750D0000}"/>
    <cellStyle name="Notiz 2 2 2 2 11 2" xfId="25728" xr:uid="{00000000-0005-0000-0000-0000760D0000}"/>
    <cellStyle name="Notiz 2 2 2 2 12" xfId="17309" xr:uid="{00000000-0005-0000-0000-0000770D0000}"/>
    <cellStyle name="Notiz 2 2 2 2 2" xfId="910" xr:uid="{00000000-0005-0000-0000-0000780D0000}"/>
    <cellStyle name="Notiz 2 2 2 2 2 2" xfId="1898" xr:uid="{00000000-0005-0000-0000-0000790D0000}"/>
    <cellStyle name="Notiz 2 2 2 2 2 2 2" xfId="5434" xr:uid="{00000000-0005-0000-0000-00007A0D0000}"/>
    <cellStyle name="Notiz 2 2 2 2 2 2 2 2" xfId="13855" xr:uid="{00000000-0005-0000-0000-00007B0D0000}"/>
    <cellStyle name="Notiz 2 2 2 2 2 2 2 2 2" xfId="30693" xr:uid="{00000000-0005-0000-0000-00007C0D0000}"/>
    <cellStyle name="Notiz 2 2 2 2 2 2 2 3" xfId="22275" xr:uid="{00000000-0005-0000-0000-00007D0D0000}"/>
    <cellStyle name="Notiz 2 2 2 2 2 2 3" xfId="10373" xr:uid="{00000000-0005-0000-0000-00007E0D0000}"/>
    <cellStyle name="Notiz 2 2 2 2 2 2 3 2" xfId="27211" xr:uid="{00000000-0005-0000-0000-00007F0D0000}"/>
    <cellStyle name="Notiz 2 2 2 2 2 2 4" xfId="18793" xr:uid="{00000000-0005-0000-0000-0000800D0000}"/>
    <cellStyle name="Notiz 2 2 2 2 2 3" xfId="4446" xr:uid="{00000000-0005-0000-0000-0000810D0000}"/>
    <cellStyle name="Notiz 2 2 2 2 2 3 2" xfId="12867" xr:uid="{00000000-0005-0000-0000-0000820D0000}"/>
    <cellStyle name="Notiz 2 2 2 2 2 3 2 2" xfId="29705" xr:uid="{00000000-0005-0000-0000-0000830D0000}"/>
    <cellStyle name="Notiz 2 2 2 2 2 3 3" xfId="21287" xr:uid="{00000000-0005-0000-0000-0000840D0000}"/>
    <cellStyle name="Notiz 2 2 2 2 2 4" xfId="9385" xr:uid="{00000000-0005-0000-0000-0000850D0000}"/>
    <cellStyle name="Notiz 2 2 2 2 2 4 2" xfId="26223" xr:uid="{00000000-0005-0000-0000-0000860D0000}"/>
    <cellStyle name="Notiz 2 2 2 2 2 5" xfId="17805" xr:uid="{00000000-0005-0000-0000-0000870D0000}"/>
    <cellStyle name="Notiz 2 2 2 2 3" xfId="1403" xr:uid="{00000000-0005-0000-0000-0000880D0000}"/>
    <cellStyle name="Notiz 2 2 2 2 3 2" xfId="4939" xr:uid="{00000000-0005-0000-0000-0000890D0000}"/>
    <cellStyle name="Notiz 2 2 2 2 3 2 2" xfId="13360" xr:uid="{00000000-0005-0000-0000-00008A0D0000}"/>
    <cellStyle name="Notiz 2 2 2 2 3 2 2 2" xfId="30198" xr:uid="{00000000-0005-0000-0000-00008B0D0000}"/>
    <cellStyle name="Notiz 2 2 2 2 3 2 3" xfId="21780" xr:uid="{00000000-0005-0000-0000-00008C0D0000}"/>
    <cellStyle name="Notiz 2 2 2 2 3 3" xfId="9878" xr:uid="{00000000-0005-0000-0000-00008D0D0000}"/>
    <cellStyle name="Notiz 2 2 2 2 3 3 2" xfId="26716" xr:uid="{00000000-0005-0000-0000-00008E0D0000}"/>
    <cellStyle name="Notiz 2 2 2 2 3 4" xfId="18298" xr:uid="{00000000-0005-0000-0000-00008F0D0000}"/>
    <cellStyle name="Notiz 2 2 2 2 4" xfId="2210" xr:uid="{00000000-0005-0000-0000-0000900D0000}"/>
    <cellStyle name="Notiz 2 2 2 2 4 2" xfId="5696" xr:uid="{00000000-0005-0000-0000-0000910D0000}"/>
    <cellStyle name="Notiz 2 2 2 2 4 2 2" xfId="14117" xr:uid="{00000000-0005-0000-0000-0000920D0000}"/>
    <cellStyle name="Notiz 2 2 2 2 4 2 2 2" xfId="30955" xr:uid="{00000000-0005-0000-0000-0000930D0000}"/>
    <cellStyle name="Notiz 2 2 2 2 4 2 3" xfId="22537" xr:uid="{00000000-0005-0000-0000-0000940D0000}"/>
    <cellStyle name="Notiz 2 2 2 2 4 3" xfId="10635" xr:uid="{00000000-0005-0000-0000-0000950D0000}"/>
    <cellStyle name="Notiz 2 2 2 2 4 3 2" xfId="27473" xr:uid="{00000000-0005-0000-0000-0000960D0000}"/>
    <cellStyle name="Notiz 2 2 2 2 4 4" xfId="19055" xr:uid="{00000000-0005-0000-0000-0000970D0000}"/>
    <cellStyle name="Notiz 2 2 2 2 5" xfId="2705" xr:uid="{00000000-0005-0000-0000-0000980D0000}"/>
    <cellStyle name="Notiz 2 2 2 2 5 2" xfId="6187" xr:uid="{00000000-0005-0000-0000-0000990D0000}"/>
    <cellStyle name="Notiz 2 2 2 2 5 2 2" xfId="14608" xr:uid="{00000000-0005-0000-0000-00009A0D0000}"/>
    <cellStyle name="Notiz 2 2 2 2 5 2 2 2" xfId="31446" xr:uid="{00000000-0005-0000-0000-00009B0D0000}"/>
    <cellStyle name="Notiz 2 2 2 2 5 2 3" xfId="23028" xr:uid="{00000000-0005-0000-0000-00009C0D0000}"/>
    <cellStyle name="Notiz 2 2 2 2 5 3" xfId="11126" xr:uid="{00000000-0005-0000-0000-00009D0D0000}"/>
    <cellStyle name="Notiz 2 2 2 2 5 3 2" xfId="27964" xr:uid="{00000000-0005-0000-0000-00009E0D0000}"/>
    <cellStyle name="Notiz 2 2 2 2 5 4" xfId="19546" xr:uid="{00000000-0005-0000-0000-00009F0D0000}"/>
    <cellStyle name="Notiz 2 2 2 2 6" xfId="3202" xr:uid="{00000000-0005-0000-0000-0000A00D0000}"/>
    <cellStyle name="Notiz 2 2 2 2 6 2" xfId="6684" xr:uid="{00000000-0005-0000-0000-0000A10D0000}"/>
    <cellStyle name="Notiz 2 2 2 2 6 2 2" xfId="15105" xr:uid="{00000000-0005-0000-0000-0000A20D0000}"/>
    <cellStyle name="Notiz 2 2 2 2 6 2 2 2" xfId="31943" xr:uid="{00000000-0005-0000-0000-0000A30D0000}"/>
    <cellStyle name="Notiz 2 2 2 2 6 2 3" xfId="23525" xr:uid="{00000000-0005-0000-0000-0000A40D0000}"/>
    <cellStyle name="Notiz 2 2 2 2 6 3" xfId="11623" xr:uid="{00000000-0005-0000-0000-0000A50D0000}"/>
    <cellStyle name="Notiz 2 2 2 2 6 3 2" xfId="28461" xr:uid="{00000000-0005-0000-0000-0000A60D0000}"/>
    <cellStyle name="Notiz 2 2 2 2 6 4" xfId="20043" xr:uid="{00000000-0005-0000-0000-0000A70D0000}"/>
    <cellStyle name="Notiz 2 2 2 2 7" xfId="3951" xr:uid="{00000000-0005-0000-0000-0000A80D0000}"/>
    <cellStyle name="Notiz 2 2 2 2 7 2" xfId="12372" xr:uid="{00000000-0005-0000-0000-0000A90D0000}"/>
    <cellStyle name="Notiz 2 2 2 2 7 2 2" xfId="29210" xr:uid="{00000000-0005-0000-0000-0000AA0D0000}"/>
    <cellStyle name="Notiz 2 2 2 2 7 3" xfId="20792" xr:uid="{00000000-0005-0000-0000-0000AB0D0000}"/>
    <cellStyle name="Notiz 2 2 2 2 8" xfId="7179" xr:uid="{00000000-0005-0000-0000-0000AC0D0000}"/>
    <cellStyle name="Notiz 2 2 2 2 8 2" xfId="15600" xr:uid="{00000000-0005-0000-0000-0000AD0D0000}"/>
    <cellStyle name="Notiz 2 2 2 2 8 2 2" xfId="32438" xr:uid="{00000000-0005-0000-0000-0000AE0D0000}"/>
    <cellStyle name="Notiz 2 2 2 2 8 3" xfId="24020" xr:uid="{00000000-0005-0000-0000-0000AF0D0000}"/>
    <cellStyle name="Notiz 2 2 2 2 9" xfId="7670" xr:uid="{00000000-0005-0000-0000-0000B00D0000}"/>
    <cellStyle name="Notiz 2 2 2 2 9 2" xfId="16091" xr:uid="{00000000-0005-0000-0000-0000B10D0000}"/>
    <cellStyle name="Notiz 2 2 2 2 9 2 2" xfId="32929" xr:uid="{00000000-0005-0000-0000-0000B20D0000}"/>
    <cellStyle name="Notiz 2 2 2 2 9 3" xfId="24511" xr:uid="{00000000-0005-0000-0000-0000B30D0000}"/>
    <cellStyle name="Notiz 2 2 2 3" xfId="576" xr:uid="{00000000-0005-0000-0000-0000B40D0000}"/>
    <cellStyle name="Notiz 2 2 2 3 10" xfId="8164" xr:uid="{00000000-0005-0000-0000-0000B50D0000}"/>
    <cellStyle name="Notiz 2 2 2 3 10 2" xfId="16585" xr:uid="{00000000-0005-0000-0000-0000B60D0000}"/>
    <cellStyle name="Notiz 2 2 2 3 10 2 2" xfId="33423" xr:uid="{00000000-0005-0000-0000-0000B70D0000}"/>
    <cellStyle name="Notiz 2 2 2 3 10 3" xfId="25005" xr:uid="{00000000-0005-0000-0000-0000B80D0000}"/>
    <cellStyle name="Notiz 2 2 2 3 11" xfId="9052" xr:uid="{00000000-0005-0000-0000-0000B90D0000}"/>
    <cellStyle name="Notiz 2 2 2 3 11 2" xfId="25890" xr:uid="{00000000-0005-0000-0000-0000BA0D0000}"/>
    <cellStyle name="Notiz 2 2 2 3 12" xfId="17472" xr:uid="{00000000-0005-0000-0000-0000BB0D0000}"/>
    <cellStyle name="Notiz 2 2 2 3 2" xfId="1072" xr:uid="{00000000-0005-0000-0000-0000BC0D0000}"/>
    <cellStyle name="Notiz 2 2 2 3 2 2" xfId="2060" xr:uid="{00000000-0005-0000-0000-0000BD0D0000}"/>
    <cellStyle name="Notiz 2 2 2 3 2 2 2" xfId="5596" xr:uid="{00000000-0005-0000-0000-0000BE0D0000}"/>
    <cellStyle name="Notiz 2 2 2 3 2 2 2 2" xfId="14017" xr:uid="{00000000-0005-0000-0000-0000BF0D0000}"/>
    <cellStyle name="Notiz 2 2 2 3 2 2 2 2 2" xfId="30855" xr:uid="{00000000-0005-0000-0000-0000C00D0000}"/>
    <cellStyle name="Notiz 2 2 2 3 2 2 2 3" xfId="22437" xr:uid="{00000000-0005-0000-0000-0000C10D0000}"/>
    <cellStyle name="Notiz 2 2 2 3 2 2 3" xfId="10535" xr:uid="{00000000-0005-0000-0000-0000C20D0000}"/>
    <cellStyle name="Notiz 2 2 2 3 2 2 3 2" xfId="27373" xr:uid="{00000000-0005-0000-0000-0000C30D0000}"/>
    <cellStyle name="Notiz 2 2 2 3 2 2 4" xfId="18955" xr:uid="{00000000-0005-0000-0000-0000C40D0000}"/>
    <cellStyle name="Notiz 2 2 2 3 2 3" xfId="4608" xr:uid="{00000000-0005-0000-0000-0000C50D0000}"/>
    <cellStyle name="Notiz 2 2 2 3 2 3 2" xfId="13029" xr:uid="{00000000-0005-0000-0000-0000C60D0000}"/>
    <cellStyle name="Notiz 2 2 2 3 2 3 2 2" xfId="29867" xr:uid="{00000000-0005-0000-0000-0000C70D0000}"/>
    <cellStyle name="Notiz 2 2 2 3 2 3 3" xfId="21449" xr:uid="{00000000-0005-0000-0000-0000C80D0000}"/>
    <cellStyle name="Notiz 2 2 2 3 2 4" xfId="9547" xr:uid="{00000000-0005-0000-0000-0000C90D0000}"/>
    <cellStyle name="Notiz 2 2 2 3 2 4 2" xfId="26385" xr:uid="{00000000-0005-0000-0000-0000CA0D0000}"/>
    <cellStyle name="Notiz 2 2 2 3 2 5" xfId="17967" xr:uid="{00000000-0005-0000-0000-0000CB0D0000}"/>
    <cellStyle name="Notiz 2 2 2 3 3" xfId="1565" xr:uid="{00000000-0005-0000-0000-0000CC0D0000}"/>
    <cellStyle name="Notiz 2 2 2 3 3 2" xfId="5101" xr:uid="{00000000-0005-0000-0000-0000CD0D0000}"/>
    <cellStyle name="Notiz 2 2 2 3 3 2 2" xfId="13522" xr:uid="{00000000-0005-0000-0000-0000CE0D0000}"/>
    <cellStyle name="Notiz 2 2 2 3 3 2 2 2" xfId="30360" xr:uid="{00000000-0005-0000-0000-0000CF0D0000}"/>
    <cellStyle name="Notiz 2 2 2 3 3 2 3" xfId="21942" xr:uid="{00000000-0005-0000-0000-0000D00D0000}"/>
    <cellStyle name="Notiz 2 2 2 3 3 3" xfId="10040" xr:uid="{00000000-0005-0000-0000-0000D10D0000}"/>
    <cellStyle name="Notiz 2 2 2 3 3 3 2" xfId="26878" xr:uid="{00000000-0005-0000-0000-0000D20D0000}"/>
    <cellStyle name="Notiz 2 2 2 3 3 4" xfId="18460" xr:uid="{00000000-0005-0000-0000-0000D30D0000}"/>
    <cellStyle name="Notiz 2 2 2 3 4" xfId="2211" xr:uid="{00000000-0005-0000-0000-0000D40D0000}"/>
    <cellStyle name="Notiz 2 2 2 3 4 2" xfId="5697" xr:uid="{00000000-0005-0000-0000-0000D50D0000}"/>
    <cellStyle name="Notiz 2 2 2 3 4 2 2" xfId="14118" xr:uid="{00000000-0005-0000-0000-0000D60D0000}"/>
    <cellStyle name="Notiz 2 2 2 3 4 2 2 2" xfId="30956" xr:uid="{00000000-0005-0000-0000-0000D70D0000}"/>
    <cellStyle name="Notiz 2 2 2 3 4 2 3" xfId="22538" xr:uid="{00000000-0005-0000-0000-0000D80D0000}"/>
    <cellStyle name="Notiz 2 2 2 3 4 3" xfId="10636" xr:uid="{00000000-0005-0000-0000-0000D90D0000}"/>
    <cellStyle name="Notiz 2 2 2 3 4 3 2" xfId="27474" xr:uid="{00000000-0005-0000-0000-0000DA0D0000}"/>
    <cellStyle name="Notiz 2 2 2 3 4 4" xfId="19056" xr:uid="{00000000-0005-0000-0000-0000DB0D0000}"/>
    <cellStyle name="Notiz 2 2 2 3 5" xfId="2706" xr:uid="{00000000-0005-0000-0000-0000DC0D0000}"/>
    <cellStyle name="Notiz 2 2 2 3 5 2" xfId="6188" xr:uid="{00000000-0005-0000-0000-0000DD0D0000}"/>
    <cellStyle name="Notiz 2 2 2 3 5 2 2" xfId="14609" xr:uid="{00000000-0005-0000-0000-0000DE0D0000}"/>
    <cellStyle name="Notiz 2 2 2 3 5 2 2 2" xfId="31447" xr:uid="{00000000-0005-0000-0000-0000DF0D0000}"/>
    <cellStyle name="Notiz 2 2 2 3 5 2 3" xfId="23029" xr:uid="{00000000-0005-0000-0000-0000E00D0000}"/>
    <cellStyle name="Notiz 2 2 2 3 5 3" xfId="11127" xr:uid="{00000000-0005-0000-0000-0000E10D0000}"/>
    <cellStyle name="Notiz 2 2 2 3 5 3 2" xfId="27965" xr:uid="{00000000-0005-0000-0000-0000E20D0000}"/>
    <cellStyle name="Notiz 2 2 2 3 5 4" xfId="19547" xr:uid="{00000000-0005-0000-0000-0000E30D0000}"/>
    <cellStyle name="Notiz 2 2 2 3 6" xfId="3203" xr:uid="{00000000-0005-0000-0000-0000E40D0000}"/>
    <cellStyle name="Notiz 2 2 2 3 6 2" xfId="6685" xr:uid="{00000000-0005-0000-0000-0000E50D0000}"/>
    <cellStyle name="Notiz 2 2 2 3 6 2 2" xfId="15106" xr:uid="{00000000-0005-0000-0000-0000E60D0000}"/>
    <cellStyle name="Notiz 2 2 2 3 6 2 2 2" xfId="31944" xr:uid="{00000000-0005-0000-0000-0000E70D0000}"/>
    <cellStyle name="Notiz 2 2 2 3 6 2 3" xfId="23526" xr:uid="{00000000-0005-0000-0000-0000E80D0000}"/>
    <cellStyle name="Notiz 2 2 2 3 6 3" xfId="11624" xr:uid="{00000000-0005-0000-0000-0000E90D0000}"/>
    <cellStyle name="Notiz 2 2 2 3 6 3 2" xfId="28462" xr:uid="{00000000-0005-0000-0000-0000EA0D0000}"/>
    <cellStyle name="Notiz 2 2 2 3 6 4" xfId="20044" xr:uid="{00000000-0005-0000-0000-0000EB0D0000}"/>
    <cellStyle name="Notiz 2 2 2 3 7" xfId="4113" xr:uid="{00000000-0005-0000-0000-0000EC0D0000}"/>
    <cellStyle name="Notiz 2 2 2 3 7 2" xfId="12534" xr:uid="{00000000-0005-0000-0000-0000ED0D0000}"/>
    <cellStyle name="Notiz 2 2 2 3 7 2 2" xfId="29372" xr:uid="{00000000-0005-0000-0000-0000EE0D0000}"/>
    <cellStyle name="Notiz 2 2 2 3 7 3" xfId="20954" xr:uid="{00000000-0005-0000-0000-0000EF0D0000}"/>
    <cellStyle name="Notiz 2 2 2 3 8" xfId="7180" xr:uid="{00000000-0005-0000-0000-0000F00D0000}"/>
    <cellStyle name="Notiz 2 2 2 3 8 2" xfId="15601" xr:uid="{00000000-0005-0000-0000-0000F10D0000}"/>
    <cellStyle name="Notiz 2 2 2 3 8 2 2" xfId="32439" xr:uid="{00000000-0005-0000-0000-0000F20D0000}"/>
    <cellStyle name="Notiz 2 2 2 3 8 3" xfId="24021" xr:uid="{00000000-0005-0000-0000-0000F30D0000}"/>
    <cellStyle name="Notiz 2 2 2 3 9" xfId="7671" xr:uid="{00000000-0005-0000-0000-0000F40D0000}"/>
    <cellStyle name="Notiz 2 2 2 3 9 2" xfId="16092" xr:uid="{00000000-0005-0000-0000-0000F50D0000}"/>
    <cellStyle name="Notiz 2 2 2 3 9 2 2" xfId="32930" xr:uid="{00000000-0005-0000-0000-0000F60D0000}"/>
    <cellStyle name="Notiz 2 2 2 3 9 3" xfId="24512" xr:uid="{00000000-0005-0000-0000-0000F70D0000}"/>
    <cellStyle name="Notiz 2 2 2 4" xfId="747" xr:uid="{00000000-0005-0000-0000-0000F80D0000}"/>
    <cellStyle name="Notiz 2 2 2 4 2" xfId="1735" xr:uid="{00000000-0005-0000-0000-0000F90D0000}"/>
    <cellStyle name="Notiz 2 2 2 4 2 2" xfId="5271" xr:uid="{00000000-0005-0000-0000-0000FA0D0000}"/>
    <cellStyle name="Notiz 2 2 2 4 2 2 2" xfId="13692" xr:uid="{00000000-0005-0000-0000-0000FB0D0000}"/>
    <cellStyle name="Notiz 2 2 2 4 2 2 2 2" xfId="30530" xr:uid="{00000000-0005-0000-0000-0000FC0D0000}"/>
    <cellStyle name="Notiz 2 2 2 4 2 2 3" xfId="22112" xr:uid="{00000000-0005-0000-0000-0000FD0D0000}"/>
    <cellStyle name="Notiz 2 2 2 4 2 3" xfId="10210" xr:uid="{00000000-0005-0000-0000-0000FE0D0000}"/>
    <cellStyle name="Notiz 2 2 2 4 2 3 2" xfId="27048" xr:uid="{00000000-0005-0000-0000-0000FF0D0000}"/>
    <cellStyle name="Notiz 2 2 2 4 2 4" xfId="18630" xr:uid="{00000000-0005-0000-0000-0000000E0000}"/>
    <cellStyle name="Notiz 2 2 2 4 3" xfId="4283" xr:uid="{00000000-0005-0000-0000-0000010E0000}"/>
    <cellStyle name="Notiz 2 2 2 4 3 2" xfId="12704" xr:uid="{00000000-0005-0000-0000-0000020E0000}"/>
    <cellStyle name="Notiz 2 2 2 4 3 2 2" xfId="29542" xr:uid="{00000000-0005-0000-0000-0000030E0000}"/>
    <cellStyle name="Notiz 2 2 2 4 3 3" xfId="21124" xr:uid="{00000000-0005-0000-0000-0000040E0000}"/>
    <cellStyle name="Notiz 2 2 2 4 4" xfId="9222" xr:uid="{00000000-0005-0000-0000-0000050E0000}"/>
    <cellStyle name="Notiz 2 2 2 4 4 2" xfId="26060" xr:uid="{00000000-0005-0000-0000-0000060E0000}"/>
    <cellStyle name="Notiz 2 2 2 4 5" xfId="17642" xr:uid="{00000000-0005-0000-0000-0000070E0000}"/>
    <cellStyle name="Notiz 2 2 2 5" xfId="1240" xr:uid="{00000000-0005-0000-0000-0000080E0000}"/>
    <cellStyle name="Notiz 2 2 2 5 2" xfId="4776" xr:uid="{00000000-0005-0000-0000-0000090E0000}"/>
    <cellStyle name="Notiz 2 2 2 5 2 2" xfId="13197" xr:uid="{00000000-0005-0000-0000-00000A0E0000}"/>
    <cellStyle name="Notiz 2 2 2 5 2 2 2" xfId="30035" xr:uid="{00000000-0005-0000-0000-00000B0E0000}"/>
    <cellStyle name="Notiz 2 2 2 5 2 3" xfId="21617" xr:uid="{00000000-0005-0000-0000-00000C0E0000}"/>
    <cellStyle name="Notiz 2 2 2 5 3" xfId="9715" xr:uid="{00000000-0005-0000-0000-00000D0E0000}"/>
    <cellStyle name="Notiz 2 2 2 5 3 2" xfId="26553" xr:uid="{00000000-0005-0000-0000-00000E0E0000}"/>
    <cellStyle name="Notiz 2 2 2 5 4" xfId="18135" xr:uid="{00000000-0005-0000-0000-00000F0E0000}"/>
    <cellStyle name="Notiz 2 2 2 6" xfId="2209" xr:uid="{00000000-0005-0000-0000-0000100E0000}"/>
    <cellStyle name="Notiz 2 2 2 6 2" xfId="5695" xr:uid="{00000000-0005-0000-0000-0000110E0000}"/>
    <cellStyle name="Notiz 2 2 2 6 2 2" xfId="14116" xr:uid="{00000000-0005-0000-0000-0000120E0000}"/>
    <cellStyle name="Notiz 2 2 2 6 2 2 2" xfId="30954" xr:uid="{00000000-0005-0000-0000-0000130E0000}"/>
    <cellStyle name="Notiz 2 2 2 6 2 3" xfId="22536" xr:uid="{00000000-0005-0000-0000-0000140E0000}"/>
    <cellStyle name="Notiz 2 2 2 6 3" xfId="10634" xr:uid="{00000000-0005-0000-0000-0000150E0000}"/>
    <cellStyle name="Notiz 2 2 2 6 3 2" xfId="27472" xr:uid="{00000000-0005-0000-0000-0000160E0000}"/>
    <cellStyle name="Notiz 2 2 2 6 4" xfId="19054" xr:uid="{00000000-0005-0000-0000-0000170E0000}"/>
    <cellStyle name="Notiz 2 2 2 7" xfId="2704" xr:uid="{00000000-0005-0000-0000-0000180E0000}"/>
    <cellStyle name="Notiz 2 2 2 7 2" xfId="6186" xr:uid="{00000000-0005-0000-0000-0000190E0000}"/>
    <cellStyle name="Notiz 2 2 2 7 2 2" xfId="14607" xr:uid="{00000000-0005-0000-0000-00001A0E0000}"/>
    <cellStyle name="Notiz 2 2 2 7 2 2 2" xfId="31445" xr:uid="{00000000-0005-0000-0000-00001B0E0000}"/>
    <cellStyle name="Notiz 2 2 2 7 2 3" xfId="23027" xr:uid="{00000000-0005-0000-0000-00001C0E0000}"/>
    <cellStyle name="Notiz 2 2 2 7 3" xfId="11125" xr:uid="{00000000-0005-0000-0000-00001D0E0000}"/>
    <cellStyle name="Notiz 2 2 2 7 3 2" xfId="27963" xr:uid="{00000000-0005-0000-0000-00001E0E0000}"/>
    <cellStyle name="Notiz 2 2 2 7 4" xfId="19545" xr:uid="{00000000-0005-0000-0000-00001F0E0000}"/>
    <cellStyle name="Notiz 2 2 2 8" xfId="3201" xr:uid="{00000000-0005-0000-0000-0000200E0000}"/>
    <cellStyle name="Notiz 2 2 2 8 2" xfId="6683" xr:uid="{00000000-0005-0000-0000-0000210E0000}"/>
    <cellStyle name="Notiz 2 2 2 8 2 2" xfId="15104" xr:uid="{00000000-0005-0000-0000-0000220E0000}"/>
    <cellStyle name="Notiz 2 2 2 8 2 2 2" xfId="31942" xr:uid="{00000000-0005-0000-0000-0000230E0000}"/>
    <cellStyle name="Notiz 2 2 2 8 2 3" xfId="23524" xr:uid="{00000000-0005-0000-0000-0000240E0000}"/>
    <cellStyle name="Notiz 2 2 2 8 3" xfId="11622" xr:uid="{00000000-0005-0000-0000-0000250E0000}"/>
    <cellStyle name="Notiz 2 2 2 8 3 2" xfId="28460" xr:uid="{00000000-0005-0000-0000-0000260E0000}"/>
    <cellStyle name="Notiz 2 2 2 8 4" xfId="20042" xr:uid="{00000000-0005-0000-0000-0000270E0000}"/>
    <cellStyle name="Notiz 2 2 2 9" xfId="3788" xr:uid="{00000000-0005-0000-0000-0000280E0000}"/>
    <cellStyle name="Notiz 2 2 2 9 2" xfId="12209" xr:uid="{00000000-0005-0000-0000-0000290E0000}"/>
    <cellStyle name="Notiz 2 2 2 9 2 2" xfId="29047" xr:uid="{00000000-0005-0000-0000-00002A0E0000}"/>
    <cellStyle name="Notiz 2 2 2 9 3" xfId="20629" xr:uid="{00000000-0005-0000-0000-00002B0E0000}"/>
    <cellStyle name="Notiz 2 2 3" xfId="413" xr:uid="{00000000-0005-0000-0000-00002C0E0000}"/>
    <cellStyle name="Notiz 2 2 3 10" xfId="8165" xr:uid="{00000000-0005-0000-0000-00002D0E0000}"/>
    <cellStyle name="Notiz 2 2 3 10 2" xfId="16586" xr:uid="{00000000-0005-0000-0000-00002E0E0000}"/>
    <cellStyle name="Notiz 2 2 3 10 2 2" xfId="33424" xr:uid="{00000000-0005-0000-0000-00002F0E0000}"/>
    <cellStyle name="Notiz 2 2 3 10 3" xfId="25006" xr:uid="{00000000-0005-0000-0000-0000300E0000}"/>
    <cellStyle name="Notiz 2 2 3 11" xfId="8888" xr:uid="{00000000-0005-0000-0000-0000310E0000}"/>
    <cellStyle name="Notiz 2 2 3 11 2" xfId="25727" xr:uid="{00000000-0005-0000-0000-0000320E0000}"/>
    <cellStyle name="Notiz 2 2 3 12" xfId="17308" xr:uid="{00000000-0005-0000-0000-0000330E0000}"/>
    <cellStyle name="Notiz 2 2 3 2" xfId="909" xr:uid="{00000000-0005-0000-0000-0000340E0000}"/>
    <cellStyle name="Notiz 2 2 3 2 2" xfId="1897" xr:uid="{00000000-0005-0000-0000-0000350E0000}"/>
    <cellStyle name="Notiz 2 2 3 2 2 2" xfId="5433" xr:uid="{00000000-0005-0000-0000-0000360E0000}"/>
    <cellStyle name="Notiz 2 2 3 2 2 2 2" xfId="13854" xr:uid="{00000000-0005-0000-0000-0000370E0000}"/>
    <cellStyle name="Notiz 2 2 3 2 2 2 2 2" xfId="30692" xr:uid="{00000000-0005-0000-0000-0000380E0000}"/>
    <cellStyle name="Notiz 2 2 3 2 2 2 3" xfId="22274" xr:uid="{00000000-0005-0000-0000-0000390E0000}"/>
    <cellStyle name="Notiz 2 2 3 2 2 3" xfId="10372" xr:uid="{00000000-0005-0000-0000-00003A0E0000}"/>
    <cellStyle name="Notiz 2 2 3 2 2 3 2" xfId="27210" xr:uid="{00000000-0005-0000-0000-00003B0E0000}"/>
    <cellStyle name="Notiz 2 2 3 2 2 4" xfId="18792" xr:uid="{00000000-0005-0000-0000-00003C0E0000}"/>
    <cellStyle name="Notiz 2 2 3 2 3" xfId="4445" xr:uid="{00000000-0005-0000-0000-00003D0E0000}"/>
    <cellStyle name="Notiz 2 2 3 2 3 2" xfId="12866" xr:uid="{00000000-0005-0000-0000-00003E0E0000}"/>
    <cellStyle name="Notiz 2 2 3 2 3 2 2" xfId="29704" xr:uid="{00000000-0005-0000-0000-00003F0E0000}"/>
    <cellStyle name="Notiz 2 2 3 2 3 3" xfId="21286" xr:uid="{00000000-0005-0000-0000-0000400E0000}"/>
    <cellStyle name="Notiz 2 2 3 2 4" xfId="9384" xr:uid="{00000000-0005-0000-0000-0000410E0000}"/>
    <cellStyle name="Notiz 2 2 3 2 4 2" xfId="26222" xr:uid="{00000000-0005-0000-0000-0000420E0000}"/>
    <cellStyle name="Notiz 2 2 3 2 5" xfId="17804" xr:uid="{00000000-0005-0000-0000-0000430E0000}"/>
    <cellStyle name="Notiz 2 2 3 3" xfId="1402" xr:uid="{00000000-0005-0000-0000-0000440E0000}"/>
    <cellStyle name="Notiz 2 2 3 3 2" xfId="4938" xr:uid="{00000000-0005-0000-0000-0000450E0000}"/>
    <cellStyle name="Notiz 2 2 3 3 2 2" xfId="13359" xr:uid="{00000000-0005-0000-0000-0000460E0000}"/>
    <cellStyle name="Notiz 2 2 3 3 2 2 2" xfId="30197" xr:uid="{00000000-0005-0000-0000-0000470E0000}"/>
    <cellStyle name="Notiz 2 2 3 3 2 3" xfId="21779" xr:uid="{00000000-0005-0000-0000-0000480E0000}"/>
    <cellStyle name="Notiz 2 2 3 3 3" xfId="9877" xr:uid="{00000000-0005-0000-0000-0000490E0000}"/>
    <cellStyle name="Notiz 2 2 3 3 3 2" xfId="26715" xr:uid="{00000000-0005-0000-0000-00004A0E0000}"/>
    <cellStyle name="Notiz 2 2 3 3 4" xfId="18297" xr:uid="{00000000-0005-0000-0000-00004B0E0000}"/>
    <cellStyle name="Notiz 2 2 3 4" xfId="2212" xr:uid="{00000000-0005-0000-0000-00004C0E0000}"/>
    <cellStyle name="Notiz 2 2 3 4 2" xfId="5698" xr:uid="{00000000-0005-0000-0000-00004D0E0000}"/>
    <cellStyle name="Notiz 2 2 3 4 2 2" xfId="14119" xr:uid="{00000000-0005-0000-0000-00004E0E0000}"/>
    <cellStyle name="Notiz 2 2 3 4 2 2 2" xfId="30957" xr:uid="{00000000-0005-0000-0000-00004F0E0000}"/>
    <cellStyle name="Notiz 2 2 3 4 2 3" xfId="22539" xr:uid="{00000000-0005-0000-0000-0000500E0000}"/>
    <cellStyle name="Notiz 2 2 3 4 3" xfId="10637" xr:uid="{00000000-0005-0000-0000-0000510E0000}"/>
    <cellStyle name="Notiz 2 2 3 4 3 2" xfId="27475" xr:uid="{00000000-0005-0000-0000-0000520E0000}"/>
    <cellStyle name="Notiz 2 2 3 4 4" xfId="19057" xr:uid="{00000000-0005-0000-0000-0000530E0000}"/>
    <cellStyle name="Notiz 2 2 3 5" xfId="2707" xr:uid="{00000000-0005-0000-0000-0000540E0000}"/>
    <cellStyle name="Notiz 2 2 3 5 2" xfId="6189" xr:uid="{00000000-0005-0000-0000-0000550E0000}"/>
    <cellStyle name="Notiz 2 2 3 5 2 2" xfId="14610" xr:uid="{00000000-0005-0000-0000-0000560E0000}"/>
    <cellStyle name="Notiz 2 2 3 5 2 2 2" xfId="31448" xr:uid="{00000000-0005-0000-0000-0000570E0000}"/>
    <cellStyle name="Notiz 2 2 3 5 2 3" xfId="23030" xr:uid="{00000000-0005-0000-0000-0000580E0000}"/>
    <cellStyle name="Notiz 2 2 3 5 3" xfId="11128" xr:uid="{00000000-0005-0000-0000-0000590E0000}"/>
    <cellStyle name="Notiz 2 2 3 5 3 2" xfId="27966" xr:uid="{00000000-0005-0000-0000-00005A0E0000}"/>
    <cellStyle name="Notiz 2 2 3 5 4" xfId="19548" xr:uid="{00000000-0005-0000-0000-00005B0E0000}"/>
    <cellStyle name="Notiz 2 2 3 6" xfId="3204" xr:uid="{00000000-0005-0000-0000-00005C0E0000}"/>
    <cellStyle name="Notiz 2 2 3 6 2" xfId="6686" xr:uid="{00000000-0005-0000-0000-00005D0E0000}"/>
    <cellStyle name="Notiz 2 2 3 6 2 2" xfId="15107" xr:uid="{00000000-0005-0000-0000-00005E0E0000}"/>
    <cellStyle name="Notiz 2 2 3 6 2 2 2" xfId="31945" xr:uid="{00000000-0005-0000-0000-00005F0E0000}"/>
    <cellStyle name="Notiz 2 2 3 6 2 3" xfId="23527" xr:uid="{00000000-0005-0000-0000-0000600E0000}"/>
    <cellStyle name="Notiz 2 2 3 6 3" xfId="11625" xr:uid="{00000000-0005-0000-0000-0000610E0000}"/>
    <cellStyle name="Notiz 2 2 3 6 3 2" xfId="28463" xr:uid="{00000000-0005-0000-0000-0000620E0000}"/>
    <cellStyle name="Notiz 2 2 3 6 4" xfId="20045" xr:uid="{00000000-0005-0000-0000-0000630E0000}"/>
    <cellStyle name="Notiz 2 2 3 7" xfId="3950" xr:uid="{00000000-0005-0000-0000-0000640E0000}"/>
    <cellStyle name="Notiz 2 2 3 7 2" xfId="12371" xr:uid="{00000000-0005-0000-0000-0000650E0000}"/>
    <cellStyle name="Notiz 2 2 3 7 2 2" xfId="29209" xr:uid="{00000000-0005-0000-0000-0000660E0000}"/>
    <cellStyle name="Notiz 2 2 3 7 3" xfId="20791" xr:uid="{00000000-0005-0000-0000-0000670E0000}"/>
    <cellStyle name="Notiz 2 2 3 8" xfId="7181" xr:uid="{00000000-0005-0000-0000-0000680E0000}"/>
    <cellStyle name="Notiz 2 2 3 8 2" xfId="15602" xr:uid="{00000000-0005-0000-0000-0000690E0000}"/>
    <cellStyle name="Notiz 2 2 3 8 2 2" xfId="32440" xr:uid="{00000000-0005-0000-0000-00006A0E0000}"/>
    <cellStyle name="Notiz 2 2 3 8 3" xfId="24022" xr:uid="{00000000-0005-0000-0000-00006B0E0000}"/>
    <cellStyle name="Notiz 2 2 3 9" xfId="7672" xr:uid="{00000000-0005-0000-0000-00006C0E0000}"/>
    <cellStyle name="Notiz 2 2 3 9 2" xfId="16093" xr:uid="{00000000-0005-0000-0000-00006D0E0000}"/>
    <cellStyle name="Notiz 2 2 3 9 2 2" xfId="32931" xr:uid="{00000000-0005-0000-0000-00006E0E0000}"/>
    <cellStyle name="Notiz 2 2 3 9 3" xfId="24513" xr:uid="{00000000-0005-0000-0000-00006F0E0000}"/>
    <cellStyle name="Notiz 2 2 4" xfId="575" xr:uid="{00000000-0005-0000-0000-0000700E0000}"/>
    <cellStyle name="Notiz 2 2 4 10" xfId="8166" xr:uid="{00000000-0005-0000-0000-0000710E0000}"/>
    <cellStyle name="Notiz 2 2 4 10 2" xfId="16587" xr:uid="{00000000-0005-0000-0000-0000720E0000}"/>
    <cellStyle name="Notiz 2 2 4 10 2 2" xfId="33425" xr:uid="{00000000-0005-0000-0000-0000730E0000}"/>
    <cellStyle name="Notiz 2 2 4 10 3" xfId="25007" xr:uid="{00000000-0005-0000-0000-0000740E0000}"/>
    <cellStyle name="Notiz 2 2 4 11" xfId="9051" xr:uid="{00000000-0005-0000-0000-0000750E0000}"/>
    <cellStyle name="Notiz 2 2 4 11 2" xfId="25889" xr:uid="{00000000-0005-0000-0000-0000760E0000}"/>
    <cellStyle name="Notiz 2 2 4 12" xfId="17471" xr:uid="{00000000-0005-0000-0000-0000770E0000}"/>
    <cellStyle name="Notiz 2 2 4 2" xfId="1071" xr:uid="{00000000-0005-0000-0000-0000780E0000}"/>
    <cellStyle name="Notiz 2 2 4 2 2" xfId="2059" xr:uid="{00000000-0005-0000-0000-0000790E0000}"/>
    <cellStyle name="Notiz 2 2 4 2 2 2" xfId="5595" xr:uid="{00000000-0005-0000-0000-00007A0E0000}"/>
    <cellStyle name="Notiz 2 2 4 2 2 2 2" xfId="14016" xr:uid="{00000000-0005-0000-0000-00007B0E0000}"/>
    <cellStyle name="Notiz 2 2 4 2 2 2 2 2" xfId="30854" xr:uid="{00000000-0005-0000-0000-00007C0E0000}"/>
    <cellStyle name="Notiz 2 2 4 2 2 2 3" xfId="22436" xr:uid="{00000000-0005-0000-0000-00007D0E0000}"/>
    <cellStyle name="Notiz 2 2 4 2 2 3" xfId="10534" xr:uid="{00000000-0005-0000-0000-00007E0E0000}"/>
    <cellStyle name="Notiz 2 2 4 2 2 3 2" xfId="27372" xr:uid="{00000000-0005-0000-0000-00007F0E0000}"/>
    <cellStyle name="Notiz 2 2 4 2 2 4" xfId="18954" xr:uid="{00000000-0005-0000-0000-0000800E0000}"/>
    <cellStyle name="Notiz 2 2 4 2 3" xfId="4607" xr:uid="{00000000-0005-0000-0000-0000810E0000}"/>
    <cellStyle name="Notiz 2 2 4 2 3 2" xfId="13028" xr:uid="{00000000-0005-0000-0000-0000820E0000}"/>
    <cellStyle name="Notiz 2 2 4 2 3 2 2" xfId="29866" xr:uid="{00000000-0005-0000-0000-0000830E0000}"/>
    <cellStyle name="Notiz 2 2 4 2 3 3" xfId="21448" xr:uid="{00000000-0005-0000-0000-0000840E0000}"/>
    <cellStyle name="Notiz 2 2 4 2 4" xfId="9546" xr:uid="{00000000-0005-0000-0000-0000850E0000}"/>
    <cellStyle name="Notiz 2 2 4 2 4 2" xfId="26384" xr:uid="{00000000-0005-0000-0000-0000860E0000}"/>
    <cellStyle name="Notiz 2 2 4 2 5" xfId="17966" xr:uid="{00000000-0005-0000-0000-0000870E0000}"/>
    <cellStyle name="Notiz 2 2 4 3" xfId="1564" xr:uid="{00000000-0005-0000-0000-0000880E0000}"/>
    <cellStyle name="Notiz 2 2 4 3 2" xfId="5100" xr:uid="{00000000-0005-0000-0000-0000890E0000}"/>
    <cellStyle name="Notiz 2 2 4 3 2 2" xfId="13521" xr:uid="{00000000-0005-0000-0000-00008A0E0000}"/>
    <cellStyle name="Notiz 2 2 4 3 2 2 2" xfId="30359" xr:uid="{00000000-0005-0000-0000-00008B0E0000}"/>
    <cellStyle name="Notiz 2 2 4 3 2 3" xfId="21941" xr:uid="{00000000-0005-0000-0000-00008C0E0000}"/>
    <cellStyle name="Notiz 2 2 4 3 3" xfId="10039" xr:uid="{00000000-0005-0000-0000-00008D0E0000}"/>
    <cellStyle name="Notiz 2 2 4 3 3 2" xfId="26877" xr:uid="{00000000-0005-0000-0000-00008E0E0000}"/>
    <cellStyle name="Notiz 2 2 4 3 4" xfId="18459" xr:uid="{00000000-0005-0000-0000-00008F0E0000}"/>
    <cellStyle name="Notiz 2 2 4 4" xfId="2213" xr:uid="{00000000-0005-0000-0000-0000900E0000}"/>
    <cellStyle name="Notiz 2 2 4 4 2" xfId="5699" xr:uid="{00000000-0005-0000-0000-0000910E0000}"/>
    <cellStyle name="Notiz 2 2 4 4 2 2" xfId="14120" xr:uid="{00000000-0005-0000-0000-0000920E0000}"/>
    <cellStyle name="Notiz 2 2 4 4 2 2 2" xfId="30958" xr:uid="{00000000-0005-0000-0000-0000930E0000}"/>
    <cellStyle name="Notiz 2 2 4 4 2 3" xfId="22540" xr:uid="{00000000-0005-0000-0000-0000940E0000}"/>
    <cellStyle name="Notiz 2 2 4 4 3" xfId="10638" xr:uid="{00000000-0005-0000-0000-0000950E0000}"/>
    <cellStyle name="Notiz 2 2 4 4 3 2" xfId="27476" xr:uid="{00000000-0005-0000-0000-0000960E0000}"/>
    <cellStyle name="Notiz 2 2 4 4 4" xfId="19058" xr:uid="{00000000-0005-0000-0000-0000970E0000}"/>
    <cellStyle name="Notiz 2 2 4 5" xfId="2708" xr:uid="{00000000-0005-0000-0000-0000980E0000}"/>
    <cellStyle name="Notiz 2 2 4 5 2" xfId="6190" xr:uid="{00000000-0005-0000-0000-0000990E0000}"/>
    <cellStyle name="Notiz 2 2 4 5 2 2" xfId="14611" xr:uid="{00000000-0005-0000-0000-00009A0E0000}"/>
    <cellStyle name="Notiz 2 2 4 5 2 2 2" xfId="31449" xr:uid="{00000000-0005-0000-0000-00009B0E0000}"/>
    <cellStyle name="Notiz 2 2 4 5 2 3" xfId="23031" xr:uid="{00000000-0005-0000-0000-00009C0E0000}"/>
    <cellStyle name="Notiz 2 2 4 5 3" xfId="11129" xr:uid="{00000000-0005-0000-0000-00009D0E0000}"/>
    <cellStyle name="Notiz 2 2 4 5 3 2" xfId="27967" xr:uid="{00000000-0005-0000-0000-00009E0E0000}"/>
    <cellStyle name="Notiz 2 2 4 5 4" xfId="19549" xr:uid="{00000000-0005-0000-0000-00009F0E0000}"/>
    <cellStyle name="Notiz 2 2 4 6" xfId="3205" xr:uid="{00000000-0005-0000-0000-0000A00E0000}"/>
    <cellStyle name="Notiz 2 2 4 6 2" xfId="6687" xr:uid="{00000000-0005-0000-0000-0000A10E0000}"/>
    <cellStyle name="Notiz 2 2 4 6 2 2" xfId="15108" xr:uid="{00000000-0005-0000-0000-0000A20E0000}"/>
    <cellStyle name="Notiz 2 2 4 6 2 2 2" xfId="31946" xr:uid="{00000000-0005-0000-0000-0000A30E0000}"/>
    <cellStyle name="Notiz 2 2 4 6 2 3" xfId="23528" xr:uid="{00000000-0005-0000-0000-0000A40E0000}"/>
    <cellStyle name="Notiz 2 2 4 6 3" xfId="11626" xr:uid="{00000000-0005-0000-0000-0000A50E0000}"/>
    <cellStyle name="Notiz 2 2 4 6 3 2" xfId="28464" xr:uid="{00000000-0005-0000-0000-0000A60E0000}"/>
    <cellStyle name="Notiz 2 2 4 6 4" xfId="20046" xr:uid="{00000000-0005-0000-0000-0000A70E0000}"/>
    <cellStyle name="Notiz 2 2 4 7" xfId="4112" xr:uid="{00000000-0005-0000-0000-0000A80E0000}"/>
    <cellStyle name="Notiz 2 2 4 7 2" xfId="12533" xr:uid="{00000000-0005-0000-0000-0000A90E0000}"/>
    <cellStyle name="Notiz 2 2 4 7 2 2" xfId="29371" xr:uid="{00000000-0005-0000-0000-0000AA0E0000}"/>
    <cellStyle name="Notiz 2 2 4 7 3" xfId="20953" xr:uid="{00000000-0005-0000-0000-0000AB0E0000}"/>
    <cellStyle name="Notiz 2 2 4 8" xfId="7182" xr:uid="{00000000-0005-0000-0000-0000AC0E0000}"/>
    <cellStyle name="Notiz 2 2 4 8 2" xfId="15603" xr:uid="{00000000-0005-0000-0000-0000AD0E0000}"/>
    <cellStyle name="Notiz 2 2 4 8 2 2" xfId="32441" xr:uid="{00000000-0005-0000-0000-0000AE0E0000}"/>
    <cellStyle name="Notiz 2 2 4 8 3" xfId="24023" xr:uid="{00000000-0005-0000-0000-0000AF0E0000}"/>
    <cellStyle name="Notiz 2 2 4 9" xfId="7673" xr:uid="{00000000-0005-0000-0000-0000B00E0000}"/>
    <cellStyle name="Notiz 2 2 4 9 2" xfId="16094" xr:uid="{00000000-0005-0000-0000-0000B10E0000}"/>
    <cellStyle name="Notiz 2 2 4 9 2 2" xfId="32932" xr:uid="{00000000-0005-0000-0000-0000B20E0000}"/>
    <cellStyle name="Notiz 2 2 4 9 3" xfId="24514" xr:uid="{00000000-0005-0000-0000-0000B30E0000}"/>
    <cellStyle name="Notiz 2 2 5" xfId="746" xr:uid="{00000000-0005-0000-0000-0000B40E0000}"/>
    <cellStyle name="Notiz 2 2 5 2" xfId="1734" xr:uid="{00000000-0005-0000-0000-0000B50E0000}"/>
    <cellStyle name="Notiz 2 2 5 2 2" xfId="5270" xr:uid="{00000000-0005-0000-0000-0000B60E0000}"/>
    <cellStyle name="Notiz 2 2 5 2 2 2" xfId="13691" xr:uid="{00000000-0005-0000-0000-0000B70E0000}"/>
    <cellStyle name="Notiz 2 2 5 2 2 2 2" xfId="30529" xr:uid="{00000000-0005-0000-0000-0000B80E0000}"/>
    <cellStyle name="Notiz 2 2 5 2 2 3" xfId="22111" xr:uid="{00000000-0005-0000-0000-0000B90E0000}"/>
    <cellStyle name="Notiz 2 2 5 2 3" xfId="10209" xr:uid="{00000000-0005-0000-0000-0000BA0E0000}"/>
    <cellStyle name="Notiz 2 2 5 2 3 2" xfId="27047" xr:uid="{00000000-0005-0000-0000-0000BB0E0000}"/>
    <cellStyle name="Notiz 2 2 5 2 4" xfId="18629" xr:uid="{00000000-0005-0000-0000-0000BC0E0000}"/>
    <cellStyle name="Notiz 2 2 5 3" xfId="4282" xr:uid="{00000000-0005-0000-0000-0000BD0E0000}"/>
    <cellStyle name="Notiz 2 2 5 3 2" xfId="12703" xr:uid="{00000000-0005-0000-0000-0000BE0E0000}"/>
    <cellStyle name="Notiz 2 2 5 3 2 2" xfId="29541" xr:uid="{00000000-0005-0000-0000-0000BF0E0000}"/>
    <cellStyle name="Notiz 2 2 5 3 3" xfId="21123" xr:uid="{00000000-0005-0000-0000-0000C00E0000}"/>
    <cellStyle name="Notiz 2 2 5 4" xfId="9221" xr:uid="{00000000-0005-0000-0000-0000C10E0000}"/>
    <cellStyle name="Notiz 2 2 5 4 2" xfId="26059" xr:uid="{00000000-0005-0000-0000-0000C20E0000}"/>
    <cellStyle name="Notiz 2 2 5 5" xfId="17641" xr:uid="{00000000-0005-0000-0000-0000C30E0000}"/>
    <cellStyle name="Notiz 2 2 6" xfId="1239" xr:uid="{00000000-0005-0000-0000-0000C40E0000}"/>
    <cellStyle name="Notiz 2 2 6 2" xfId="4775" xr:uid="{00000000-0005-0000-0000-0000C50E0000}"/>
    <cellStyle name="Notiz 2 2 6 2 2" xfId="13196" xr:uid="{00000000-0005-0000-0000-0000C60E0000}"/>
    <cellStyle name="Notiz 2 2 6 2 2 2" xfId="30034" xr:uid="{00000000-0005-0000-0000-0000C70E0000}"/>
    <cellStyle name="Notiz 2 2 6 2 3" xfId="21616" xr:uid="{00000000-0005-0000-0000-0000C80E0000}"/>
    <cellStyle name="Notiz 2 2 6 3" xfId="9714" xr:uid="{00000000-0005-0000-0000-0000C90E0000}"/>
    <cellStyle name="Notiz 2 2 6 3 2" xfId="26552" xr:uid="{00000000-0005-0000-0000-0000CA0E0000}"/>
    <cellStyle name="Notiz 2 2 6 4" xfId="18134" xr:uid="{00000000-0005-0000-0000-0000CB0E0000}"/>
    <cellStyle name="Notiz 2 2 7" xfId="2208" xr:uid="{00000000-0005-0000-0000-0000CC0E0000}"/>
    <cellStyle name="Notiz 2 2 7 2" xfId="5694" xr:uid="{00000000-0005-0000-0000-0000CD0E0000}"/>
    <cellStyle name="Notiz 2 2 7 2 2" xfId="14115" xr:uid="{00000000-0005-0000-0000-0000CE0E0000}"/>
    <cellStyle name="Notiz 2 2 7 2 2 2" xfId="30953" xr:uid="{00000000-0005-0000-0000-0000CF0E0000}"/>
    <cellStyle name="Notiz 2 2 7 2 3" xfId="22535" xr:uid="{00000000-0005-0000-0000-0000D00E0000}"/>
    <cellStyle name="Notiz 2 2 7 3" xfId="10633" xr:uid="{00000000-0005-0000-0000-0000D10E0000}"/>
    <cellStyle name="Notiz 2 2 7 3 2" xfId="27471" xr:uid="{00000000-0005-0000-0000-0000D20E0000}"/>
    <cellStyle name="Notiz 2 2 7 4" xfId="19053" xr:uid="{00000000-0005-0000-0000-0000D30E0000}"/>
    <cellStyle name="Notiz 2 2 8" xfId="2703" xr:uid="{00000000-0005-0000-0000-0000D40E0000}"/>
    <cellStyle name="Notiz 2 2 8 2" xfId="6185" xr:uid="{00000000-0005-0000-0000-0000D50E0000}"/>
    <cellStyle name="Notiz 2 2 8 2 2" xfId="14606" xr:uid="{00000000-0005-0000-0000-0000D60E0000}"/>
    <cellStyle name="Notiz 2 2 8 2 2 2" xfId="31444" xr:uid="{00000000-0005-0000-0000-0000D70E0000}"/>
    <cellStyle name="Notiz 2 2 8 2 3" xfId="23026" xr:uid="{00000000-0005-0000-0000-0000D80E0000}"/>
    <cellStyle name="Notiz 2 2 8 3" xfId="11124" xr:uid="{00000000-0005-0000-0000-0000D90E0000}"/>
    <cellStyle name="Notiz 2 2 8 3 2" xfId="27962" xr:uid="{00000000-0005-0000-0000-0000DA0E0000}"/>
    <cellStyle name="Notiz 2 2 8 4" xfId="19544" xr:uid="{00000000-0005-0000-0000-0000DB0E0000}"/>
    <cellStyle name="Notiz 2 2 9" xfId="3200" xr:uid="{00000000-0005-0000-0000-0000DC0E0000}"/>
    <cellStyle name="Notiz 2 2 9 2" xfId="6682" xr:uid="{00000000-0005-0000-0000-0000DD0E0000}"/>
    <cellStyle name="Notiz 2 2 9 2 2" xfId="15103" xr:uid="{00000000-0005-0000-0000-0000DE0E0000}"/>
    <cellStyle name="Notiz 2 2 9 2 2 2" xfId="31941" xr:uid="{00000000-0005-0000-0000-0000DF0E0000}"/>
    <cellStyle name="Notiz 2 2 9 2 3" xfId="23523" xr:uid="{00000000-0005-0000-0000-0000E00E0000}"/>
    <cellStyle name="Notiz 2 2 9 3" xfId="11621" xr:uid="{00000000-0005-0000-0000-0000E10E0000}"/>
    <cellStyle name="Notiz 2 2 9 3 2" xfId="28459" xr:uid="{00000000-0005-0000-0000-0000E20E0000}"/>
    <cellStyle name="Notiz 2 2 9 4" xfId="20041" xr:uid="{00000000-0005-0000-0000-0000E30E0000}"/>
    <cellStyle name="Notiz 2 3" xfId="196" xr:uid="{00000000-0005-0000-0000-0000E40E0000}"/>
    <cellStyle name="Notiz 2 3 10" xfId="7183" xr:uid="{00000000-0005-0000-0000-0000E50E0000}"/>
    <cellStyle name="Notiz 2 3 10 2" xfId="15604" xr:uid="{00000000-0005-0000-0000-0000E60E0000}"/>
    <cellStyle name="Notiz 2 3 10 2 2" xfId="32442" xr:uid="{00000000-0005-0000-0000-0000E70E0000}"/>
    <cellStyle name="Notiz 2 3 10 3" xfId="24024" xr:uid="{00000000-0005-0000-0000-0000E80E0000}"/>
    <cellStyle name="Notiz 2 3 11" xfId="7674" xr:uid="{00000000-0005-0000-0000-0000E90E0000}"/>
    <cellStyle name="Notiz 2 3 11 2" xfId="16095" xr:uid="{00000000-0005-0000-0000-0000EA0E0000}"/>
    <cellStyle name="Notiz 2 3 11 2 2" xfId="32933" xr:uid="{00000000-0005-0000-0000-0000EB0E0000}"/>
    <cellStyle name="Notiz 2 3 11 3" xfId="24515" xr:uid="{00000000-0005-0000-0000-0000EC0E0000}"/>
    <cellStyle name="Notiz 2 3 12" xfId="8167" xr:uid="{00000000-0005-0000-0000-0000ED0E0000}"/>
    <cellStyle name="Notiz 2 3 12 2" xfId="16588" xr:uid="{00000000-0005-0000-0000-0000EE0E0000}"/>
    <cellStyle name="Notiz 2 3 12 2 2" xfId="33426" xr:uid="{00000000-0005-0000-0000-0000EF0E0000}"/>
    <cellStyle name="Notiz 2 3 12 3" xfId="25008" xr:uid="{00000000-0005-0000-0000-0000F00E0000}"/>
    <cellStyle name="Notiz 2 3 13" xfId="8727" xr:uid="{00000000-0005-0000-0000-0000F10E0000}"/>
    <cellStyle name="Notiz 2 3 13 2" xfId="25566" xr:uid="{00000000-0005-0000-0000-0000F20E0000}"/>
    <cellStyle name="Notiz 2 3 14" xfId="17147" xr:uid="{00000000-0005-0000-0000-0000F30E0000}"/>
    <cellStyle name="Notiz 2 3 2" xfId="415" xr:uid="{00000000-0005-0000-0000-0000F40E0000}"/>
    <cellStyle name="Notiz 2 3 2 10" xfId="8168" xr:uid="{00000000-0005-0000-0000-0000F50E0000}"/>
    <cellStyle name="Notiz 2 3 2 10 2" xfId="16589" xr:uid="{00000000-0005-0000-0000-0000F60E0000}"/>
    <cellStyle name="Notiz 2 3 2 10 2 2" xfId="33427" xr:uid="{00000000-0005-0000-0000-0000F70E0000}"/>
    <cellStyle name="Notiz 2 3 2 10 3" xfId="25009" xr:uid="{00000000-0005-0000-0000-0000F80E0000}"/>
    <cellStyle name="Notiz 2 3 2 11" xfId="8890" xr:uid="{00000000-0005-0000-0000-0000F90E0000}"/>
    <cellStyle name="Notiz 2 3 2 11 2" xfId="25729" xr:uid="{00000000-0005-0000-0000-0000FA0E0000}"/>
    <cellStyle name="Notiz 2 3 2 12" xfId="17310" xr:uid="{00000000-0005-0000-0000-0000FB0E0000}"/>
    <cellStyle name="Notiz 2 3 2 2" xfId="911" xr:uid="{00000000-0005-0000-0000-0000FC0E0000}"/>
    <cellStyle name="Notiz 2 3 2 2 2" xfId="1899" xr:uid="{00000000-0005-0000-0000-0000FD0E0000}"/>
    <cellStyle name="Notiz 2 3 2 2 2 2" xfId="5435" xr:uid="{00000000-0005-0000-0000-0000FE0E0000}"/>
    <cellStyle name="Notiz 2 3 2 2 2 2 2" xfId="13856" xr:uid="{00000000-0005-0000-0000-0000FF0E0000}"/>
    <cellStyle name="Notiz 2 3 2 2 2 2 2 2" xfId="30694" xr:uid="{00000000-0005-0000-0000-0000000F0000}"/>
    <cellStyle name="Notiz 2 3 2 2 2 2 3" xfId="22276" xr:uid="{00000000-0005-0000-0000-0000010F0000}"/>
    <cellStyle name="Notiz 2 3 2 2 2 3" xfId="10374" xr:uid="{00000000-0005-0000-0000-0000020F0000}"/>
    <cellStyle name="Notiz 2 3 2 2 2 3 2" xfId="27212" xr:uid="{00000000-0005-0000-0000-0000030F0000}"/>
    <cellStyle name="Notiz 2 3 2 2 2 4" xfId="18794" xr:uid="{00000000-0005-0000-0000-0000040F0000}"/>
    <cellStyle name="Notiz 2 3 2 2 3" xfId="4447" xr:uid="{00000000-0005-0000-0000-0000050F0000}"/>
    <cellStyle name="Notiz 2 3 2 2 3 2" xfId="12868" xr:uid="{00000000-0005-0000-0000-0000060F0000}"/>
    <cellStyle name="Notiz 2 3 2 2 3 2 2" xfId="29706" xr:uid="{00000000-0005-0000-0000-0000070F0000}"/>
    <cellStyle name="Notiz 2 3 2 2 3 3" xfId="21288" xr:uid="{00000000-0005-0000-0000-0000080F0000}"/>
    <cellStyle name="Notiz 2 3 2 2 4" xfId="9386" xr:uid="{00000000-0005-0000-0000-0000090F0000}"/>
    <cellStyle name="Notiz 2 3 2 2 4 2" xfId="26224" xr:uid="{00000000-0005-0000-0000-00000A0F0000}"/>
    <cellStyle name="Notiz 2 3 2 2 5" xfId="17806" xr:uid="{00000000-0005-0000-0000-00000B0F0000}"/>
    <cellStyle name="Notiz 2 3 2 3" xfId="1404" xr:uid="{00000000-0005-0000-0000-00000C0F0000}"/>
    <cellStyle name="Notiz 2 3 2 3 2" xfId="4940" xr:uid="{00000000-0005-0000-0000-00000D0F0000}"/>
    <cellStyle name="Notiz 2 3 2 3 2 2" xfId="13361" xr:uid="{00000000-0005-0000-0000-00000E0F0000}"/>
    <cellStyle name="Notiz 2 3 2 3 2 2 2" xfId="30199" xr:uid="{00000000-0005-0000-0000-00000F0F0000}"/>
    <cellStyle name="Notiz 2 3 2 3 2 3" xfId="21781" xr:uid="{00000000-0005-0000-0000-0000100F0000}"/>
    <cellStyle name="Notiz 2 3 2 3 3" xfId="9879" xr:uid="{00000000-0005-0000-0000-0000110F0000}"/>
    <cellStyle name="Notiz 2 3 2 3 3 2" xfId="26717" xr:uid="{00000000-0005-0000-0000-0000120F0000}"/>
    <cellStyle name="Notiz 2 3 2 3 4" xfId="18299" xr:uid="{00000000-0005-0000-0000-0000130F0000}"/>
    <cellStyle name="Notiz 2 3 2 4" xfId="2215" xr:uid="{00000000-0005-0000-0000-0000140F0000}"/>
    <cellStyle name="Notiz 2 3 2 4 2" xfId="5701" xr:uid="{00000000-0005-0000-0000-0000150F0000}"/>
    <cellStyle name="Notiz 2 3 2 4 2 2" xfId="14122" xr:uid="{00000000-0005-0000-0000-0000160F0000}"/>
    <cellStyle name="Notiz 2 3 2 4 2 2 2" xfId="30960" xr:uid="{00000000-0005-0000-0000-0000170F0000}"/>
    <cellStyle name="Notiz 2 3 2 4 2 3" xfId="22542" xr:uid="{00000000-0005-0000-0000-0000180F0000}"/>
    <cellStyle name="Notiz 2 3 2 4 3" xfId="10640" xr:uid="{00000000-0005-0000-0000-0000190F0000}"/>
    <cellStyle name="Notiz 2 3 2 4 3 2" xfId="27478" xr:uid="{00000000-0005-0000-0000-00001A0F0000}"/>
    <cellStyle name="Notiz 2 3 2 4 4" xfId="19060" xr:uid="{00000000-0005-0000-0000-00001B0F0000}"/>
    <cellStyle name="Notiz 2 3 2 5" xfId="2710" xr:uid="{00000000-0005-0000-0000-00001C0F0000}"/>
    <cellStyle name="Notiz 2 3 2 5 2" xfId="6192" xr:uid="{00000000-0005-0000-0000-00001D0F0000}"/>
    <cellStyle name="Notiz 2 3 2 5 2 2" xfId="14613" xr:uid="{00000000-0005-0000-0000-00001E0F0000}"/>
    <cellStyle name="Notiz 2 3 2 5 2 2 2" xfId="31451" xr:uid="{00000000-0005-0000-0000-00001F0F0000}"/>
    <cellStyle name="Notiz 2 3 2 5 2 3" xfId="23033" xr:uid="{00000000-0005-0000-0000-0000200F0000}"/>
    <cellStyle name="Notiz 2 3 2 5 3" xfId="11131" xr:uid="{00000000-0005-0000-0000-0000210F0000}"/>
    <cellStyle name="Notiz 2 3 2 5 3 2" xfId="27969" xr:uid="{00000000-0005-0000-0000-0000220F0000}"/>
    <cellStyle name="Notiz 2 3 2 5 4" xfId="19551" xr:uid="{00000000-0005-0000-0000-0000230F0000}"/>
    <cellStyle name="Notiz 2 3 2 6" xfId="3207" xr:uid="{00000000-0005-0000-0000-0000240F0000}"/>
    <cellStyle name="Notiz 2 3 2 6 2" xfId="6689" xr:uid="{00000000-0005-0000-0000-0000250F0000}"/>
    <cellStyle name="Notiz 2 3 2 6 2 2" xfId="15110" xr:uid="{00000000-0005-0000-0000-0000260F0000}"/>
    <cellStyle name="Notiz 2 3 2 6 2 2 2" xfId="31948" xr:uid="{00000000-0005-0000-0000-0000270F0000}"/>
    <cellStyle name="Notiz 2 3 2 6 2 3" xfId="23530" xr:uid="{00000000-0005-0000-0000-0000280F0000}"/>
    <cellStyle name="Notiz 2 3 2 6 3" xfId="11628" xr:uid="{00000000-0005-0000-0000-0000290F0000}"/>
    <cellStyle name="Notiz 2 3 2 6 3 2" xfId="28466" xr:uid="{00000000-0005-0000-0000-00002A0F0000}"/>
    <cellStyle name="Notiz 2 3 2 6 4" xfId="20048" xr:uid="{00000000-0005-0000-0000-00002B0F0000}"/>
    <cellStyle name="Notiz 2 3 2 7" xfId="3952" xr:uid="{00000000-0005-0000-0000-00002C0F0000}"/>
    <cellStyle name="Notiz 2 3 2 7 2" xfId="12373" xr:uid="{00000000-0005-0000-0000-00002D0F0000}"/>
    <cellStyle name="Notiz 2 3 2 7 2 2" xfId="29211" xr:uid="{00000000-0005-0000-0000-00002E0F0000}"/>
    <cellStyle name="Notiz 2 3 2 7 3" xfId="20793" xr:uid="{00000000-0005-0000-0000-00002F0F0000}"/>
    <cellStyle name="Notiz 2 3 2 8" xfId="7184" xr:uid="{00000000-0005-0000-0000-0000300F0000}"/>
    <cellStyle name="Notiz 2 3 2 8 2" xfId="15605" xr:uid="{00000000-0005-0000-0000-0000310F0000}"/>
    <cellStyle name="Notiz 2 3 2 8 2 2" xfId="32443" xr:uid="{00000000-0005-0000-0000-0000320F0000}"/>
    <cellStyle name="Notiz 2 3 2 8 3" xfId="24025" xr:uid="{00000000-0005-0000-0000-0000330F0000}"/>
    <cellStyle name="Notiz 2 3 2 9" xfId="7675" xr:uid="{00000000-0005-0000-0000-0000340F0000}"/>
    <cellStyle name="Notiz 2 3 2 9 2" xfId="16096" xr:uid="{00000000-0005-0000-0000-0000350F0000}"/>
    <cellStyle name="Notiz 2 3 2 9 2 2" xfId="32934" xr:uid="{00000000-0005-0000-0000-0000360F0000}"/>
    <cellStyle name="Notiz 2 3 2 9 3" xfId="24516" xr:uid="{00000000-0005-0000-0000-0000370F0000}"/>
    <cellStyle name="Notiz 2 3 3" xfId="577" xr:uid="{00000000-0005-0000-0000-0000380F0000}"/>
    <cellStyle name="Notiz 2 3 3 10" xfId="8169" xr:uid="{00000000-0005-0000-0000-0000390F0000}"/>
    <cellStyle name="Notiz 2 3 3 10 2" xfId="16590" xr:uid="{00000000-0005-0000-0000-00003A0F0000}"/>
    <cellStyle name="Notiz 2 3 3 10 2 2" xfId="33428" xr:uid="{00000000-0005-0000-0000-00003B0F0000}"/>
    <cellStyle name="Notiz 2 3 3 10 3" xfId="25010" xr:uid="{00000000-0005-0000-0000-00003C0F0000}"/>
    <cellStyle name="Notiz 2 3 3 11" xfId="9053" xr:uid="{00000000-0005-0000-0000-00003D0F0000}"/>
    <cellStyle name="Notiz 2 3 3 11 2" xfId="25891" xr:uid="{00000000-0005-0000-0000-00003E0F0000}"/>
    <cellStyle name="Notiz 2 3 3 12" xfId="17473" xr:uid="{00000000-0005-0000-0000-00003F0F0000}"/>
    <cellStyle name="Notiz 2 3 3 2" xfId="1073" xr:uid="{00000000-0005-0000-0000-0000400F0000}"/>
    <cellStyle name="Notiz 2 3 3 2 2" xfId="2061" xr:uid="{00000000-0005-0000-0000-0000410F0000}"/>
    <cellStyle name="Notiz 2 3 3 2 2 2" xfId="5597" xr:uid="{00000000-0005-0000-0000-0000420F0000}"/>
    <cellStyle name="Notiz 2 3 3 2 2 2 2" xfId="14018" xr:uid="{00000000-0005-0000-0000-0000430F0000}"/>
    <cellStyle name="Notiz 2 3 3 2 2 2 2 2" xfId="30856" xr:uid="{00000000-0005-0000-0000-0000440F0000}"/>
    <cellStyle name="Notiz 2 3 3 2 2 2 3" xfId="22438" xr:uid="{00000000-0005-0000-0000-0000450F0000}"/>
    <cellStyle name="Notiz 2 3 3 2 2 3" xfId="10536" xr:uid="{00000000-0005-0000-0000-0000460F0000}"/>
    <cellStyle name="Notiz 2 3 3 2 2 3 2" xfId="27374" xr:uid="{00000000-0005-0000-0000-0000470F0000}"/>
    <cellStyle name="Notiz 2 3 3 2 2 4" xfId="18956" xr:uid="{00000000-0005-0000-0000-0000480F0000}"/>
    <cellStyle name="Notiz 2 3 3 2 3" xfId="4609" xr:uid="{00000000-0005-0000-0000-0000490F0000}"/>
    <cellStyle name="Notiz 2 3 3 2 3 2" xfId="13030" xr:uid="{00000000-0005-0000-0000-00004A0F0000}"/>
    <cellStyle name="Notiz 2 3 3 2 3 2 2" xfId="29868" xr:uid="{00000000-0005-0000-0000-00004B0F0000}"/>
    <cellStyle name="Notiz 2 3 3 2 3 3" xfId="21450" xr:uid="{00000000-0005-0000-0000-00004C0F0000}"/>
    <cellStyle name="Notiz 2 3 3 2 4" xfId="9548" xr:uid="{00000000-0005-0000-0000-00004D0F0000}"/>
    <cellStyle name="Notiz 2 3 3 2 4 2" xfId="26386" xr:uid="{00000000-0005-0000-0000-00004E0F0000}"/>
    <cellStyle name="Notiz 2 3 3 2 5" xfId="17968" xr:uid="{00000000-0005-0000-0000-00004F0F0000}"/>
    <cellStyle name="Notiz 2 3 3 3" xfId="1566" xr:uid="{00000000-0005-0000-0000-0000500F0000}"/>
    <cellStyle name="Notiz 2 3 3 3 2" xfId="5102" xr:uid="{00000000-0005-0000-0000-0000510F0000}"/>
    <cellStyle name="Notiz 2 3 3 3 2 2" xfId="13523" xr:uid="{00000000-0005-0000-0000-0000520F0000}"/>
    <cellStyle name="Notiz 2 3 3 3 2 2 2" xfId="30361" xr:uid="{00000000-0005-0000-0000-0000530F0000}"/>
    <cellStyle name="Notiz 2 3 3 3 2 3" xfId="21943" xr:uid="{00000000-0005-0000-0000-0000540F0000}"/>
    <cellStyle name="Notiz 2 3 3 3 3" xfId="10041" xr:uid="{00000000-0005-0000-0000-0000550F0000}"/>
    <cellStyle name="Notiz 2 3 3 3 3 2" xfId="26879" xr:uid="{00000000-0005-0000-0000-0000560F0000}"/>
    <cellStyle name="Notiz 2 3 3 3 4" xfId="18461" xr:uid="{00000000-0005-0000-0000-0000570F0000}"/>
    <cellStyle name="Notiz 2 3 3 4" xfId="2216" xr:uid="{00000000-0005-0000-0000-0000580F0000}"/>
    <cellStyle name="Notiz 2 3 3 4 2" xfId="5702" xr:uid="{00000000-0005-0000-0000-0000590F0000}"/>
    <cellStyle name="Notiz 2 3 3 4 2 2" xfId="14123" xr:uid="{00000000-0005-0000-0000-00005A0F0000}"/>
    <cellStyle name="Notiz 2 3 3 4 2 2 2" xfId="30961" xr:uid="{00000000-0005-0000-0000-00005B0F0000}"/>
    <cellStyle name="Notiz 2 3 3 4 2 3" xfId="22543" xr:uid="{00000000-0005-0000-0000-00005C0F0000}"/>
    <cellStyle name="Notiz 2 3 3 4 3" xfId="10641" xr:uid="{00000000-0005-0000-0000-00005D0F0000}"/>
    <cellStyle name="Notiz 2 3 3 4 3 2" xfId="27479" xr:uid="{00000000-0005-0000-0000-00005E0F0000}"/>
    <cellStyle name="Notiz 2 3 3 4 4" xfId="19061" xr:uid="{00000000-0005-0000-0000-00005F0F0000}"/>
    <cellStyle name="Notiz 2 3 3 5" xfId="2711" xr:uid="{00000000-0005-0000-0000-0000600F0000}"/>
    <cellStyle name="Notiz 2 3 3 5 2" xfId="6193" xr:uid="{00000000-0005-0000-0000-0000610F0000}"/>
    <cellStyle name="Notiz 2 3 3 5 2 2" xfId="14614" xr:uid="{00000000-0005-0000-0000-0000620F0000}"/>
    <cellStyle name="Notiz 2 3 3 5 2 2 2" xfId="31452" xr:uid="{00000000-0005-0000-0000-0000630F0000}"/>
    <cellStyle name="Notiz 2 3 3 5 2 3" xfId="23034" xr:uid="{00000000-0005-0000-0000-0000640F0000}"/>
    <cellStyle name="Notiz 2 3 3 5 3" xfId="11132" xr:uid="{00000000-0005-0000-0000-0000650F0000}"/>
    <cellStyle name="Notiz 2 3 3 5 3 2" xfId="27970" xr:uid="{00000000-0005-0000-0000-0000660F0000}"/>
    <cellStyle name="Notiz 2 3 3 5 4" xfId="19552" xr:uid="{00000000-0005-0000-0000-0000670F0000}"/>
    <cellStyle name="Notiz 2 3 3 6" xfId="3208" xr:uid="{00000000-0005-0000-0000-0000680F0000}"/>
    <cellStyle name="Notiz 2 3 3 6 2" xfId="6690" xr:uid="{00000000-0005-0000-0000-0000690F0000}"/>
    <cellStyle name="Notiz 2 3 3 6 2 2" xfId="15111" xr:uid="{00000000-0005-0000-0000-00006A0F0000}"/>
    <cellStyle name="Notiz 2 3 3 6 2 2 2" xfId="31949" xr:uid="{00000000-0005-0000-0000-00006B0F0000}"/>
    <cellStyle name="Notiz 2 3 3 6 2 3" xfId="23531" xr:uid="{00000000-0005-0000-0000-00006C0F0000}"/>
    <cellStyle name="Notiz 2 3 3 6 3" xfId="11629" xr:uid="{00000000-0005-0000-0000-00006D0F0000}"/>
    <cellStyle name="Notiz 2 3 3 6 3 2" xfId="28467" xr:uid="{00000000-0005-0000-0000-00006E0F0000}"/>
    <cellStyle name="Notiz 2 3 3 6 4" xfId="20049" xr:uid="{00000000-0005-0000-0000-00006F0F0000}"/>
    <cellStyle name="Notiz 2 3 3 7" xfId="4114" xr:uid="{00000000-0005-0000-0000-0000700F0000}"/>
    <cellStyle name="Notiz 2 3 3 7 2" xfId="12535" xr:uid="{00000000-0005-0000-0000-0000710F0000}"/>
    <cellStyle name="Notiz 2 3 3 7 2 2" xfId="29373" xr:uid="{00000000-0005-0000-0000-0000720F0000}"/>
    <cellStyle name="Notiz 2 3 3 7 3" xfId="20955" xr:uid="{00000000-0005-0000-0000-0000730F0000}"/>
    <cellStyle name="Notiz 2 3 3 8" xfId="7185" xr:uid="{00000000-0005-0000-0000-0000740F0000}"/>
    <cellStyle name="Notiz 2 3 3 8 2" xfId="15606" xr:uid="{00000000-0005-0000-0000-0000750F0000}"/>
    <cellStyle name="Notiz 2 3 3 8 2 2" xfId="32444" xr:uid="{00000000-0005-0000-0000-0000760F0000}"/>
    <cellStyle name="Notiz 2 3 3 8 3" xfId="24026" xr:uid="{00000000-0005-0000-0000-0000770F0000}"/>
    <cellStyle name="Notiz 2 3 3 9" xfId="7676" xr:uid="{00000000-0005-0000-0000-0000780F0000}"/>
    <cellStyle name="Notiz 2 3 3 9 2" xfId="16097" xr:uid="{00000000-0005-0000-0000-0000790F0000}"/>
    <cellStyle name="Notiz 2 3 3 9 2 2" xfId="32935" xr:uid="{00000000-0005-0000-0000-00007A0F0000}"/>
    <cellStyle name="Notiz 2 3 3 9 3" xfId="24517" xr:uid="{00000000-0005-0000-0000-00007B0F0000}"/>
    <cellStyle name="Notiz 2 3 4" xfId="748" xr:uid="{00000000-0005-0000-0000-00007C0F0000}"/>
    <cellStyle name="Notiz 2 3 4 2" xfId="1736" xr:uid="{00000000-0005-0000-0000-00007D0F0000}"/>
    <cellStyle name="Notiz 2 3 4 2 2" xfId="5272" xr:uid="{00000000-0005-0000-0000-00007E0F0000}"/>
    <cellStyle name="Notiz 2 3 4 2 2 2" xfId="13693" xr:uid="{00000000-0005-0000-0000-00007F0F0000}"/>
    <cellStyle name="Notiz 2 3 4 2 2 2 2" xfId="30531" xr:uid="{00000000-0005-0000-0000-0000800F0000}"/>
    <cellStyle name="Notiz 2 3 4 2 2 3" xfId="22113" xr:uid="{00000000-0005-0000-0000-0000810F0000}"/>
    <cellStyle name="Notiz 2 3 4 2 3" xfId="10211" xr:uid="{00000000-0005-0000-0000-0000820F0000}"/>
    <cellStyle name="Notiz 2 3 4 2 3 2" xfId="27049" xr:uid="{00000000-0005-0000-0000-0000830F0000}"/>
    <cellStyle name="Notiz 2 3 4 2 4" xfId="18631" xr:uid="{00000000-0005-0000-0000-0000840F0000}"/>
    <cellStyle name="Notiz 2 3 4 3" xfId="4284" xr:uid="{00000000-0005-0000-0000-0000850F0000}"/>
    <cellStyle name="Notiz 2 3 4 3 2" xfId="12705" xr:uid="{00000000-0005-0000-0000-0000860F0000}"/>
    <cellStyle name="Notiz 2 3 4 3 2 2" xfId="29543" xr:uid="{00000000-0005-0000-0000-0000870F0000}"/>
    <cellStyle name="Notiz 2 3 4 3 3" xfId="21125" xr:uid="{00000000-0005-0000-0000-0000880F0000}"/>
    <cellStyle name="Notiz 2 3 4 4" xfId="9223" xr:uid="{00000000-0005-0000-0000-0000890F0000}"/>
    <cellStyle name="Notiz 2 3 4 4 2" xfId="26061" xr:uid="{00000000-0005-0000-0000-00008A0F0000}"/>
    <cellStyle name="Notiz 2 3 4 5" xfId="17643" xr:uid="{00000000-0005-0000-0000-00008B0F0000}"/>
    <cellStyle name="Notiz 2 3 5" xfId="1241" xr:uid="{00000000-0005-0000-0000-00008C0F0000}"/>
    <cellStyle name="Notiz 2 3 5 2" xfId="4777" xr:uid="{00000000-0005-0000-0000-00008D0F0000}"/>
    <cellStyle name="Notiz 2 3 5 2 2" xfId="13198" xr:uid="{00000000-0005-0000-0000-00008E0F0000}"/>
    <cellStyle name="Notiz 2 3 5 2 2 2" xfId="30036" xr:uid="{00000000-0005-0000-0000-00008F0F0000}"/>
    <cellStyle name="Notiz 2 3 5 2 3" xfId="21618" xr:uid="{00000000-0005-0000-0000-0000900F0000}"/>
    <cellStyle name="Notiz 2 3 5 3" xfId="9716" xr:uid="{00000000-0005-0000-0000-0000910F0000}"/>
    <cellStyle name="Notiz 2 3 5 3 2" xfId="26554" xr:uid="{00000000-0005-0000-0000-0000920F0000}"/>
    <cellStyle name="Notiz 2 3 5 4" xfId="18136" xr:uid="{00000000-0005-0000-0000-0000930F0000}"/>
    <cellStyle name="Notiz 2 3 6" xfId="2214" xr:uid="{00000000-0005-0000-0000-0000940F0000}"/>
    <cellStyle name="Notiz 2 3 6 2" xfId="5700" xr:uid="{00000000-0005-0000-0000-0000950F0000}"/>
    <cellStyle name="Notiz 2 3 6 2 2" xfId="14121" xr:uid="{00000000-0005-0000-0000-0000960F0000}"/>
    <cellStyle name="Notiz 2 3 6 2 2 2" xfId="30959" xr:uid="{00000000-0005-0000-0000-0000970F0000}"/>
    <cellStyle name="Notiz 2 3 6 2 3" xfId="22541" xr:uid="{00000000-0005-0000-0000-0000980F0000}"/>
    <cellStyle name="Notiz 2 3 6 3" xfId="10639" xr:uid="{00000000-0005-0000-0000-0000990F0000}"/>
    <cellStyle name="Notiz 2 3 6 3 2" xfId="27477" xr:uid="{00000000-0005-0000-0000-00009A0F0000}"/>
    <cellStyle name="Notiz 2 3 6 4" xfId="19059" xr:uid="{00000000-0005-0000-0000-00009B0F0000}"/>
    <cellStyle name="Notiz 2 3 7" xfId="2709" xr:uid="{00000000-0005-0000-0000-00009C0F0000}"/>
    <cellStyle name="Notiz 2 3 7 2" xfId="6191" xr:uid="{00000000-0005-0000-0000-00009D0F0000}"/>
    <cellStyle name="Notiz 2 3 7 2 2" xfId="14612" xr:uid="{00000000-0005-0000-0000-00009E0F0000}"/>
    <cellStyle name="Notiz 2 3 7 2 2 2" xfId="31450" xr:uid="{00000000-0005-0000-0000-00009F0F0000}"/>
    <cellStyle name="Notiz 2 3 7 2 3" xfId="23032" xr:uid="{00000000-0005-0000-0000-0000A00F0000}"/>
    <cellStyle name="Notiz 2 3 7 3" xfId="11130" xr:uid="{00000000-0005-0000-0000-0000A10F0000}"/>
    <cellStyle name="Notiz 2 3 7 3 2" xfId="27968" xr:uid="{00000000-0005-0000-0000-0000A20F0000}"/>
    <cellStyle name="Notiz 2 3 7 4" xfId="19550" xr:uid="{00000000-0005-0000-0000-0000A30F0000}"/>
    <cellStyle name="Notiz 2 3 8" xfId="3206" xr:uid="{00000000-0005-0000-0000-0000A40F0000}"/>
    <cellStyle name="Notiz 2 3 8 2" xfId="6688" xr:uid="{00000000-0005-0000-0000-0000A50F0000}"/>
    <cellStyle name="Notiz 2 3 8 2 2" xfId="15109" xr:uid="{00000000-0005-0000-0000-0000A60F0000}"/>
    <cellStyle name="Notiz 2 3 8 2 2 2" xfId="31947" xr:uid="{00000000-0005-0000-0000-0000A70F0000}"/>
    <cellStyle name="Notiz 2 3 8 2 3" xfId="23529" xr:uid="{00000000-0005-0000-0000-0000A80F0000}"/>
    <cellStyle name="Notiz 2 3 8 3" xfId="11627" xr:uid="{00000000-0005-0000-0000-0000A90F0000}"/>
    <cellStyle name="Notiz 2 3 8 3 2" xfId="28465" xr:uid="{00000000-0005-0000-0000-0000AA0F0000}"/>
    <cellStyle name="Notiz 2 3 8 4" xfId="20047" xr:uid="{00000000-0005-0000-0000-0000AB0F0000}"/>
    <cellStyle name="Notiz 2 3 9" xfId="3789" xr:uid="{00000000-0005-0000-0000-0000AC0F0000}"/>
    <cellStyle name="Notiz 2 3 9 2" xfId="12210" xr:uid="{00000000-0005-0000-0000-0000AD0F0000}"/>
    <cellStyle name="Notiz 2 3 9 2 2" xfId="29048" xr:uid="{00000000-0005-0000-0000-0000AE0F0000}"/>
    <cellStyle name="Notiz 2 3 9 3" xfId="20630" xr:uid="{00000000-0005-0000-0000-0000AF0F0000}"/>
    <cellStyle name="Notiz 2 4" xfId="412" xr:uid="{00000000-0005-0000-0000-0000B00F0000}"/>
    <cellStyle name="Notiz 2 4 10" xfId="8170" xr:uid="{00000000-0005-0000-0000-0000B10F0000}"/>
    <cellStyle name="Notiz 2 4 10 2" xfId="16591" xr:uid="{00000000-0005-0000-0000-0000B20F0000}"/>
    <cellStyle name="Notiz 2 4 10 2 2" xfId="33429" xr:uid="{00000000-0005-0000-0000-0000B30F0000}"/>
    <cellStyle name="Notiz 2 4 10 3" xfId="25011" xr:uid="{00000000-0005-0000-0000-0000B40F0000}"/>
    <cellStyle name="Notiz 2 4 11" xfId="8887" xr:uid="{00000000-0005-0000-0000-0000B50F0000}"/>
    <cellStyle name="Notiz 2 4 11 2" xfId="25726" xr:uid="{00000000-0005-0000-0000-0000B60F0000}"/>
    <cellStyle name="Notiz 2 4 12" xfId="17307" xr:uid="{00000000-0005-0000-0000-0000B70F0000}"/>
    <cellStyle name="Notiz 2 4 2" xfId="908" xr:uid="{00000000-0005-0000-0000-0000B80F0000}"/>
    <cellStyle name="Notiz 2 4 2 2" xfId="1896" xr:uid="{00000000-0005-0000-0000-0000B90F0000}"/>
    <cellStyle name="Notiz 2 4 2 2 2" xfId="5432" xr:uid="{00000000-0005-0000-0000-0000BA0F0000}"/>
    <cellStyle name="Notiz 2 4 2 2 2 2" xfId="13853" xr:uid="{00000000-0005-0000-0000-0000BB0F0000}"/>
    <cellStyle name="Notiz 2 4 2 2 2 2 2" xfId="30691" xr:uid="{00000000-0005-0000-0000-0000BC0F0000}"/>
    <cellStyle name="Notiz 2 4 2 2 2 3" xfId="22273" xr:uid="{00000000-0005-0000-0000-0000BD0F0000}"/>
    <cellStyle name="Notiz 2 4 2 2 3" xfId="10371" xr:uid="{00000000-0005-0000-0000-0000BE0F0000}"/>
    <cellStyle name="Notiz 2 4 2 2 3 2" xfId="27209" xr:uid="{00000000-0005-0000-0000-0000BF0F0000}"/>
    <cellStyle name="Notiz 2 4 2 2 4" xfId="18791" xr:uid="{00000000-0005-0000-0000-0000C00F0000}"/>
    <cellStyle name="Notiz 2 4 2 3" xfId="4444" xr:uid="{00000000-0005-0000-0000-0000C10F0000}"/>
    <cellStyle name="Notiz 2 4 2 3 2" xfId="12865" xr:uid="{00000000-0005-0000-0000-0000C20F0000}"/>
    <cellStyle name="Notiz 2 4 2 3 2 2" xfId="29703" xr:uid="{00000000-0005-0000-0000-0000C30F0000}"/>
    <cellStyle name="Notiz 2 4 2 3 3" xfId="21285" xr:uid="{00000000-0005-0000-0000-0000C40F0000}"/>
    <cellStyle name="Notiz 2 4 2 4" xfId="9383" xr:uid="{00000000-0005-0000-0000-0000C50F0000}"/>
    <cellStyle name="Notiz 2 4 2 4 2" xfId="26221" xr:uid="{00000000-0005-0000-0000-0000C60F0000}"/>
    <cellStyle name="Notiz 2 4 2 5" xfId="17803" xr:uid="{00000000-0005-0000-0000-0000C70F0000}"/>
    <cellStyle name="Notiz 2 4 3" xfId="1401" xr:uid="{00000000-0005-0000-0000-0000C80F0000}"/>
    <cellStyle name="Notiz 2 4 3 2" xfId="4937" xr:uid="{00000000-0005-0000-0000-0000C90F0000}"/>
    <cellStyle name="Notiz 2 4 3 2 2" xfId="13358" xr:uid="{00000000-0005-0000-0000-0000CA0F0000}"/>
    <cellStyle name="Notiz 2 4 3 2 2 2" xfId="30196" xr:uid="{00000000-0005-0000-0000-0000CB0F0000}"/>
    <cellStyle name="Notiz 2 4 3 2 3" xfId="21778" xr:uid="{00000000-0005-0000-0000-0000CC0F0000}"/>
    <cellStyle name="Notiz 2 4 3 3" xfId="9876" xr:uid="{00000000-0005-0000-0000-0000CD0F0000}"/>
    <cellStyle name="Notiz 2 4 3 3 2" xfId="26714" xr:uid="{00000000-0005-0000-0000-0000CE0F0000}"/>
    <cellStyle name="Notiz 2 4 3 4" xfId="18296" xr:uid="{00000000-0005-0000-0000-0000CF0F0000}"/>
    <cellStyle name="Notiz 2 4 4" xfId="2217" xr:uid="{00000000-0005-0000-0000-0000D00F0000}"/>
    <cellStyle name="Notiz 2 4 4 2" xfId="5703" xr:uid="{00000000-0005-0000-0000-0000D10F0000}"/>
    <cellStyle name="Notiz 2 4 4 2 2" xfId="14124" xr:uid="{00000000-0005-0000-0000-0000D20F0000}"/>
    <cellStyle name="Notiz 2 4 4 2 2 2" xfId="30962" xr:uid="{00000000-0005-0000-0000-0000D30F0000}"/>
    <cellStyle name="Notiz 2 4 4 2 3" xfId="22544" xr:uid="{00000000-0005-0000-0000-0000D40F0000}"/>
    <cellStyle name="Notiz 2 4 4 3" xfId="10642" xr:uid="{00000000-0005-0000-0000-0000D50F0000}"/>
    <cellStyle name="Notiz 2 4 4 3 2" xfId="27480" xr:uid="{00000000-0005-0000-0000-0000D60F0000}"/>
    <cellStyle name="Notiz 2 4 4 4" xfId="19062" xr:uid="{00000000-0005-0000-0000-0000D70F0000}"/>
    <cellStyle name="Notiz 2 4 5" xfId="2712" xr:uid="{00000000-0005-0000-0000-0000D80F0000}"/>
    <cellStyle name="Notiz 2 4 5 2" xfId="6194" xr:uid="{00000000-0005-0000-0000-0000D90F0000}"/>
    <cellStyle name="Notiz 2 4 5 2 2" xfId="14615" xr:uid="{00000000-0005-0000-0000-0000DA0F0000}"/>
    <cellStyle name="Notiz 2 4 5 2 2 2" xfId="31453" xr:uid="{00000000-0005-0000-0000-0000DB0F0000}"/>
    <cellStyle name="Notiz 2 4 5 2 3" xfId="23035" xr:uid="{00000000-0005-0000-0000-0000DC0F0000}"/>
    <cellStyle name="Notiz 2 4 5 3" xfId="11133" xr:uid="{00000000-0005-0000-0000-0000DD0F0000}"/>
    <cellStyle name="Notiz 2 4 5 3 2" xfId="27971" xr:uid="{00000000-0005-0000-0000-0000DE0F0000}"/>
    <cellStyle name="Notiz 2 4 5 4" xfId="19553" xr:uid="{00000000-0005-0000-0000-0000DF0F0000}"/>
    <cellStyle name="Notiz 2 4 6" xfId="3209" xr:uid="{00000000-0005-0000-0000-0000E00F0000}"/>
    <cellStyle name="Notiz 2 4 6 2" xfId="6691" xr:uid="{00000000-0005-0000-0000-0000E10F0000}"/>
    <cellStyle name="Notiz 2 4 6 2 2" xfId="15112" xr:uid="{00000000-0005-0000-0000-0000E20F0000}"/>
    <cellStyle name="Notiz 2 4 6 2 2 2" xfId="31950" xr:uid="{00000000-0005-0000-0000-0000E30F0000}"/>
    <cellStyle name="Notiz 2 4 6 2 3" xfId="23532" xr:uid="{00000000-0005-0000-0000-0000E40F0000}"/>
    <cellStyle name="Notiz 2 4 6 3" xfId="11630" xr:uid="{00000000-0005-0000-0000-0000E50F0000}"/>
    <cellStyle name="Notiz 2 4 6 3 2" xfId="28468" xr:uid="{00000000-0005-0000-0000-0000E60F0000}"/>
    <cellStyle name="Notiz 2 4 6 4" xfId="20050" xr:uid="{00000000-0005-0000-0000-0000E70F0000}"/>
    <cellStyle name="Notiz 2 4 7" xfId="3949" xr:uid="{00000000-0005-0000-0000-0000E80F0000}"/>
    <cellStyle name="Notiz 2 4 7 2" xfId="12370" xr:uid="{00000000-0005-0000-0000-0000E90F0000}"/>
    <cellStyle name="Notiz 2 4 7 2 2" xfId="29208" xr:uid="{00000000-0005-0000-0000-0000EA0F0000}"/>
    <cellStyle name="Notiz 2 4 7 3" xfId="20790" xr:uid="{00000000-0005-0000-0000-0000EB0F0000}"/>
    <cellStyle name="Notiz 2 4 8" xfId="7186" xr:uid="{00000000-0005-0000-0000-0000EC0F0000}"/>
    <cellStyle name="Notiz 2 4 8 2" xfId="15607" xr:uid="{00000000-0005-0000-0000-0000ED0F0000}"/>
    <cellStyle name="Notiz 2 4 8 2 2" xfId="32445" xr:uid="{00000000-0005-0000-0000-0000EE0F0000}"/>
    <cellStyle name="Notiz 2 4 8 3" xfId="24027" xr:uid="{00000000-0005-0000-0000-0000EF0F0000}"/>
    <cellStyle name="Notiz 2 4 9" xfId="7677" xr:uid="{00000000-0005-0000-0000-0000F00F0000}"/>
    <cellStyle name="Notiz 2 4 9 2" xfId="16098" xr:uid="{00000000-0005-0000-0000-0000F10F0000}"/>
    <cellStyle name="Notiz 2 4 9 2 2" xfId="32936" xr:uid="{00000000-0005-0000-0000-0000F20F0000}"/>
    <cellStyle name="Notiz 2 4 9 3" xfId="24518" xr:uid="{00000000-0005-0000-0000-0000F30F0000}"/>
    <cellStyle name="Notiz 2 5" xfId="574" xr:uid="{00000000-0005-0000-0000-0000F40F0000}"/>
    <cellStyle name="Notiz 2 5 10" xfId="8171" xr:uid="{00000000-0005-0000-0000-0000F50F0000}"/>
    <cellStyle name="Notiz 2 5 10 2" xfId="16592" xr:uid="{00000000-0005-0000-0000-0000F60F0000}"/>
    <cellStyle name="Notiz 2 5 10 2 2" xfId="33430" xr:uid="{00000000-0005-0000-0000-0000F70F0000}"/>
    <cellStyle name="Notiz 2 5 10 3" xfId="25012" xr:uid="{00000000-0005-0000-0000-0000F80F0000}"/>
    <cellStyle name="Notiz 2 5 11" xfId="9050" xr:uid="{00000000-0005-0000-0000-0000F90F0000}"/>
    <cellStyle name="Notiz 2 5 11 2" xfId="25888" xr:uid="{00000000-0005-0000-0000-0000FA0F0000}"/>
    <cellStyle name="Notiz 2 5 12" xfId="17470" xr:uid="{00000000-0005-0000-0000-0000FB0F0000}"/>
    <cellStyle name="Notiz 2 5 2" xfId="1070" xr:uid="{00000000-0005-0000-0000-0000FC0F0000}"/>
    <cellStyle name="Notiz 2 5 2 2" xfId="2058" xr:uid="{00000000-0005-0000-0000-0000FD0F0000}"/>
    <cellStyle name="Notiz 2 5 2 2 2" xfId="5594" xr:uid="{00000000-0005-0000-0000-0000FE0F0000}"/>
    <cellStyle name="Notiz 2 5 2 2 2 2" xfId="14015" xr:uid="{00000000-0005-0000-0000-0000FF0F0000}"/>
    <cellStyle name="Notiz 2 5 2 2 2 2 2" xfId="30853" xr:uid="{00000000-0005-0000-0000-000000100000}"/>
    <cellStyle name="Notiz 2 5 2 2 2 3" xfId="22435" xr:uid="{00000000-0005-0000-0000-000001100000}"/>
    <cellStyle name="Notiz 2 5 2 2 3" xfId="10533" xr:uid="{00000000-0005-0000-0000-000002100000}"/>
    <cellStyle name="Notiz 2 5 2 2 3 2" xfId="27371" xr:uid="{00000000-0005-0000-0000-000003100000}"/>
    <cellStyle name="Notiz 2 5 2 2 4" xfId="18953" xr:uid="{00000000-0005-0000-0000-000004100000}"/>
    <cellStyle name="Notiz 2 5 2 3" xfId="4606" xr:uid="{00000000-0005-0000-0000-000005100000}"/>
    <cellStyle name="Notiz 2 5 2 3 2" xfId="13027" xr:uid="{00000000-0005-0000-0000-000006100000}"/>
    <cellStyle name="Notiz 2 5 2 3 2 2" xfId="29865" xr:uid="{00000000-0005-0000-0000-000007100000}"/>
    <cellStyle name="Notiz 2 5 2 3 3" xfId="21447" xr:uid="{00000000-0005-0000-0000-000008100000}"/>
    <cellStyle name="Notiz 2 5 2 4" xfId="9545" xr:uid="{00000000-0005-0000-0000-000009100000}"/>
    <cellStyle name="Notiz 2 5 2 4 2" xfId="26383" xr:uid="{00000000-0005-0000-0000-00000A100000}"/>
    <cellStyle name="Notiz 2 5 2 5" xfId="17965" xr:uid="{00000000-0005-0000-0000-00000B100000}"/>
    <cellStyle name="Notiz 2 5 3" xfId="1563" xr:uid="{00000000-0005-0000-0000-00000C100000}"/>
    <cellStyle name="Notiz 2 5 3 2" xfId="5099" xr:uid="{00000000-0005-0000-0000-00000D100000}"/>
    <cellStyle name="Notiz 2 5 3 2 2" xfId="13520" xr:uid="{00000000-0005-0000-0000-00000E100000}"/>
    <cellStyle name="Notiz 2 5 3 2 2 2" xfId="30358" xr:uid="{00000000-0005-0000-0000-00000F100000}"/>
    <cellStyle name="Notiz 2 5 3 2 3" xfId="21940" xr:uid="{00000000-0005-0000-0000-000010100000}"/>
    <cellStyle name="Notiz 2 5 3 3" xfId="10038" xr:uid="{00000000-0005-0000-0000-000011100000}"/>
    <cellStyle name="Notiz 2 5 3 3 2" xfId="26876" xr:uid="{00000000-0005-0000-0000-000012100000}"/>
    <cellStyle name="Notiz 2 5 3 4" xfId="18458" xr:uid="{00000000-0005-0000-0000-000013100000}"/>
    <cellStyle name="Notiz 2 5 4" xfId="2218" xr:uid="{00000000-0005-0000-0000-000014100000}"/>
    <cellStyle name="Notiz 2 5 4 2" xfId="5704" xr:uid="{00000000-0005-0000-0000-000015100000}"/>
    <cellStyle name="Notiz 2 5 4 2 2" xfId="14125" xr:uid="{00000000-0005-0000-0000-000016100000}"/>
    <cellStyle name="Notiz 2 5 4 2 2 2" xfId="30963" xr:uid="{00000000-0005-0000-0000-000017100000}"/>
    <cellStyle name="Notiz 2 5 4 2 3" xfId="22545" xr:uid="{00000000-0005-0000-0000-000018100000}"/>
    <cellStyle name="Notiz 2 5 4 3" xfId="10643" xr:uid="{00000000-0005-0000-0000-000019100000}"/>
    <cellStyle name="Notiz 2 5 4 3 2" xfId="27481" xr:uid="{00000000-0005-0000-0000-00001A100000}"/>
    <cellStyle name="Notiz 2 5 4 4" xfId="19063" xr:uid="{00000000-0005-0000-0000-00001B100000}"/>
    <cellStyle name="Notiz 2 5 5" xfId="2713" xr:uid="{00000000-0005-0000-0000-00001C100000}"/>
    <cellStyle name="Notiz 2 5 5 2" xfId="6195" xr:uid="{00000000-0005-0000-0000-00001D100000}"/>
    <cellStyle name="Notiz 2 5 5 2 2" xfId="14616" xr:uid="{00000000-0005-0000-0000-00001E100000}"/>
    <cellStyle name="Notiz 2 5 5 2 2 2" xfId="31454" xr:uid="{00000000-0005-0000-0000-00001F100000}"/>
    <cellStyle name="Notiz 2 5 5 2 3" xfId="23036" xr:uid="{00000000-0005-0000-0000-000020100000}"/>
    <cellStyle name="Notiz 2 5 5 3" xfId="11134" xr:uid="{00000000-0005-0000-0000-000021100000}"/>
    <cellStyle name="Notiz 2 5 5 3 2" xfId="27972" xr:uid="{00000000-0005-0000-0000-000022100000}"/>
    <cellStyle name="Notiz 2 5 5 4" xfId="19554" xr:uid="{00000000-0005-0000-0000-000023100000}"/>
    <cellStyle name="Notiz 2 5 6" xfId="3210" xr:uid="{00000000-0005-0000-0000-000024100000}"/>
    <cellStyle name="Notiz 2 5 6 2" xfId="6692" xr:uid="{00000000-0005-0000-0000-000025100000}"/>
    <cellStyle name="Notiz 2 5 6 2 2" xfId="15113" xr:uid="{00000000-0005-0000-0000-000026100000}"/>
    <cellStyle name="Notiz 2 5 6 2 2 2" xfId="31951" xr:uid="{00000000-0005-0000-0000-000027100000}"/>
    <cellStyle name="Notiz 2 5 6 2 3" xfId="23533" xr:uid="{00000000-0005-0000-0000-000028100000}"/>
    <cellStyle name="Notiz 2 5 6 3" xfId="11631" xr:uid="{00000000-0005-0000-0000-000029100000}"/>
    <cellStyle name="Notiz 2 5 6 3 2" xfId="28469" xr:uid="{00000000-0005-0000-0000-00002A100000}"/>
    <cellStyle name="Notiz 2 5 6 4" xfId="20051" xr:uid="{00000000-0005-0000-0000-00002B100000}"/>
    <cellStyle name="Notiz 2 5 7" xfId="4111" xr:uid="{00000000-0005-0000-0000-00002C100000}"/>
    <cellStyle name="Notiz 2 5 7 2" xfId="12532" xr:uid="{00000000-0005-0000-0000-00002D100000}"/>
    <cellStyle name="Notiz 2 5 7 2 2" xfId="29370" xr:uid="{00000000-0005-0000-0000-00002E100000}"/>
    <cellStyle name="Notiz 2 5 7 3" xfId="20952" xr:uid="{00000000-0005-0000-0000-00002F100000}"/>
    <cellStyle name="Notiz 2 5 8" xfId="7187" xr:uid="{00000000-0005-0000-0000-000030100000}"/>
    <cellStyle name="Notiz 2 5 8 2" xfId="15608" xr:uid="{00000000-0005-0000-0000-000031100000}"/>
    <cellStyle name="Notiz 2 5 8 2 2" xfId="32446" xr:uid="{00000000-0005-0000-0000-000032100000}"/>
    <cellStyle name="Notiz 2 5 8 3" xfId="24028" xr:uid="{00000000-0005-0000-0000-000033100000}"/>
    <cellStyle name="Notiz 2 5 9" xfId="7678" xr:uid="{00000000-0005-0000-0000-000034100000}"/>
    <cellStyle name="Notiz 2 5 9 2" xfId="16099" xr:uid="{00000000-0005-0000-0000-000035100000}"/>
    <cellStyle name="Notiz 2 5 9 2 2" xfId="32937" xr:uid="{00000000-0005-0000-0000-000036100000}"/>
    <cellStyle name="Notiz 2 5 9 3" xfId="24519" xr:uid="{00000000-0005-0000-0000-000037100000}"/>
    <cellStyle name="Notiz 2 6" xfId="745" xr:uid="{00000000-0005-0000-0000-000038100000}"/>
    <cellStyle name="Notiz 2 6 2" xfId="1733" xr:uid="{00000000-0005-0000-0000-000039100000}"/>
    <cellStyle name="Notiz 2 6 2 2" xfId="5269" xr:uid="{00000000-0005-0000-0000-00003A100000}"/>
    <cellStyle name="Notiz 2 6 2 2 2" xfId="13690" xr:uid="{00000000-0005-0000-0000-00003B100000}"/>
    <cellStyle name="Notiz 2 6 2 2 2 2" xfId="30528" xr:uid="{00000000-0005-0000-0000-00003C100000}"/>
    <cellStyle name="Notiz 2 6 2 2 3" xfId="22110" xr:uid="{00000000-0005-0000-0000-00003D100000}"/>
    <cellStyle name="Notiz 2 6 2 3" xfId="10208" xr:uid="{00000000-0005-0000-0000-00003E100000}"/>
    <cellStyle name="Notiz 2 6 2 3 2" xfId="27046" xr:uid="{00000000-0005-0000-0000-00003F100000}"/>
    <cellStyle name="Notiz 2 6 2 4" xfId="18628" xr:uid="{00000000-0005-0000-0000-000040100000}"/>
    <cellStyle name="Notiz 2 6 3" xfId="4281" xr:uid="{00000000-0005-0000-0000-000041100000}"/>
    <cellStyle name="Notiz 2 6 3 2" xfId="12702" xr:uid="{00000000-0005-0000-0000-000042100000}"/>
    <cellStyle name="Notiz 2 6 3 2 2" xfId="29540" xr:uid="{00000000-0005-0000-0000-000043100000}"/>
    <cellStyle name="Notiz 2 6 3 3" xfId="21122" xr:uid="{00000000-0005-0000-0000-000044100000}"/>
    <cellStyle name="Notiz 2 6 4" xfId="9220" xr:uid="{00000000-0005-0000-0000-000045100000}"/>
    <cellStyle name="Notiz 2 6 4 2" xfId="26058" xr:uid="{00000000-0005-0000-0000-000046100000}"/>
    <cellStyle name="Notiz 2 6 5" xfId="17640" xr:uid="{00000000-0005-0000-0000-000047100000}"/>
    <cellStyle name="Notiz 2 7" xfId="1238" xr:uid="{00000000-0005-0000-0000-000048100000}"/>
    <cellStyle name="Notiz 2 7 2" xfId="4774" xr:uid="{00000000-0005-0000-0000-000049100000}"/>
    <cellStyle name="Notiz 2 7 2 2" xfId="13195" xr:uid="{00000000-0005-0000-0000-00004A100000}"/>
    <cellStyle name="Notiz 2 7 2 2 2" xfId="30033" xr:uid="{00000000-0005-0000-0000-00004B100000}"/>
    <cellStyle name="Notiz 2 7 2 3" xfId="21615" xr:uid="{00000000-0005-0000-0000-00004C100000}"/>
    <cellStyle name="Notiz 2 7 3" xfId="9713" xr:uid="{00000000-0005-0000-0000-00004D100000}"/>
    <cellStyle name="Notiz 2 7 3 2" xfId="26551" xr:uid="{00000000-0005-0000-0000-00004E100000}"/>
    <cellStyle name="Notiz 2 7 4" xfId="18133" xr:uid="{00000000-0005-0000-0000-00004F100000}"/>
    <cellStyle name="Notiz 2 8" xfId="2207" xr:uid="{00000000-0005-0000-0000-000050100000}"/>
    <cellStyle name="Notiz 2 8 2" xfId="5693" xr:uid="{00000000-0005-0000-0000-000051100000}"/>
    <cellStyle name="Notiz 2 8 2 2" xfId="14114" xr:uid="{00000000-0005-0000-0000-000052100000}"/>
    <cellStyle name="Notiz 2 8 2 2 2" xfId="30952" xr:uid="{00000000-0005-0000-0000-000053100000}"/>
    <cellStyle name="Notiz 2 8 2 3" xfId="22534" xr:uid="{00000000-0005-0000-0000-000054100000}"/>
    <cellStyle name="Notiz 2 8 3" xfId="10632" xr:uid="{00000000-0005-0000-0000-000055100000}"/>
    <cellStyle name="Notiz 2 8 3 2" xfId="27470" xr:uid="{00000000-0005-0000-0000-000056100000}"/>
    <cellStyle name="Notiz 2 8 4" xfId="19052" xr:uid="{00000000-0005-0000-0000-000057100000}"/>
    <cellStyle name="Notiz 2 9" xfId="2702" xr:uid="{00000000-0005-0000-0000-000058100000}"/>
    <cellStyle name="Notiz 2 9 2" xfId="6184" xr:uid="{00000000-0005-0000-0000-000059100000}"/>
    <cellStyle name="Notiz 2 9 2 2" xfId="14605" xr:uid="{00000000-0005-0000-0000-00005A100000}"/>
    <cellStyle name="Notiz 2 9 2 2 2" xfId="31443" xr:uid="{00000000-0005-0000-0000-00005B100000}"/>
    <cellStyle name="Notiz 2 9 2 3" xfId="23025" xr:uid="{00000000-0005-0000-0000-00005C100000}"/>
    <cellStyle name="Notiz 2 9 3" xfId="11123" xr:uid="{00000000-0005-0000-0000-00005D100000}"/>
    <cellStyle name="Notiz 2 9 3 2" xfId="27961" xr:uid="{00000000-0005-0000-0000-00005E100000}"/>
    <cellStyle name="Notiz 2 9 4" xfId="19543" xr:uid="{00000000-0005-0000-0000-00005F100000}"/>
    <cellStyle name="Output" xfId="2144" xr:uid="{00000000-0005-0000-0000-000060100000}"/>
    <cellStyle name="Prozent" xfId="1" builtinId="5"/>
    <cellStyle name="Prozent 10" xfId="75" xr:uid="{00000000-0005-0000-0000-000062100000}"/>
    <cellStyle name="Prozent 10 10" xfId="3211" xr:uid="{00000000-0005-0000-0000-000063100000}"/>
    <cellStyle name="Prozent 10 10 2" xfId="6693" xr:uid="{00000000-0005-0000-0000-000064100000}"/>
    <cellStyle name="Prozent 10 10 2 2" xfId="15114" xr:uid="{00000000-0005-0000-0000-000065100000}"/>
    <cellStyle name="Prozent 10 10 2 2 2" xfId="31952" xr:uid="{00000000-0005-0000-0000-000066100000}"/>
    <cellStyle name="Prozent 10 10 2 3" xfId="23534" xr:uid="{00000000-0005-0000-0000-000067100000}"/>
    <cellStyle name="Prozent 10 10 3" xfId="11632" xr:uid="{00000000-0005-0000-0000-000068100000}"/>
    <cellStyle name="Prozent 10 10 3 2" xfId="28470" xr:uid="{00000000-0005-0000-0000-000069100000}"/>
    <cellStyle name="Prozent 10 10 4" xfId="20052" xr:uid="{00000000-0005-0000-0000-00006A100000}"/>
    <cellStyle name="Prozent 10 11" xfId="3705" xr:uid="{00000000-0005-0000-0000-00006B100000}"/>
    <cellStyle name="Prozent 10 11 2" xfId="12126" xr:uid="{00000000-0005-0000-0000-00006C100000}"/>
    <cellStyle name="Prozent 10 11 2 2" xfId="28964" xr:uid="{00000000-0005-0000-0000-00006D100000}"/>
    <cellStyle name="Prozent 10 11 3" xfId="20546" xr:uid="{00000000-0005-0000-0000-00006E100000}"/>
    <cellStyle name="Prozent 10 12" xfId="7188" xr:uid="{00000000-0005-0000-0000-00006F100000}"/>
    <cellStyle name="Prozent 10 12 2" xfId="15609" xr:uid="{00000000-0005-0000-0000-000070100000}"/>
    <cellStyle name="Prozent 10 12 2 2" xfId="32447" xr:uid="{00000000-0005-0000-0000-000071100000}"/>
    <cellStyle name="Prozent 10 12 3" xfId="24029" xr:uid="{00000000-0005-0000-0000-000072100000}"/>
    <cellStyle name="Prozent 10 13" xfId="7679" xr:uid="{00000000-0005-0000-0000-000073100000}"/>
    <cellStyle name="Prozent 10 13 2" xfId="16100" xr:uid="{00000000-0005-0000-0000-000074100000}"/>
    <cellStyle name="Prozent 10 13 2 2" xfId="32938" xr:uid="{00000000-0005-0000-0000-000075100000}"/>
    <cellStyle name="Prozent 10 13 3" xfId="24520" xr:uid="{00000000-0005-0000-0000-000076100000}"/>
    <cellStyle name="Prozent 10 14" xfId="8172" xr:uid="{00000000-0005-0000-0000-000077100000}"/>
    <cellStyle name="Prozent 10 14 2" xfId="16593" xr:uid="{00000000-0005-0000-0000-000078100000}"/>
    <cellStyle name="Prozent 10 14 2 2" xfId="33431" xr:uid="{00000000-0005-0000-0000-000079100000}"/>
    <cellStyle name="Prozent 10 14 3" xfId="25013" xr:uid="{00000000-0005-0000-0000-00007A100000}"/>
    <cellStyle name="Prozent 10 15" xfId="8643" xr:uid="{00000000-0005-0000-0000-00007B100000}"/>
    <cellStyle name="Prozent 10 15 2" xfId="25482" xr:uid="{00000000-0005-0000-0000-00007C100000}"/>
    <cellStyle name="Prozent 10 16" xfId="17063" xr:uid="{00000000-0005-0000-0000-00007D100000}"/>
    <cellStyle name="Prozent 10 2" xfId="84" xr:uid="{00000000-0005-0000-0000-00007E100000}"/>
    <cellStyle name="Prozent 10 2 10" xfId="3710" xr:uid="{00000000-0005-0000-0000-00007F100000}"/>
    <cellStyle name="Prozent 10 2 10 2" xfId="12131" xr:uid="{00000000-0005-0000-0000-000080100000}"/>
    <cellStyle name="Prozent 10 2 10 2 2" xfId="28969" xr:uid="{00000000-0005-0000-0000-000081100000}"/>
    <cellStyle name="Prozent 10 2 10 3" xfId="20551" xr:uid="{00000000-0005-0000-0000-000082100000}"/>
    <cellStyle name="Prozent 10 2 11" xfId="7189" xr:uid="{00000000-0005-0000-0000-000083100000}"/>
    <cellStyle name="Prozent 10 2 11 2" xfId="15610" xr:uid="{00000000-0005-0000-0000-000084100000}"/>
    <cellStyle name="Prozent 10 2 11 2 2" xfId="32448" xr:uid="{00000000-0005-0000-0000-000085100000}"/>
    <cellStyle name="Prozent 10 2 11 3" xfId="24030" xr:uid="{00000000-0005-0000-0000-000086100000}"/>
    <cellStyle name="Prozent 10 2 12" xfId="7680" xr:uid="{00000000-0005-0000-0000-000087100000}"/>
    <cellStyle name="Prozent 10 2 12 2" xfId="16101" xr:uid="{00000000-0005-0000-0000-000088100000}"/>
    <cellStyle name="Prozent 10 2 12 2 2" xfId="32939" xr:uid="{00000000-0005-0000-0000-000089100000}"/>
    <cellStyle name="Prozent 10 2 12 3" xfId="24521" xr:uid="{00000000-0005-0000-0000-00008A100000}"/>
    <cellStyle name="Prozent 10 2 13" xfId="8173" xr:uid="{00000000-0005-0000-0000-00008B100000}"/>
    <cellStyle name="Prozent 10 2 13 2" xfId="16594" xr:uid="{00000000-0005-0000-0000-00008C100000}"/>
    <cellStyle name="Prozent 10 2 13 2 2" xfId="33432" xr:uid="{00000000-0005-0000-0000-00008D100000}"/>
    <cellStyle name="Prozent 10 2 13 3" xfId="25014" xr:uid="{00000000-0005-0000-0000-00008E100000}"/>
    <cellStyle name="Prozent 10 2 14" xfId="8648" xr:uid="{00000000-0005-0000-0000-00008F100000}"/>
    <cellStyle name="Prozent 10 2 14 2" xfId="25487" xr:uid="{00000000-0005-0000-0000-000090100000}"/>
    <cellStyle name="Prozent 10 2 15" xfId="17068" xr:uid="{00000000-0005-0000-0000-000091100000}"/>
    <cellStyle name="Prozent 10 2 2" xfId="197" xr:uid="{00000000-0005-0000-0000-000092100000}"/>
    <cellStyle name="Prozent 10 2 2 10" xfId="7190" xr:uid="{00000000-0005-0000-0000-000093100000}"/>
    <cellStyle name="Prozent 10 2 2 10 2" xfId="15611" xr:uid="{00000000-0005-0000-0000-000094100000}"/>
    <cellStyle name="Prozent 10 2 2 10 2 2" xfId="32449" xr:uid="{00000000-0005-0000-0000-000095100000}"/>
    <cellStyle name="Prozent 10 2 2 10 3" xfId="24031" xr:uid="{00000000-0005-0000-0000-000096100000}"/>
    <cellStyle name="Prozent 10 2 2 11" xfId="7681" xr:uid="{00000000-0005-0000-0000-000097100000}"/>
    <cellStyle name="Prozent 10 2 2 11 2" xfId="16102" xr:uid="{00000000-0005-0000-0000-000098100000}"/>
    <cellStyle name="Prozent 10 2 2 11 2 2" xfId="32940" xr:uid="{00000000-0005-0000-0000-000099100000}"/>
    <cellStyle name="Prozent 10 2 2 11 3" xfId="24522" xr:uid="{00000000-0005-0000-0000-00009A100000}"/>
    <cellStyle name="Prozent 10 2 2 12" xfId="8174" xr:uid="{00000000-0005-0000-0000-00009B100000}"/>
    <cellStyle name="Prozent 10 2 2 12 2" xfId="16595" xr:uid="{00000000-0005-0000-0000-00009C100000}"/>
    <cellStyle name="Prozent 10 2 2 12 2 2" xfId="33433" xr:uid="{00000000-0005-0000-0000-00009D100000}"/>
    <cellStyle name="Prozent 10 2 2 12 3" xfId="25015" xr:uid="{00000000-0005-0000-0000-00009E100000}"/>
    <cellStyle name="Prozent 10 2 2 13" xfId="8728" xr:uid="{00000000-0005-0000-0000-00009F100000}"/>
    <cellStyle name="Prozent 10 2 2 13 2" xfId="25567" xr:uid="{00000000-0005-0000-0000-0000A0100000}"/>
    <cellStyle name="Prozent 10 2 2 14" xfId="17148" xr:uid="{00000000-0005-0000-0000-0000A1100000}"/>
    <cellStyle name="Prozent 10 2 2 2" xfId="416" xr:uid="{00000000-0005-0000-0000-0000A2100000}"/>
    <cellStyle name="Prozent 10 2 2 2 10" xfId="8175" xr:uid="{00000000-0005-0000-0000-0000A3100000}"/>
    <cellStyle name="Prozent 10 2 2 2 10 2" xfId="16596" xr:uid="{00000000-0005-0000-0000-0000A4100000}"/>
    <cellStyle name="Prozent 10 2 2 2 10 2 2" xfId="33434" xr:uid="{00000000-0005-0000-0000-0000A5100000}"/>
    <cellStyle name="Prozent 10 2 2 2 10 3" xfId="25016" xr:uid="{00000000-0005-0000-0000-0000A6100000}"/>
    <cellStyle name="Prozent 10 2 2 2 11" xfId="8891" xr:uid="{00000000-0005-0000-0000-0000A7100000}"/>
    <cellStyle name="Prozent 10 2 2 2 11 2" xfId="25730" xr:uid="{00000000-0005-0000-0000-0000A8100000}"/>
    <cellStyle name="Prozent 10 2 2 2 12" xfId="17311" xr:uid="{00000000-0005-0000-0000-0000A9100000}"/>
    <cellStyle name="Prozent 10 2 2 2 2" xfId="912" xr:uid="{00000000-0005-0000-0000-0000AA100000}"/>
    <cellStyle name="Prozent 10 2 2 2 2 2" xfId="1900" xr:uid="{00000000-0005-0000-0000-0000AB100000}"/>
    <cellStyle name="Prozent 10 2 2 2 2 2 2" xfId="5436" xr:uid="{00000000-0005-0000-0000-0000AC100000}"/>
    <cellStyle name="Prozent 10 2 2 2 2 2 2 2" xfId="13857" xr:uid="{00000000-0005-0000-0000-0000AD100000}"/>
    <cellStyle name="Prozent 10 2 2 2 2 2 2 2 2" xfId="30695" xr:uid="{00000000-0005-0000-0000-0000AE100000}"/>
    <cellStyle name="Prozent 10 2 2 2 2 2 2 3" xfId="22277" xr:uid="{00000000-0005-0000-0000-0000AF100000}"/>
    <cellStyle name="Prozent 10 2 2 2 2 2 3" xfId="10375" xr:uid="{00000000-0005-0000-0000-0000B0100000}"/>
    <cellStyle name="Prozent 10 2 2 2 2 2 3 2" xfId="27213" xr:uid="{00000000-0005-0000-0000-0000B1100000}"/>
    <cellStyle name="Prozent 10 2 2 2 2 2 4" xfId="18795" xr:uid="{00000000-0005-0000-0000-0000B2100000}"/>
    <cellStyle name="Prozent 10 2 2 2 2 3" xfId="4448" xr:uid="{00000000-0005-0000-0000-0000B3100000}"/>
    <cellStyle name="Prozent 10 2 2 2 2 3 2" xfId="12869" xr:uid="{00000000-0005-0000-0000-0000B4100000}"/>
    <cellStyle name="Prozent 10 2 2 2 2 3 2 2" xfId="29707" xr:uid="{00000000-0005-0000-0000-0000B5100000}"/>
    <cellStyle name="Prozent 10 2 2 2 2 3 3" xfId="21289" xr:uid="{00000000-0005-0000-0000-0000B6100000}"/>
    <cellStyle name="Prozent 10 2 2 2 2 4" xfId="9387" xr:uid="{00000000-0005-0000-0000-0000B7100000}"/>
    <cellStyle name="Prozent 10 2 2 2 2 4 2" xfId="26225" xr:uid="{00000000-0005-0000-0000-0000B8100000}"/>
    <cellStyle name="Prozent 10 2 2 2 2 5" xfId="17807" xr:uid="{00000000-0005-0000-0000-0000B9100000}"/>
    <cellStyle name="Prozent 10 2 2 2 3" xfId="1405" xr:uid="{00000000-0005-0000-0000-0000BA100000}"/>
    <cellStyle name="Prozent 10 2 2 2 3 2" xfId="4941" xr:uid="{00000000-0005-0000-0000-0000BB100000}"/>
    <cellStyle name="Prozent 10 2 2 2 3 2 2" xfId="13362" xr:uid="{00000000-0005-0000-0000-0000BC100000}"/>
    <cellStyle name="Prozent 10 2 2 2 3 2 2 2" xfId="30200" xr:uid="{00000000-0005-0000-0000-0000BD100000}"/>
    <cellStyle name="Prozent 10 2 2 2 3 2 3" xfId="21782" xr:uid="{00000000-0005-0000-0000-0000BE100000}"/>
    <cellStyle name="Prozent 10 2 2 2 3 3" xfId="9880" xr:uid="{00000000-0005-0000-0000-0000BF100000}"/>
    <cellStyle name="Prozent 10 2 2 2 3 3 2" xfId="26718" xr:uid="{00000000-0005-0000-0000-0000C0100000}"/>
    <cellStyle name="Prozent 10 2 2 2 3 4" xfId="18300" xr:uid="{00000000-0005-0000-0000-0000C1100000}"/>
    <cellStyle name="Prozent 10 2 2 2 4" xfId="2222" xr:uid="{00000000-0005-0000-0000-0000C2100000}"/>
    <cellStyle name="Prozent 10 2 2 2 4 2" xfId="5708" xr:uid="{00000000-0005-0000-0000-0000C3100000}"/>
    <cellStyle name="Prozent 10 2 2 2 4 2 2" xfId="14129" xr:uid="{00000000-0005-0000-0000-0000C4100000}"/>
    <cellStyle name="Prozent 10 2 2 2 4 2 2 2" xfId="30967" xr:uid="{00000000-0005-0000-0000-0000C5100000}"/>
    <cellStyle name="Prozent 10 2 2 2 4 2 3" xfId="22549" xr:uid="{00000000-0005-0000-0000-0000C6100000}"/>
    <cellStyle name="Prozent 10 2 2 2 4 3" xfId="10647" xr:uid="{00000000-0005-0000-0000-0000C7100000}"/>
    <cellStyle name="Prozent 10 2 2 2 4 3 2" xfId="27485" xr:uid="{00000000-0005-0000-0000-0000C8100000}"/>
    <cellStyle name="Prozent 10 2 2 2 4 4" xfId="19067" xr:uid="{00000000-0005-0000-0000-0000C9100000}"/>
    <cellStyle name="Prozent 10 2 2 2 5" xfId="2717" xr:uid="{00000000-0005-0000-0000-0000CA100000}"/>
    <cellStyle name="Prozent 10 2 2 2 5 2" xfId="6199" xr:uid="{00000000-0005-0000-0000-0000CB100000}"/>
    <cellStyle name="Prozent 10 2 2 2 5 2 2" xfId="14620" xr:uid="{00000000-0005-0000-0000-0000CC100000}"/>
    <cellStyle name="Prozent 10 2 2 2 5 2 2 2" xfId="31458" xr:uid="{00000000-0005-0000-0000-0000CD100000}"/>
    <cellStyle name="Prozent 10 2 2 2 5 2 3" xfId="23040" xr:uid="{00000000-0005-0000-0000-0000CE100000}"/>
    <cellStyle name="Prozent 10 2 2 2 5 3" xfId="11138" xr:uid="{00000000-0005-0000-0000-0000CF100000}"/>
    <cellStyle name="Prozent 10 2 2 2 5 3 2" xfId="27976" xr:uid="{00000000-0005-0000-0000-0000D0100000}"/>
    <cellStyle name="Prozent 10 2 2 2 5 4" xfId="19558" xr:uid="{00000000-0005-0000-0000-0000D1100000}"/>
    <cellStyle name="Prozent 10 2 2 2 6" xfId="3214" xr:uid="{00000000-0005-0000-0000-0000D2100000}"/>
    <cellStyle name="Prozent 10 2 2 2 6 2" xfId="6696" xr:uid="{00000000-0005-0000-0000-0000D3100000}"/>
    <cellStyle name="Prozent 10 2 2 2 6 2 2" xfId="15117" xr:uid="{00000000-0005-0000-0000-0000D4100000}"/>
    <cellStyle name="Prozent 10 2 2 2 6 2 2 2" xfId="31955" xr:uid="{00000000-0005-0000-0000-0000D5100000}"/>
    <cellStyle name="Prozent 10 2 2 2 6 2 3" xfId="23537" xr:uid="{00000000-0005-0000-0000-0000D6100000}"/>
    <cellStyle name="Prozent 10 2 2 2 6 3" xfId="11635" xr:uid="{00000000-0005-0000-0000-0000D7100000}"/>
    <cellStyle name="Prozent 10 2 2 2 6 3 2" xfId="28473" xr:uid="{00000000-0005-0000-0000-0000D8100000}"/>
    <cellStyle name="Prozent 10 2 2 2 6 4" xfId="20055" xr:uid="{00000000-0005-0000-0000-0000D9100000}"/>
    <cellStyle name="Prozent 10 2 2 2 7" xfId="3953" xr:uid="{00000000-0005-0000-0000-0000DA100000}"/>
    <cellStyle name="Prozent 10 2 2 2 7 2" xfId="12374" xr:uid="{00000000-0005-0000-0000-0000DB100000}"/>
    <cellStyle name="Prozent 10 2 2 2 7 2 2" xfId="29212" xr:uid="{00000000-0005-0000-0000-0000DC100000}"/>
    <cellStyle name="Prozent 10 2 2 2 7 3" xfId="20794" xr:uid="{00000000-0005-0000-0000-0000DD100000}"/>
    <cellStyle name="Prozent 10 2 2 2 8" xfId="7191" xr:uid="{00000000-0005-0000-0000-0000DE100000}"/>
    <cellStyle name="Prozent 10 2 2 2 8 2" xfId="15612" xr:uid="{00000000-0005-0000-0000-0000DF100000}"/>
    <cellStyle name="Prozent 10 2 2 2 8 2 2" xfId="32450" xr:uid="{00000000-0005-0000-0000-0000E0100000}"/>
    <cellStyle name="Prozent 10 2 2 2 8 3" xfId="24032" xr:uid="{00000000-0005-0000-0000-0000E1100000}"/>
    <cellStyle name="Prozent 10 2 2 2 9" xfId="7682" xr:uid="{00000000-0005-0000-0000-0000E2100000}"/>
    <cellStyle name="Prozent 10 2 2 2 9 2" xfId="16103" xr:uid="{00000000-0005-0000-0000-0000E3100000}"/>
    <cellStyle name="Prozent 10 2 2 2 9 2 2" xfId="32941" xr:uid="{00000000-0005-0000-0000-0000E4100000}"/>
    <cellStyle name="Prozent 10 2 2 2 9 3" xfId="24523" xr:uid="{00000000-0005-0000-0000-0000E5100000}"/>
    <cellStyle name="Prozent 10 2 2 3" xfId="578" xr:uid="{00000000-0005-0000-0000-0000E6100000}"/>
    <cellStyle name="Prozent 10 2 2 3 10" xfId="8176" xr:uid="{00000000-0005-0000-0000-0000E7100000}"/>
    <cellStyle name="Prozent 10 2 2 3 10 2" xfId="16597" xr:uid="{00000000-0005-0000-0000-0000E8100000}"/>
    <cellStyle name="Prozent 10 2 2 3 10 2 2" xfId="33435" xr:uid="{00000000-0005-0000-0000-0000E9100000}"/>
    <cellStyle name="Prozent 10 2 2 3 10 3" xfId="25017" xr:uid="{00000000-0005-0000-0000-0000EA100000}"/>
    <cellStyle name="Prozent 10 2 2 3 11" xfId="9054" xr:uid="{00000000-0005-0000-0000-0000EB100000}"/>
    <cellStyle name="Prozent 10 2 2 3 11 2" xfId="25892" xr:uid="{00000000-0005-0000-0000-0000EC100000}"/>
    <cellStyle name="Prozent 10 2 2 3 12" xfId="17474" xr:uid="{00000000-0005-0000-0000-0000ED100000}"/>
    <cellStyle name="Prozent 10 2 2 3 2" xfId="1074" xr:uid="{00000000-0005-0000-0000-0000EE100000}"/>
    <cellStyle name="Prozent 10 2 2 3 2 2" xfId="2062" xr:uid="{00000000-0005-0000-0000-0000EF100000}"/>
    <cellStyle name="Prozent 10 2 2 3 2 2 2" xfId="5598" xr:uid="{00000000-0005-0000-0000-0000F0100000}"/>
    <cellStyle name="Prozent 10 2 2 3 2 2 2 2" xfId="14019" xr:uid="{00000000-0005-0000-0000-0000F1100000}"/>
    <cellStyle name="Prozent 10 2 2 3 2 2 2 2 2" xfId="30857" xr:uid="{00000000-0005-0000-0000-0000F2100000}"/>
    <cellStyle name="Prozent 10 2 2 3 2 2 2 3" xfId="22439" xr:uid="{00000000-0005-0000-0000-0000F3100000}"/>
    <cellStyle name="Prozent 10 2 2 3 2 2 3" xfId="10537" xr:uid="{00000000-0005-0000-0000-0000F4100000}"/>
    <cellStyle name="Prozent 10 2 2 3 2 2 3 2" xfId="27375" xr:uid="{00000000-0005-0000-0000-0000F5100000}"/>
    <cellStyle name="Prozent 10 2 2 3 2 2 4" xfId="18957" xr:uid="{00000000-0005-0000-0000-0000F6100000}"/>
    <cellStyle name="Prozent 10 2 2 3 2 3" xfId="4610" xr:uid="{00000000-0005-0000-0000-0000F7100000}"/>
    <cellStyle name="Prozent 10 2 2 3 2 3 2" xfId="13031" xr:uid="{00000000-0005-0000-0000-0000F8100000}"/>
    <cellStyle name="Prozent 10 2 2 3 2 3 2 2" xfId="29869" xr:uid="{00000000-0005-0000-0000-0000F9100000}"/>
    <cellStyle name="Prozent 10 2 2 3 2 3 3" xfId="21451" xr:uid="{00000000-0005-0000-0000-0000FA100000}"/>
    <cellStyle name="Prozent 10 2 2 3 2 4" xfId="9549" xr:uid="{00000000-0005-0000-0000-0000FB100000}"/>
    <cellStyle name="Prozent 10 2 2 3 2 4 2" xfId="26387" xr:uid="{00000000-0005-0000-0000-0000FC100000}"/>
    <cellStyle name="Prozent 10 2 2 3 2 5" xfId="17969" xr:uid="{00000000-0005-0000-0000-0000FD100000}"/>
    <cellStyle name="Prozent 10 2 2 3 3" xfId="1567" xr:uid="{00000000-0005-0000-0000-0000FE100000}"/>
    <cellStyle name="Prozent 10 2 2 3 3 2" xfId="5103" xr:uid="{00000000-0005-0000-0000-0000FF100000}"/>
    <cellStyle name="Prozent 10 2 2 3 3 2 2" xfId="13524" xr:uid="{00000000-0005-0000-0000-000000110000}"/>
    <cellStyle name="Prozent 10 2 2 3 3 2 2 2" xfId="30362" xr:uid="{00000000-0005-0000-0000-000001110000}"/>
    <cellStyle name="Prozent 10 2 2 3 3 2 3" xfId="21944" xr:uid="{00000000-0005-0000-0000-000002110000}"/>
    <cellStyle name="Prozent 10 2 2 3 3 3" xfId="10042" xr:uid="{00000000-0005-0000-0000-000003110000}"/>
    <cellStyle name="Prozent 10 2 2 3 3 3 2" xfId="26880" xr:uid="{00000000-0005-0000-0000-000004110000}"/>
    <cellStyle name="Prozent 10 2 2 3 3 4" xfId="18462" xr:uid="{00000000-0005-0000-0000-000005110000}"/>
    <cellStyle name="Prozent 10 2 2 3 4" xfId="2223" xr:uid="{00000000-0005-0000-0000-000006110000}"/>
    <cellStyle name="Prozent 10 2 2 3 4 2" xfId="5709" xr:uid="{00000000-0005-0000-0000-000007110000}"/>
    <cellStyle name="Prozent 10 2 2 3 4 2 2" xfId="14130" xr:uid="{00000000-0005-0000-0000-000008110000}"/>
    <cellStyle name="Prozent 10 2 2 3 4 2 2 2" xfId="30968" xr:uid="{00000000-0005-0000-0000-000009110000}"/>
    <cellStyle name="Prozent 10 2 2 3 4 2 3" xfId="22550" xr:uid="{00000000-0005-0000-0000-00000A110000}"/>
    <cellStyle name="Prozent 10 2 2 3 4 3" xfId="10648" xr:uid="{00000000-0005-0000-0000-00000B110000}"/>
    <cellStyle name="Prozent 10 2 2 3 4 3 2" xfId="27486" xr:uid="{00000000-0005-0000-0000-00000C110000}"/>
    <cellStyle name="Prozent 10 2 2 3 4 4" xfId="19068" xr:uid="{00000000-0005-0000-0000-00000D110000}"/>
    <cellStyle name="Prozent 10 2 2 3 5" xfId="2718" xr:uid="{00000000-0005-0000-0000-00000E110000}"/>
    <cellStyle name="Prozent 10 2 2 3 5 2" xfId="6200" xr:uid="{00000000-0005-0000-0000-00000F110000}"/>
    <cellStyle name="Prozent 10 2 2 3 5 2 2" xfId="14621" xr:uid="{00000000-0005-0000-0000-000010110000}"/>
    <cellStyle name="Prozent 10 2 2 3 5 2 2 2" xfId="31459" xr:uid="{00000000-0005-0000-0000-000011110000}"/>
    <cellStyle name="Prozent 10 2 2 3 5 2 3" xfId="23041" xr:uid="{00000000-0005-0000-0000-000012110000}"/>
    <cellStyle name="Prozent 10 2 2 3 5 3" xfId="11139" xr:uid="{00000000-0005-0000-0000-000013110000}"/>
    <cellStyle name="Prozent 10 2 2 3 5 3 2" xfId="27977" xr:uid="{00000000-0005-0000-0000-000014110000}"/>
    <cellStyle name="Prozent 10 2 2 3 5 4" xfId="19559" xr:uid="{00000000-0005-0000-0000-000015110000}"/>
    <cellStyle name="Prozent 10 2 2 3 6" xfId="3215" xr:uid="{00000000-0005-0000-0000-000016110000}"/>
    <cellStyle name="Prozent 10 2 2 3 6 2" xfId="6697" xr:uid="{00000000-0005-0000-0000-000017110000}"/>
    <cellStyle name="Prozent 10 2 2 3 6 2 2" xfId="15118" xr:uid="{00000000-0005-0000-0000-000018110000}"/>
    <cellStyle name="Prozent 10 2 2 3 6 2 2 2" xfId="31956" xr:uid="{00000000-0005-0000-0000-000019110000}"/>
    <cellStyle name="Prozent 10 2 2 3 6 2 3" xfId="23538" xr:uid="{00000000-0005-0000-0000-00001A110000}"/>
    <cellStyle name="Prozent 10 2 2 3 6 3" xfId="11636" xr:uid="{00000000-0005-0000-0000-00001B110000}"/>
    <cellStyle name="Prozent 10 2 2 3 6 3 2" xfId="28474" xr:uid="{00000000-0005-0000-0000-00001C110000}"/>
    <cellStyle name="Prozent 10 2 2 3 6 4" xfId="20056" xr:uid="{00000000-0005-0000-0000-00001D110000}"/>
    <cellStyle name="Prozent 10 2 2 3 7" xfId="4115" xr:uid="{00000000-0005-0000-0000-00001E110000}"/>
    <cellStyle name="Prozent 10 2 2 3 7 2" xfId="12536" xr:uid="{00000000-0005-0000-0000-00001F110000}"/>
    <cellStyle name="Prozent 10 2 2 3 7 2 2" xfId="29374" xr:uid="{00000000-0005-0000-0000-000020110000}"/>
    <cellStyle name="Prozent 10 2 2 3 7 3" xfId="20956" xr:uid="{00000000-0005-0000-0000-000021110000}"/>
    <cellStyle name="Prozent 10 2 2 3 8" xfId="7192" xr:uid="{00000000-0005-0000-0000-000022110000}"/>
    <cellStyle name="Prozent 10 2 2 3 8 2" xfId="15613" xr:uid="{00000000-0005-0000-0000-000023110000}"/>
    <cellStyle name="Prozent 10 2 2 3 8 2 2" xfId="32451" xr:uid="{00000000-0005-0000-0000-000024110000}"/>
    <cellStyle name="Prozent 10 2 2 3 8 3" xfId="24033" xr:uid="{00000000-0005-0000-0000-000025110000}"/>
    <cellStyle name="Prozent 10 2 2 3 9" xfId="7683" xr:uid="{00000000-0005-0000-0000-000026110000}"/>
    <cellStyle name="Prozent 10 2 2 3 9 2" xfId="16104" xr:uid="{00000000-0005-0000-0000-000027110000}"/>
    <cellStyle name="Prozent 10 2 2 3 9 2 2" xfId="32942" xr:uid="{00000000-0005-0000-0000-000028110000}"/>
    <cellStyle name="Prozent 10 2 2 3 9 3" xfId="24524" xr:uid="{00000000-0005-0000-0000-000029110000}"/>
    <cellStyle name="Prozent 10 2 2 4" xfId="749" xr:uid="{00000000-0005-0000-0000-00002A110000}"/>
    <cellStyle name="Prozent 10 2 2 4 2" xfId="1737" xr:uid="{00000000-0005-0000-0000-00002B110000}"/>
    <cellStyle name="Prozent 10 2 2 4 2 2" xfId="5273" xr:uid="{00000000-0005-0000-0000-00002C110000}"/>
    <cellStyle name="Prozent 10 2 2 4 2 2 2" xfId="13694" xr:uid="{00000000-0005-0000-0000-00002D110000}"/>
    <cellStyle name="Prozent 10 2 2 4 2 2 2 2" xfId="30532" xr:uid="{00000000-0005-0000-0000-00002E110000}"/>
    <cellStyle name="Prozent 10 2 2 4 2 2 3" xfId="22114" xr:uid="{00000000-0005-0000-0000-00002F110000}"/>
    <cellStyle name="Prozent 10 2 2 4 2 3" xfId="10212" xr:uid="{00000000-0005-0000-0000-000030110000}"/>
    <cellStyle name="Prozent 10 2 2 4 2 3 2" xfId="27050" xr:uid="{00000000-0005-0000-0000-000031110000}"/>
    <cellStyle name="Prozent 10 2 2 4 2 4" xfId="18632" xr:uid="{00000000-0005-0000-0000-000032110000}"/>
    <cellStyle name="Prozent 10 2 2 4 3" xfId="4285" xr:uid="{00000000-0005-0000-0000-000033110000}"/>
    <cellStyle name="Prozent 10 2 2 4 3 2" xfId="12706" xr:uid="{00000000-0005-0000-0000-000034110000}"/>
    <cellStyle name="Prozent 10 2 2 4 3 2 2" xfId="29544" xr:uid="{00000000-0005-0000-0000-000035110000}"/>
    <cellStyle name="Prozent 10 2 2 4 3 3" xfId="21126" xr:uid="{00000000-0005-0000-0000-000036110000}"/>
    <cellStyle name="Prozent 10 2 2 4 4" xfId="9224" xr:uid="{00000000-0005-0000-0000-000037110000}"/>
    <cellStyle name="Prozent 10 2 2 4 4 2" xfId="26062" xr:uid="{00000000-0005-0000-0000-000038110000}"/>
    <cellStyle name="Prozent 10 2 2 4 5" xfId="17644" xr:uid="{00000000-0005-0000-0000-000039110000}"/>
    <cellStyle name="Prozent 10 2 2 5" xfId="1242" xr:uid="{00000000-0005-0000-0000-00003A110000}"/>
    <cellStyle name="Prozent 10 2 2 5 2" xfId="4778" xr:uid="{00000000-0005-0000-0000-00003B110000}"/>
    <cellStyle name="Prozent 10 2 2 5 2 2" xfId="13199" xr:uid="{00000000-0005-0000-0000-00003C110000}"/>
    <cellStyle name="Prozent 10 2 2 5 2 2 2" xfId="30037" xr:uid="{00000000-0005-0000-0000-00003D110000}"/>
    <cellStyle name="Prozent 10 2 2 5 2 3" xfId="21619" xr:uid="{00000000-0005-0000-0000-00003E110000}"/>
    <cellStyle name="Prozent 10 2 2 5 3" xfId="9717" xr:uid="{00000000-0005-0000-0000-00003F110000}"/>
    <cellStyle name="Prozent 10 2 2 5 3 2" xfId="26555" xr:uid="{00000000-0005-0000-0000-000040110000}"/>
    <cellStyle name="Prozent 10 2 2 5 4" xfId="18137" xr:uid="{00000000-0005-0000-0000-000041110000}"/>
    <cellStyle name="Prozent 10 2 2 6" xfId="2221" xr:uid="{00000000-0005-0000-0000-000042110000}"/>
    <cellStyle name="Prozent 10 2 2 6 2" xfId="5707" xr:uid="{00000000-0005-0000-0000-000043110000}"/>
    <cellStyle name="Prozent 10 2 2 6 2 2" xfId="14128" xr:uid="{00000000-0005-0000-0000-000044110000}"/>
    <cellStyle name="Prozent 10 2 2 6 2 2 2" xfId="30966" xr:uid="{00000000-0005-0000-0000-000045110000}"/>
    <cellStyle name="Prozent 10 2 2 6 2 3" xfId="22548" xr:uid="{00000000-0005-0000-0000-000046110000}"/>
    <cellStyle name="Prozent 10 2 2 6 3" xfId="10646" xr:uid="{00000000-0005-0000-0000-000047110000}"/>
    <cellStyle name="Prozent 10 2 2 6 3 2" xfId="27484" xr:uid="{00000000-0005-0000-0000-000048110000}"/>
    <cellStyle name="Prozent 10 2 2 6 4" xfId="19066" xr:uid="{00000000-0005-0000-0000-000049110000}"/>
    <cellStyle name="Prozent 10 2 2 7" xfId="2716" xr:uid="{00000000-0005-0000-0000-00004A110000}"/>
    <cellStyle name="Prozent 10 2 2 7 2" xfId="6198" xr:uid="{00000000-0005-0000-0000-00004B110000}"/>
    <cellStyle name="Prozent 10 2 2 7 2 2" xfId="14619" xr:uid="{00000000-0005-0000-0000-00004C110000}"/>
    <cellStyle name="Prozent 10 2 2 7 2 2 2" xfId="31457" xr:uid="{00000000-0005-0000-0000-00004D110000}"/>
    <cellStyle name="Prozent 10 2 2 7 2 3" xfId="23039" xr:uid="{00000000-0005-0000-0000-00004E110000}"/>
    <cellStyle name="Prozent 10 2 2 7 3" xfId="11137" xr:uid="{00000000-0005-0000-0000-00004F110000}"/>
    <cellStyle name="Prozent 10 2 2 7 3 2" xfId="27975" xr:uid="{00000000-0005-0000-0000-000050110000}"/>
    <cellStyle name="Prozent 10 2 2 7 4" xfId="19557" xr:uid="{00000000-0005-0000-0000-000051110000}"/>
    <cellStyle name="Prozent 10 2 2 8" xfId="3213" xr:uid="{00000000-0005-0000-0000-000052110000}"/>
    <cellStyle name="Prozent 10 2 2 8 2" xfId="6695" xr:uid="{00000000-0005-0000-0000-000053110000}"/>
    <cellStyle name="Prozent 10 2 2 8 2 2" xfId="15116" xr:uid="{00000000-0005-0000-0000-000054110000}"/>
    <cellStyle name="Prozent 10 2 2 8 2 2 2" xfId="31954" xr:uid="{00000000-0005-0000-0000-000055110000}"/>
    <cellStyle name="Prozent 10 2 2 8 2 3" xfId="23536" xr:uid="{00000000-0005-0000-0000-000056110000}"/>
    <cellStyle name="Prozent 10 2 2 8 3" xfId="11634" xr:uid="{00000000-0005-0000-0000-000057110000}"/>
    <cellStyle name="Prozent 10 2 2 8 3 2" xfId="28472" xr:uid="{00000000-0005-0000-0000-000058110000}"/>
    <cellStyle name="Prozent 10 2 2 8 4" xfId="20054" xr:uid="{00000000-0005-0000-0000-000059110000}"/>
    <cellStyle name="Prozent 10 2 2 9" xfId="3790" xr:uid="{00000000-0005-0000-0000-00005A110000}"/>
    <cellStyle name="Prozent 10 2 2 9 2" xfId="12211" xr:uid="{00000000-0005-0000-0000-00005B110000}"/>
    <cellStyle name="Prozent 10 2 2 9 2 2" xfId="29049" xr:uid="{00000000-0005-0000-0000-00005C110000}"/>
    <cellStyle name="Prozent 10 2 2 9 3" xfId="20631" xr:uid="{00000000-0005-0000-0000-00005D110000}"/>
    <cellStyle name="Prozent 10 2 3" xfId="336" xr:uid="{00000000-0005-0000-0000-00005E110000}"/>
    <cellStyle name="Prozent 10 2 3 10" xfId="8177" xr:uid="{00000000-0005-0000-0000-00005F110000}"/>
    <cellStyle name="Prozent 10 2 3 10 2" xfId="16598" xr:uid="{00000000-0005-0000-0000-000060110000}"/>
    <cellStyle name="Prozent 10 2 3 10 2 2" xfId="33436" xr:uid="{00000000-0005-0000-0000-000061110000}"/>
    <cellStyle name="Prozent 10 2 3 10 3" xfId="25018" xr:uid="{00000000-0005-0000-0000-000062110000}"/>
    <cellStyle name="Prozent 10 2 3 11" xfId="8811" xr:uid="{00000000-0005-0000-0000-000063110000}"/>
    <cellStyle name="Prozent 10 2 3 11 2" xfId="25650" xr:uid="{00000000-0005-0000-0000-000064110000}"/>
    <cellStyle name="Prozent 10 2 3 12" xfId="17231" xr:uid="{00000000-0005-0000-0000-000065110000}"/>
    <cellStyle name="Prozent 10 2 3 2" xfId="832" xr:uid="{00000000-0005-0000-0000-000066110000}"/>
    <cellStyle name="Prozent 10 2 3 2 2" xfId="1820" xr:uid="{00000000-0005-0000-0000-000067110000}"/>
    <cellStyle name="Prozent 10 2 3 2 2 2" xfId="5356" xr:uid="{00000000-0005-0000-0000-000068110000}"/>
    <cellStyle name="Prozent 10 2 3 2 2 2 2" xfId="13777" xr:uid="{00000000-0005-0000-0000-000069110000}"/>
    <cellStyle name="Prozent 10 2 3 2 2 2 2 2" xfId="30615" xr:uid="{00000000-0005-0000-0000-00006A110000}"/>
    <cellStyle name="Prozent 10 2 3 2 2 2 3" xfId="22197" xr:uid="{00000000-0005-0000-0000-00006B110000}"/>
    <cellStyle name="Prozent 10 2 3 2 2 3" xfId="10295" xr:uid="{00000000-0005-0000-0000-00006C110000}"/>
    <cellStyle name="Prozent 10 2 3 2 2 3 2" xfId="27133" xr:uid="{00000000-0005-0000-0000-00006D110000}"/>
    <cellStyle name="Prozent 10 2 3 2 2 4" xfId="18715" xr:uid="{00000000-0005-0000-0000-00006E110000}"/>
    <cellStyle name="Prozent 10 2 3 2 3" xfId="4368" xr:uid="{00000000-0005-0000-0000-00006F110000}"/>
    <cellStyle name="Prozent 10 2 3 2 3 2" xfId="12789" xr:uid="{00000000-0005-0000-0000-000070110000}"/>
    <cellStyle name="Prozent 10 2 3 2 3 2 2" xfId="29627" xr:uid="{00000000-0005-0000-0000-000071110000}"/>
    <cellStyle name="Prozent 10 2 3 2 3 3" xfId="21209" xr:uid="{00000000-0005-0000-0000-000072110000}"/>
    <cellStyle name="Prozent 10 2 3 2 4" xfId="9307" xr:uid="{00000000-0005-0000-0000-000073110000}"/>
    <cellStyle name="Prozent 10 2 3 2 4 2" xfId="26145" xr:uid="{00000000-0005-0000-0000-000074110000}"/>
    <cellStyle name="Prozent 10 2 3 2 5" xfId="17727" xr:uid="{00000000-0005-0000-0000-000075110000}"/>
    <cellStyle name="Prozent 10 2 3 3" xfId="1325" xr:uid="{00000000-0005-0000-0000-000076110000}"/>
    <cellStyle name="Prozent 10 2 3 3 2" xfId="4861" xr:uid="{00000000-0005-0000-0000-000077110000}"/>
    <cellStyle name="Prozent 10 2 3 3 2 2" xfId="13282" xr:uid="{00000000-0005-0000-0000-000078110000}"/>
    <cellStyle name="Prozent 10 2 3 3 2 2 2" xfId="30120" xr:uid="{00000000-0005-0000-0000-000079110000}"/>
    <cellStyle name="Prozent 10 2 3 3 2 3" xfId="21702" xr:uid="{00000000-0005-0000-0000-00007A110000}"/>
    <cellStyle name="Prozent 10 2 3 3 3" xfId="9800" xr:uid="{00000000-0005-0000-0000-00007B110000}"/>
    <cellStyle name="Prozent 10 2 3 3 3 2" xfId="26638" xr:uid="{00000000-0005-0000-0000-00007C110000}"/>
    <cellStyle name="Prozent 10 2 3 3 4" xfId="18220" xr:uid="{00000000-0005-0000-0000-00007D110000}"/>
    <cellStyle name="Prozent 10 2 3 4" xfId="2224" xr:uid="{00000000-0005-0000-0000-00007E110000}"/>
    <cellStyle name="Prozent 10 2 3 4 2" xfId="5710" xr:uid="{00000000-0005-0000-0000-00007F110000}"/>
    <cellStyle name="Prozent 10 2 3 4 2 2" xfId="14131" xr:uid="{00000000-0005-0000-0000-000080110000}"/>
    <cellStyle name="Prozent 10 2 3 4 2 2 2" xfId="30969" xr:uid="{00000000-0005-0000-0000-000081110000}"/>
    <cellStyle name="Prozent 10 2 3 4 2 3" xfId="22551" xr:uid="{00000000-0005-0000-0000-000082110000}"/>
    <cellStyle name="Prozent 10 2 3 4 3" xfId="10649" xr:uid="{00000000-0005-0000-0000-000083110000}"/>
    <cellStyle name="Prozent 10 2 3 4 3 2" xfId="27487" xr:uid="{00000000-0005-0000-0000-000084110000}"/>
    <cellStyle name="Prozent 10 2 3 4 4" xfId="19069" xr:uid="{00000000-0005-0000-0000-000085110000}"/>
    <cellStyle name="Prozent 10 2 3 5" xfId="2719" xr:uid="{00000000-0005-0000-0000-000086110000}"/>
    <cellStyle name="Prozent 10 2 3 5 2" xfId="6201" xr:uid="{00000000-0005-0000-0000-000087110000}"/>
    <cellStyle name="Prozent 10 2 3 5 2 2" xfId="14622" xr:uid="{00000000-0005-0000-0000-000088110000}"/>
    <cellStyle name="Prozent 10 2 3 5 2 2 2" xfId="31460" xr:uid="{00000000-0005-0000-0000-000089110000}"/>
    <cellStyle name="Prozent 10 2 3 5 2 3" xfId="23042" xr:uid="{00000000-0005-0000-0000-00008A110000}"/>
    <cellStyle name="Prozent 10 2 3 5 3" xfId="11140" xr:uid="{00000000-0005-0000-0000-00008B110000}"/>
    <cellStyle name="Prozent 10 2 3 5 3 2" xfId="27978" xr:uid="{00000000-0005-0000-0000-00008C110000}"/>
    <cellStyle name="Prozent 10 2 3 5 4" xfId="19560" xr:uid="{00000000-0005-0000-0000-00008D110000}"/>
    <cellStyle name="Prozent 10 2 3 6" xfId="3216" xr:uid="{00000000-0005-0000-0000-00008E110000}"/>
    <cellStyle name="Prozent 10 2 3 6 2" xfId="6698" xr:uid="{00000000-0005-0000-0000-00008F110000}"/>
    <cellStyle name="Prozent 10 2 3 6 2 2" xfId="15119" xr:uid="{00000000-0005-0000-0000-000090110000}"/>
    <cellStyle name="Prozent 10 2 3 6 2 2 2" xfId="31957" xr:uid="{00000000-0005-0000-0000-000091110000}"/>
    <cellStyle name="Prozent 10 2 3 6 2 3" xfId="23539" xr:uid="{00000000-0005-0000-0000-000092110000}"/>
    <cellStyle name="Prozent 10 2 3 6 3" xfId="11637" xr:uid="{00000000-0005-0000-0000-000093110000}"/>
    <cellStyle name="Prozent 10 2 3 6 3 2" xfId="28475" xr:uid="{00000000-0005-0000-0000-000094110000}"/>
    <cellStyle name="Prozent 10 2 3 6 4" xfId="20057" xr:uid="{00000000-0005-0000-0000-000095110000}"/>
    <cellStyle name="Prozent 10 2 3 7" xfId="3873" xr:uid="{00000000-0005-0000-0000-000096110000}"/>
    <cellStyle name="Prozent 10 2 3 7 2" xfId="12294" xr:uid="{00000000-0005-0000-0000-000097110000}"/>
    <cellStyle name="Prozent 10 2 3 7 2 2" xfId="29132" xr:uid="{00000000-0005-0000-0000-000098110000}"/>
    <cellStyle name="Prozent 10 2 3 7 3" xfId="20714" xr:uid="{00000000-0005-0000-0000-000099110000}"/>
    <cellStyle name="Prozent 10 2 3 8" xfId="7193" xr:uid="{00000000-0005-0000-0000-00009A110000}"/>
    <cellStyle name="Prozent 10 2 3 8 2" xfId="15614" xr:uid="{00000000-0005-0000-0000-00009B110000}"/>
    <cellStyle name="Prozent 10 2 3 8 2 2" xfId="32452" xr:uid="{00000000-0005-0000-0000-00009C110000}"/>
    <cellStyle name="Prozent 10 2 3 8 3" xfId="24034" xr:uid="{00000000-0005-0000-0000-00009D110000}"/>
    <cellStyle name="Prozent 10 2 3 9" xfId="7684" xr:uid="{00000000-0005-0000-0000-00009E110000}"/>
    <cellStyle name="Prozent 10 2 3 9 2" xfId="16105" xr:uid="{00000000-0005-0000-0000-00009F110000}"/>
    <cellStyle name="Prozent 10 2 3 9 2 2" xfId="32943" xr:uid="{00000000-0005-0000-0000-0000A0110000}"/>
    <cellStyle name="Prozent 10 2 3 9 3" xfId="24525" xr:uid="{00000000-0005-0000-0000-0000A1110000}"/>
    <cellStyle name="Prozent 10 2 4" xfId="498" xr:uid="{00000000-0005-0000-0000-0000A2110000}"/>
    <cellStyle name="Prozent 10 2 4 10" xfId="8178" xr:uid="{00000000-0005-0000-0000-0000A3110000}"/>
    <cellStyle name="Prozent 10 2 4 10 2" xfId="16599" xr:uid="{00000000-0005-0000-0000-0000A4110000}"/>
    <cellStyle name="Prozent 10 2 4 10 2 2" xfId="33437" xr:uid="{00000000-0005-0000-0000-0000A5110000}"/>
    <cellStyle name="Prozent 10 2 4 10 3" xfId="25019" xr:uid="{00000000-0005-0000-0000-0000A6110000}"/>
    <cellStyle name="Prozent 10 2 4 11" xfId="8974" xr:uid="{00000000-0005-0000-0000-0000A7110000}"/>
    <cellStyle name="Prozent 10 2 4 11 2" xfId="25812" xr:uid="{00000000-0005-0000-0000-0000A8110000}"/>
    <cellStyle name="Prozent 10 2 4 12" xfId="17394" xr:uid="{00000000-0005-0000-0000-0000A9110000}"/>
    <cellStyle name="Prozent 10 2 4 2" xfId="994" xr:uid="{00000000-0005-0000-0000-0000AA110000}"/>
    <cellStyle name="Prozent 10 2 4 2 2" xfId="1982" xr:uid="{00000000-0005-0000-0000-0000AB110000}"/>
    <cellStyle name="Prozent 10 2 4 2 2 2" xfId="5518" xr:uid="{00000000-0005-0000-0000-0000AC110000}"/>
    <cellStyle name="Prozent 10 2 4 2 2 2 2" xfId="13939" xr:uid="{00000000-0005-0000-0000-0000AD110000}"/>
    <cellStyle name="Prozent 10 2 4 2 2 2 2 2" xfId="30777" xr:uid="{00000000-0005-0000-0000-0000AE110000}"/>
    <cellStyle name="Prozent 10 2 4 2 2 2 3" xfId="22359" xr:uid="{00000000-0005-0000-0000-0000AF110000}"/>
    <cellStyle name="Prozent 10 2 4 2 2 3" xfId="10457" xr:uid="{00000000-0005-0000-0000-0000B0110000}"/>
    <cellStyle name="Prozent 10 2 4 2 2 3 2" xfId="27295" xr:uid="{00000000-0005-0000-0000-0000B1110000}"/>
    <cellStyle name="Prozent 10 2 4 2 2 4" xfId="18877" xr:uid="{00000000-0005-0000-0000-0000B2110000}"/>
    <cellStyle name="Prozent 10 2 4 2 3" xfId="4530" xr:uid="{00000000-0005-0000-0000-0000B3110000}"/>
    <cellStyle name="Prozent 10 2 4 2 3 2" xfId="12951" xr:uid="{00000000-0005-0000-0000-0000B4110000}"/>
    <cellStyle name="Prozent 10 2 4 2 3 2 2" xfId="29789" xr:uid="{00000000-0005-0000-0000-0000B5110000}"/>
    <cellStyle name="Prozent 10 2 4 2 3 3" xfId="21371" xr:uid="{00000000-0005-0000-0000-0000B6110000}"/>
    <cellStyle name="Prozent 10 2 4 2 4" xfId="9469" xr:uid="{00000000-0005-0000-0000-0000B7110000}"/>
    <cellStyle name="Prozent 10 2 4 2 4 2" xfId="26307" xr:uid="{00000000-0005-0000-0000-0000B8110000}"/>
    <cellStyle name="Prozent 10 2 4 2 5" xfId="17889" xr:uid="{00000000-0005-0000-0000-0000B9110000}"/>
    <cellStyle name="Prozent 10 2 4 3" xfId="1487" xr:uid="{00000000-0005-0000-0000-0000BA110000}"/>
    <cellStyle name="Prozent 10 2 4 3 2" xfId="5023" xr:uid="{00000000-0005-0000-0000-0000BB110000}"/>
    <cellStyle name="Prozent 10 2 4 3 2 2" xfId="13444" xr:uid="{00000000-0005-0000-0000-0000BC110000}"/>
    <cellStyle name="Prozent 10 2 4 3 2 2 2" xfId="30282" xr:uid="{00000000-0005-0000-0000-0000BD110000}"/>
    <cellStyle name="Prozent 10 2 4 3 2 3" xfId="21864" xr:uid="{00000000-0005-0000-0000-0000BE110000}"/>
    <cellStyle name="Prozent 10 2 4 3 3" xfId="9962" xr:uid="{00000000-0005-0000-0000-0000BF110000}"/>
    <cellStyle name="Prozent 10 2 4 3 3 2" xfId="26800" xr:uid="{00000000-0005-0000-0000-0000C0110000}"/>
    <cellStyle name="Prozent 10 2 4 3 4" xfId="18382" xr:uid="{00000000-0005-0000-0000-0000C1110000}"/>
    <cellStyle name="Prozent 10 2 4 4" xfId="2225" xr:uid="{00000000-0005-0000-0000-0000C2110000}"/>
    <cellStyle name="Prozent 10 2 4 4 2" xfId="5711" xr:uid="{00000000-0005-0000-0000-0000C3110000}"/>
    <cellStyle name="Prozent 10 2 4 4 2 2" xfId="14132" xr:uid="{00000000-0005-0000-0000-0000C4110000}"/>
    <cellStyle name="Prozent 10 2 4 4 2 2 2" xfId="30970" xr:uid="{00000000-0005-0000-0000-0000C5110000}"/>
    <cellStyle name="Prozent 10 2 4 4 2 3" xfId="22552" xr:uid="{00000000-0005-0000-0000-0000C6110000}"/>
    <cellStyle name="Prozent 10 2 4 4 3" xfId="10650" xr:uid="{00000000-0005-0000-0000-0000C7110000}"/>
    <cellStyle name="Prozent 10 2 4 4 3 2" xfId="27488" xr:uid="{00000000-0005-0000-0000-0000C8110000}"/>
    <cellStyle name="Prozent 10 2 4 4 4" xfId="19070" xr:uid="{00000000-0005-0000-0000-0000C9110000}"/>
    <cellStyle name="Prozent 10 2 4 5" xfId="2720" xr:uid="{00000000-0005-0000-0000-0000CA110000}"/>
    <cellStyle name="Prozent 10 2 4 5 2" xfId="6202" xr:uid="{00000000-0005-0000-0000-0000CB110000}"/>
    <cellStyle name="Prozent 10 2 4 5 2 2" xfId="14623" xr:uid="{00000000-0005-0000-0000-0000CC110000}"/>
    <cellStyle name="Prozent 10 2 4 5 2 2 2" xfId="31461" xr:uid="{00000000-0005-0000-0000-0000CD110000}"/>
    <cellStyle name="Prozent 10 2 4 5 2 3" xfId="23043" xr:uid="{00000000-0005-0000-0000-0000CE110000}"/>
    <cellStyle name="Prozent 10 2 4 5 3" xfId="11141" xr:uid="{00000000-0005-0000-0000-0000CF110000}"/>
    <cellStyle name="Prozent 10 2 4 5 3 2" xfId="27979" xr:uid="{00000000-0005-0000-0000-0000D0110000}"/>
    <cellStyle name="Prozent 10 2 4 5 4" xfId="19561" xr:uid="{00000000-0005-0000-0000-0000D1110000}"/>
    <cellStyle name="Prozent 10 2 4 6" xfId="3217" xr:uid="{00000000-0005-0000-0000-0000D2110000}"/>
    <cellStyle name="Prozent 10 2 4 6 2" xfId="6699" xr:uid="{00000000-0005-0000-0000-0000D3110000}"/>
    <cellStyle name="Prozent 10 2 4 6 2 2" xfId="15120" xr:uid="{00000000-0005-0000-0000-0000D4110000}"/>
    <cellStyle name="Prozent 10 2 4 6 2 2 2" xfId="31958" xr:uid="{00000000-0005-0000-0000-0000D5110000}"/>
    <cellStyle name="Prozent 10 2 4 6 2 3" xfId="23540" xr:uid="{00000000-0005-0000-0000-0000D6110000}"/>
    <cellStyle name="Prozent 10 2 4 6 3" xfId="11638" xr:uid="{00000000-0005-0000-0000-0000D7110000}"/>
    <cellStyle name="Prozent 10 2 4 6 3 2" xfId="28476" xr:uid="{00000000-0005-0000-0000-0000D8110000}"/>
    <cellStyle name="Prozent 10 2 4 6 4" xfId="20058" xr:uid="{00000000-0005-0000-0000-0000D9110000}"/>
    <cellStyle name="Prozent 10 2 4 7" xfId="4035" xr:uid="{00000000-0005-0000-0000-0000DA110000}"/>
    <cellStyle name="Prozent 10 2 4 7 2" xfId="12456" xr:uid="{00000000-0005-0000-0000-0000DB110000}"/>
    <cellStyle name="Prozent 10 2 4 7 2 2" xfId="29294" xr:uid="{00000000-0005-0000-0000-0000DC110000}"/>
    <cellStyle name="Prozent 10 2 4 7 3" xfId="20876" xr:uid="{00000000-0005-0000-0000-0000DD110000}"/>
    <cellStyle name="Prozent 10 2 4 8" xfId="7194" xr:uid="{00000000-0005-0000-0000-0000DE110000}"/>
    <cellStyle name="Prozent 10 2 4 8 2" xfId="15615" xr:uid="{00000000-0005-0000-0000-0000DF110000}"/>
    <cellStyle name="Prozent 10 2 4 8 2 2" xfId="32453" xr:uid="{00000000-0005-0000-0000-0000E0110000}"/>
    <cellStyle name="Prozent 10 2 4 8 3" xfId="24035" xr:uid="{00000000-0005-0000-0000-0000E1110000}"/>
    <cellStyle name="Prozent 10 2 4 9" xfId="7685" xr:uid="{00000000-0005-0000-0000-0000E2110000}"/>
    <cellStyle name="Prozent 10 2 4 9 2" xfId="16106" xr:uid="{00000000-0005-0000-0000-0000E3110000}"/>
    <cellStyle name="Prozent 10 2 4 9 2 2" xfId="32944" xr:uid="{00000000-0005-0000-0000-0000E4110000}"/>
    <cellStyle name="Prozent 10 2 4 9 3" xfId="24526" xr:uid="{00000000-0005-0000-0000-0000E5110000}"/>
    <cellStyle name="Prozent 10 2 5" xfId="669" xr:uid="{00000000-0005-0000-0000-0000E6110000}"/>
    <cellStyle name="Prozent 10 2 5 2" xfId="1657" xr:uid="{00000000-0005-0000-0000-0000E7110000}"/>
    <cellStyle name="Prozent 10 2 5 2 2" xfId="5193" xr:uid="{00000000-0005-0000-0000-0000E8110000}"/>
    <cellStyle name="Prozent 10 2 5 2 2 2" xfId="13614" xr:uid="{00000000-0005-0000-0000-0000E9110000}"/>
    <cellStyle name="Prozent 10 2 5 2 2 2 2" xfId="30452" xr:uid="{00000000-0005-0000-0000-0000EA110000}"/>
    <cellStyle name="Prozent 10 2 5 2 2 3" xfId="22034" xr:uid="{00000000-0005-0000-0000-0000EB110000}"/>
    <cellStyle name="Prozent 10 2 5 2 3" xfId="10132" xr:uid="{00000000-0005-0000-0000-0000EC110000}"/>
    <cellStyle name="Prozent 10 2 5 2 3 2" xfId="26970" xr:uid="{00000000-0005-0000-0000-0000ED110000}"/>
    <cellStyle name="Prozent 10 2 5 2 4" xfId="18552" xr:uid="{00000000-0005-0000-0000-0000EE110000}"/>
    <cellStyle name="Prozent 10 2 5 3" xfId="4205" xr:uid="{00000000-0005-0000-0000-0000EF110000}"/>
    <cellStyle name="Prozent 10 2 5 3 2" xfId="12626" xr:uid="{00000000-0005-0000-0000-0000F0110000}"/>
    <cellStyle name="Prozent 10 2 5 3 2 2" xfId="29464" xr:uid="{00000000-0005-0000-0000-0000F1110000}"/>
    <cellStyle name="Prozent 10 2 5 3 3" xfId="21046" xr:uid="{00000000-0005-0000-0000-0000F2110000}"/>
    <cellStyle name="Prozent 10 2 5 4" xfId="9144" xr:uid="{00000000-0005-0000-0000-0000F3110000}"/>
    <cellStyle name="Prozent 10 2 5 4 2" xfId="25982" xr:uid="{00000000-0005-0000-0000-0000F4110000}"/>
    <cellStyle name="Prozent 10 2 5 5" xfId="17564" xr:uid="{00000000-0005-0000-0000-0000F5110000}"/>
    <cellStyle name="Prozent 10 2 6" xfId="1162" xr:uid="{00000000-0005-0000-0000-0000F6110000}"/>
    <cellStyle name="Prozent 10 2 6 2" xfId="4698" xr:uid="{00000000-0005-0000-0000-0000F7110000}"/>
    <cellStyle name="Prozent 10 2 6 2 2" xfId="13119" xr:uid="{00000000-0005-0000-0000-0000F8110000}"/>
    <cellStyle name="Prozent 10 2 6 2 2 2" xfId="29957" xr:uid="{00000000-0005-0000-0000-0000F9110000}"/>
    <cellStyle name="Prozent 10 2 6 2 3" xfId="21539" xr:uid="{00000000-0005-0000-0000-0000FA110000}"/>
    <cellStyle name="Prozent 10 2 6 3" xfId="9637" xr:uid="{00000000-0005-0000-0000-0000FB110000}"/>
    <cellStyle name="Prozent 10 2 6 3 2" xfId="26475" xr:uid="{00000000-0005-0000-0000-0000FC110000}"/>
    <cellStyle name="Prozent 10 2 6 4" xfId="18057" xr:uid="{00000000-0005-0000-0000-0000FD110000}"/>
    <cellStyle name="Prozent 10 2 7" xfId="2220" xr:uid="{00000000-0005-0000-0000-0000FE110000}"/>
    <cellStyle name="Prozent 10 2 7 2" xfId="5706" xr:uid="{00000000-0005-0000-0000-0000FF110000}"/>
    <cellStyle name="Prozent 10 2 7 2 2" xfId="14127" xr:uid="{00000000-0005-0000-0000-000000120000}"/>
    <cellStyle name="Prozent 10 2 7 2 2 2" xfId="30965" xr:uid="{00000000-0005-0000-0000-000001120000}"/>
    <cellStyle name="Prozent 10 2 7 2 3" xfId="22547" xr:uid="{00000000-0005-0000-0000-000002120000}"/>
    <cellStyle name="Prozent 10 2 7 3" xfId="10645" xr:uid="{00000000-0005-0000-0000-000003120000}"/>
    <cellStyle name="Prozent 10 2 7 3 2" xfId="27483" xr:uid="{00000000-0005-0000-0000-000004120000}"/>
    <cellStyle name="Prozent 10 2 7 4" xfId="19065" xr:uid="{00000000-0005-0000-0000-000005120000}"/>
    <cellStyle name="Prozent 10 2 8" xfId="2715" xr:uid="{00000000-0005-0000-0000-000006120000}"/>
    <cellStyle name="Prozent 10 2 8 2" xfId="6197" xr:uid="{00000000-0005-0000-0000-000007120000}"/>
    <cellStyle name="Prozent 10 2 8 2 2" xfId="14618" xr:uid="{00000000-0005-0000-0000-000008120000}"/>
    <cellStyle name="Prozent 10 2 8 2 2 2" xfId="31456" xr:uid="{00000000-0005-0000-0000-000009120000}"/>
    <cellStyle name="Prozent 10 2 8 2 3" xfId="23038" xr:uid="{00000000-0005-0000-0000-00000A120000}"/>
    <cellStyle name="Prozent 10 2 8 3" xfId="11136" xr:uid="{00000000-0005-0000-0000-00000B120000}"/>
    <cellStyle name="Prozent 10 2 8 3 2" xfId="27974" xr:uid="{00000000-0005-0000-0000-00000C120000}"/>
    <cellStyle name="Prozent 10 2 8 4" xfId="19556" xr:uid="{00000000-0005-0000-0000-00000D120000}"/>
    <cellStyle name="Prozent 10 2 9" xfId="3212" xr:uid="{00000000-0005-0000-0000-00000E120000}"/>
    <cellStyle name="Prozent 10 2 9 2" xfId="6694" xr:uid="{00000000-0005-0000-0000-00000F120000}"/>
    <cellStyle name="Prozent 10 2 9 2 2" xfId="15115" xr:uid="{00000000-0005-0000-0000-000010120000}"/>
    <cellStyle name="Prozent 10 2 9 2 2 2" xfId="31953" xr:uid="{00000000-0005-0000-0000-000011120000}"/>
    <cellStyle name="Prozent 10 2 9 2 3" xfId="23535" xr:uid="{00000000-0005-0000-0000-000012120000}"/>
    <cellStyle name="Prozent 10 2 9 3" xfId="11633" xr:uid="{00000000-0005-0000-0000-000013120000}"/>
    <cellStyle name="Prozent 10 2 9 3 2" xfId="28471" xr:uid="{00000000-0005-0000-0000-000014120000}"/>
    <cellStyle name="Prozent 10 2 9 4" xfId="20053" xr:uid="{00000000-0005-0000-0000-000015120000}"/>
    <cellStyle name="Prozent 10 3" xfId="83" xr:uid="{00000000-0005-0000-0000-000016120000}"/>
    <cellStyle name="Prozent 10 4" xfId="331" xr:uid="{00000000-0005-0000-0000-000017120000}"/>
    <cellStyle name="Prozent 10 4 10" xfId="8179" xr:uid="{00000000-0005-0000-0000-000018120000}"/>
    <cellStyle name="Prozent 10 4 10 2" xfId="16600" xr:uid="{00000000-0005-0000-0000-000019120000}"/>
    <cellStyle name="Prozent 10 4 10 2 2" xfId="33438" xr:uid="{00000000-0005-0000-0000-00001A120000}"/>
    <cellStyle name="Prozent 10 4 10 3" xfId="25020" xr:uid="{00000000-0005-0000-0000-00001B120000}"/>
    <cellStyle name="Prozent 10 4 11" xfId="8806" xr:uid="{00000000-0005-0000-0000-00001C120000}"/>
    <cellStyle name="Prozent 10 4 11 2" xfId="25645" xr:uid="{00000000-0005-0000-0000-00001D120000}"/>
    <cellStyle name="Prozent 10 4 12" xfId="17226" xr:uid="{00000000-0005-0000-0000-00001E120000}"/>
    <cellStyle name="Prozent 10 4 2" xfId="827" xr:uid="{00000000-0005-0000-0000-00001F120000}"/>
    <cellStyle name="Prozent 10 4 2 2" xfId="1815" xr:uid="{00000000-0005-0000-0000-000020120000}"/>
    <cellStyle name="Prozent 10 4 2 2 2" xfId="5351" xr:uid="{00000000-0005-0000-0000-000021120000}"/>
    <cellStyle name="Prozent 10 4 2 2 2 2" xfId="13772" xr:uid="{00000000-0005-0000-0000-000022120000}"/>
    <cellStyle name="Prozent 10 4 2 2 2 2 2" xfId="30610" xr:uid="{00000000-0005-0000-0000-000023120000}"/>
    <cellStyle name="Prozent 10 4 2 2 2 3" xfId="22192" xr:uid="{00000000-0005-0000-0000-000024120000}"/>
    <cellStyle name="Prozent 10 4 2 2 3" xfId="10290" xr:uid="{00000000-0005-0000-0000-000025120000}"/>
    <cellStyle name="Prozent 10 4 2 2 3 2" xfId="27128" xr:uid="{00000000-0005-0000-0000-000026120000}"/>
    <cellStyle name="Prozent 10 4 2 2 4" xfId="18710" xr:uid="{00000000-0005-0000-0000-000027120000}"/>
    <cellStyle name="Prozent 10 4 2 3" xfId="4363" xr:uid="{00000000-0005-0000-0000-000028120000}"/>
    <cellStyle name="Prozent 10 4 2 3 2" xfId="12784" xr:uid="{00000000-0005-0000-0000-000029120000}"/>
    <cellStyle name="Prozent 10 4 2 3 2 2" xfId="29622" xr:uid="{00000000-0005-0000-0000-00002A120000}"/>
    <cellStyle name="Prozent 10 4 2 3 3" xfId="21204" xr:uid="{00000000-0005-0000-0000-00002B120000}"/>
    <cellStyle name="Prozent 10 4 2 4" xfId="9302" xr:uid="{00000000-0005-0000-0000-00002C120000}"/>
    <cellStyle name="Prozent 10 4 2 4 2" xfId="26140" xr:uid="{00000000-0005-0000-0000-00002D120000}"/>
    <cellStyle name="Prozent 10 4 2 5" xfId="17722" xr:uid="{00000000-0005-0000-0000-00002E120000}"/>
    <cellStyle name="Prozent 10 4 3" xfId="1320" xr:uid="{00000000-0005-0000-0000-00002F120000}"/>
    <cellStyle name="Prozent 10 4 3 2" xfId="4856" xr:uid="{00000000-0005-0000-0000-000030120000}"/>
    <cellStyle name="Prozent 10 4 3 2 2" xfId="13277" xr:uid="{00000000-0005-0000-0000-000031120000}"/>
    <cellStyle name="Prozent 10 4 3 2 2 2" xfId="30115" xr:uid="{00000000-0005-0000-0000-000032120000}"/>
    <cellStyle name="Prozent 10 4 3 2 3" xfId="21697" xr:uid="{00000000-0005-0000-0000-000033120000}"/>
    <cellStyle name="Prozent 10 4 3 3" xfId="9795" xr:uid="{00000000-0005-0000-0000-000034120000}"/>
    <cellStyle name="Prozent 10 4 3 3 2" xfId="26633" xr:uid="{00000000-0005-0000-0000-000035120000}"/>
    <cellStyle name="Prozent 10 4 3 4" xfId="18215" xr:uid="{00000000-0005-0000-0000-000036120000}"/>
    <cellStyle name="Prozent 10 4 4" xfId="2226" xr:uid="{00000000-0005-0000-0000-000037120000}"/>
    <cellStyle name="Prozent 10 4 4 2" xfId="5712" xr:uid="{00000000-0005-0000-0000-000038120000}"/>
    <cellStyle name="Prozent 10 4 4 2 2" xfId="14133" xr:uid="{00000000-0005-0000-0000-000039120000}"/>
    <cellStyle name="Prozent 10 4 4 2 2 2" xfId="30971" xr:uid="{00000000-0005-0000-0000-00003A120000}"/>
    <cellStyle name="Prozent 10 4 4 2 3" xfId="22553" xr:uid="{00000000-0005-0000-0000-00003B120000}"/>
    <cellStyle name="Prozent 10 4 4 3" xfId="10651" xr:uid="{00000000-0005-0000-0000-00003C120000}"/>
    <cellStyle name="Prozent 10 4 4 3 2" xfId="27489" xr:uid="{00000000-0005-0000-0000-00003D120000}"/>
    <cellStyle name="Prozent 10 4 4 4" xfId="19071" xr:uid="{00000000-0005-0000-0000-00003E120000}"/>
    <cellStyle name="Prozent 10 4 5" xfId="2721" xr:uid="{00000000-0005-0000-0000-00003F120000}"/>
    <cellStyle name="Prozent 10 4 5 2" xfId="6203" xr:uid="{00000000-0005-0000-0000-000040120000}"/>
    <cellStyle name="Prozent 10 4 5 2 2" xfId="14624" xr:uid="{00000000-0005-0000-0000-000041120000}"/>
    <cellStyle name="Prozent 10 4 5 2 2 2" xfId="31462" xr:uid="{00000000-0005-0000-0000-000042120000}"/>
    <cellStyle name="Prozent 10 4 5 2 3" xfId="23044" xr:uid="{00000000-0005-0000-0000-000043120000}"/>
    <cellStyle name="Prozent 10 4 5 3" xfId="11142" xr:uid="{00000000-0005-0000-0000-000044120000}"/>
    <cellStyle name="Prozent 10 4 5 3 2" xfId="27980" xr:uid="{00000000-0005-0000-0000-000045120000}"/>
    <cellStyle name="Prozent 10 4 5 4" xfId="19562" xr:uid="{00000000-0005-0000-0000-000046120000}"/>
    <cellStyle name="Prozent 10 4 6" xfId="3218" xr:uid="{00000000-0005-0000-0000-000047120000}"/>
    <cellStyle name="Prozent 10 4 6 2" xfId="6700" xr:uid="{00000000-0005-0000-0000-000048120000}"/>
    <cellStyle name="Prozent 10 4 6 2 2" xfId="15121" xr:uid="{00000000-0005-0000-0000-000049120000}"/>
    <cellStyle name="Prozent 10 4 6 2 2 2" xfId="31959" xr:uid="{00000000-0005-0000-0000-00004A120000}"/>
    <cellStyle name="Prozent 10 4 6 2 3" xfId="23541" xr:uid="{00000000-0005-0000-0000-00004B120000}"/>
    <cellStyle name="Prozent 10 4 6 3" xfId="11639" xr:uid="{00000000-0005-0000-0000-00004C120000}"/>
    <cellStyle name="Prozent 10 4 6 3 2" xfId="28477" xr:uid="{00000000-0005-0000-0000-00004D120000}"/>
    <cellStyle name="Prozent 10 4 6 4" xfId="20059" xr:uid="{00000000-0005-0000-0000-00004E120000}"/>
    <cellStyle name="Prozent 10 4 7" xfId="3868" xr:uid="{00000000-0005-0000-0000-00004F120000}"/>
    <cellStyle name="Prozent 10 4 7 2" xfId="12289" xr:uid="{00000000-0005-0000-0000-000050120000}"/>
    <cellStyle name="Prozent 10 4 7 2 2" xfId="29127" xr:uid="{00000000-0005-0000-0000-000051120000}"/>
    <cellStyle name="Prozent 10 4 7 3" xfId="20709" xr:uid="{00000000-0005-0000-0000-000052120000}"/>
    <cellStyle name="Prozent 10 4 8" xfId="7195" xr:uid="{00000000-0005-0000-0000-000053120000}"/>
    <cellStyle name="Prozent 10 4 8 2" xfId="15616" xr:uid="{00000000-0005-0000-0000-000054120000}"/>
    <cellStyle name="Prozent 10 4 8 2 2" xfId="32454" xr:uid="{00000000-0005-0000-0000-000055120000}"/>
    <cellStyle name="Prozent 10 4 8 3" xfId="24036" xr:uid="{00000000-0005-0000-0000-000056120000}"/>
    <cellStyle name="Prozent 10 4 9" xfId="7686" xr:uid="{00000000-0005-0000-0000-000057120000}"/>
    <cellStyle name="Prozent 10 4 9 2" xfId="16107" xr:uid="{00000000-0005-0000-0000-000058120000}"/>
    <cellStyle name="Prozent 10 4 9 2 2" xfId="32945" xr:uid="{00000000-0005-0000-0000-000059120000}"/>
    <cellStyle name="Prozent 10 4 9 3" xfId="24527" xr:uid="{00000000-0005-0000-0000-00005A120000}"/>
    <cellStyle name="Prozent 10 5" xfId="493" xr:uid="{00000000-0005-0000-0000-00005B120000}"/>
    <cellStyle name="Prozent 10 5 10" xfId="8180" xr:uid="{00000000-0005-0000-0000-00005C120000}"/>
    <cellStyle name="Prozent 10 5 10 2" xfId="16601" xr:uid="{00000000-0005-0000-0000-00005D120000}"/>
    <cellStyle name="Prozent 10 5 10 2 2" xfId="33439" xr:uid="{00000000-0005-0000-0000-00005E120000}"/>
    <cellStyle name="Prozent 10 5 10 3" xfId="25021" xr:uid="{00000000-0005-0000-0000-00005F120000}"/>
    <cellStyle name="Prozent 10 5 11" xfId="8969" xr:uid="{00000000-0005-0000-0000-000060120000}"/>
    <cellStyle name="Prozent 10 5 11 2" xfId="25807" xr:uid="{00000000-0005-0000-0000-000061120000}"/>
    <cellStyle name="Prozent 10 5 12" xfId="17389" xr:uid="{00000000-0005-0000-0000-000062120000}"/>
    <cellStyle name="Prozent 10 5 2" xfId="989" xr:uid="{00000000-0005-0000-0000-000063120000}"/>
    <cellStyle name="Prozent 10 5 2 2" xfId="1977" xr:uid="{00000000-0005-0000-0000-000064120000}"/>
    <cellStyle name="Prozent 10 5 2 2 2" xfId="5513" xr:uid="{00000000-0005-0000-0000-000065120000}"/>
    <cellStyle name="Prozent 10 5 2 2 2 2" xfId="13934" xr:uid="{00000000-0005-0000-0000-000066120000}"/>
    <cellStyle name="Prozent 10 5 2 2 2 2 2" xfId="30772" xr:uid="{00000000-0005-0000-0000-000067120000}"/>
    <cellStyle name="Prozent 10 5 2 2 2 3" xfId="22354" xr:uid="{00000000-0005-0000-0000-000068120000}"/>
    <cellStyle name="Prozent 10 5 2 2 3" xfId="10452" xr:uid="{00000000-0005-0000-0000-000069120000}"/>
    <cellStyle name="Prozent 10 5 2 2 3 2" xfId="27290" xr:uid="{00000000-0005-0000-0000-00006A120000}"/>
    <cellStyle name="Prozent 10 5 2 2 4" xfId="18872" xr:uid="{00000000-0005-0000-0000-00006B120000}"/>
    <cellStyle name="Prozent 10 5 2 3" xfId="4525" xr:uid="{00000000-0005-0000-0000-00006C120000}"/>
    <cellStyle name="Prozent 10 5 2 3 2" xfId="12946" xr:uid="{00000000-0005-0000-0000-00006D120000}"/>
    <cellStyle name="Prozent 10 5 2 3 2 2" xfId="29784" xr:uid="{00000000-0005-0000-0000-00006E120000}"/>
    <cellStyle name="Prozent 10 5 2 3 3" xfId="21366" xr:uid="{00000000-0005-0000-0000-00006F120000}"/>
    <cellStyle name="Prozent 10 5 2 4" xfId="9464" xr:uid="{00000000-0005-0000-0000-000070120000}"/>
    <cellStyle name="Prozent 10 5 2 4 2" xfId="26302" xr:uid="{00000000-0005-0000-0000-000071120000}"/>
    <cellStyle name="Prozent 10 5 2 5" xfId="17884" xr:uid="{00000000-0005-0000-0000-000072120000}"/>
    <cellStyle name="Prozent 10 5 3" xfId="1482" xr:uid="{00000000-0005-0000-0000-000073120000}"/>
    <cellStyle name="Prozent 10 5 3 2" xfId="5018" xr:uid="{00000000-0005-0000-0000-000074120000}"/>
    <cellStyle name="Prozent 10 5 3 2 2" xfId="13439" xr:uid="{00000000-0005-0000-0000-000075120000}"/>
    <cellStyle name="Prozent 10 5 3 2 2 2" xfId="30277" xr:uid="{00000000-0005-0000-0000-000076120000}"/>
    <cellStyle name="Prozent 10 5 3 2 3" xfId="21859" xr:uid="{00000000-0005-0000-0000-000077120000}"/>
    <cellStyle name="Prozent 10 5 3 3" xfId="9957" xr:uid="{00000000-0005-0000-0000-000078120000}"/>
    <cellStyle name="Prozent 10 5 3 3 2" xfId="26795" xr:uid="{00000000-0005-0000-0000-000079120000}"/>
    <cellStyle name="Prozent 10 5 3 4" xfId="18377" xr:uid="{00000000-0005-0000-0000-00007A120000}"/>
    <cellStyle name="Prozent 10 5 4" xfId="2227" xr:uid="{00000000-0005-0000-0000-00007B120000}"/>
    <cellStyle name="Prozent 10 5 4 2" xfId="5713" xr:uid="{00000000-0005-0000-0000-00007C120000}"/>
    <cellStyle name="Prozent 10 5 4 2 2" xfId="14134" xr:uid="{00000000-0005-0000-0000-00007D120000}"/>
    <cellStyle name="Prozent 10 5 4 2 2 2" xfId="30972" xr:uid="{00000000-0005-0000-0000-00007E120000}"/>
    <cellStyle name="Prozent 10 5 4 2 3" xfId="22554" xr:uid="{00000000-0005-0000-0000-00007F120000}"/>
    <cellStyle name="Prozent 10 5 4 3" xfId="10652" xr:uid="{00000000-0005-0000-0000-000080120000}"/>
    <cellStyle name="Prozent 10 5 4 3 2" xfId="27490" xr:uid="{00000000-0005-0000-0000-000081120000}"/>
    <cellStyle name="Prozent 10 5 4 4" xfId="19072" xr:uid="{00000000-0005-0000-0000-000082120000}"/>
    <cellStyle name="Prozent 10 5 5" xfId="2722" xr:uid="{00000000-0005-0000-0000-000083120000}"/>
    <cellStyle name="Prozent 10 5 5 2" xfId="6204" xr:uid="{00000000-0005-0000-0000-000084120000}"/>
    <cellStyle name="Prozent 10 5 5 2 2" xfId="14625" xr:uid="{00000000-0005-0000-0000-000085120000}"/>
    <cellStyle name="Prozent 10 5 5 2 2 2" xfId="31463" xr:uid="{00000000-0005-0000-0000-000086120000}"/>
    <cellStyle name="Prozent 10 5 5 2 3" xfId="23045" xr:uid="{00000000-0005-0000-0000-000087120000}"/>
    <cellStyle name="Prozent 10 5 5 3" xfId="11143" xr:uid="{00000000-0005-0000-0000-000088120000}"/>
    <cellStyle name="Prozent 10 5 5 3 2" xfId="27981" xr:uid="{00000000-0005-0000-0000-000089120000}"/>
    <cellStyle name="Prozent 10 5 5 4" xfId="19563" xr:uid="{00000000-0005-0000-0000-00008A120000}"/>
    <cellStyle name="Prozent 10 5 6" xfId="3219" xr:uid="{00000000-0005-0000-0000-00008B120000}"/>
    <cellStyle name="Prozent 10 5 6 2" xfId="6701" xr:uid="{00000000-0005-0000-0000-00008C120000}"/>
    <cellStyle name="Prozent 10 5 6 2 2" xfId="15122" xr:uid="{00000000-0005-0000-0000-00008D120000}"/>
    <cellStyle name="Prozent 10 5 6 2 2 2" xfId="31960" xr:uid="{00000000-0005-0000-0000-00008E120000}"/>
    <cellStyle name="Prozent 10 5 6 2 3" xfId="23542" xr:uid="{00000000-0005-0000-0000-00008F120000}"/>
    <cellStyle name="Prozent 10 5 6 3" xfId="11640" xr:uid="{00000000-0005-0000-0000-000090120000}"/>
    <cellStyle name="Prozent 10 5 6 3 2" xfId="28478" xr:uid="{00000000-0005-0000-0000-000091120000}"/>
    <cellStyle name="Prozent 10 5 6 4" xfId="20060" xr:uid="{00000000-0005-0000-0000-000092120000}"/>
    <cellStyle name="Prozent 10 5 7" xfId="4030" xr:uid="{00000000-0005-0000-0000-000093120000}"/>
    <cellStyle name="Prozent 10 5 7 2" xfId="12451" xr:uid="{00000000-0005-0000-0000-000094120000}"/>
    <cellStyle name="Prozent 10 5 7 2 2" xfId="29289" xr:uid="{00000000-0005-0000-0000-000095120000}"/>
    <cellStyle name="Prozent 10 5 7 3" xfId="20871" xr:uid="{00000000-0005-0000-0000-000096120000}"/>
    <cellStyle name="Prozent 10 5 8" xfId="7196" xr:uid="{00000000-0005-0000-0000-000097120000}"/>
    <cellStyle name="Prozent 10 5 8 2" xfId="15617" xr:uid="{00000000-0005-0000-0000-000098120000}"/>
    <cellStyle name="Prozent 10 5 8 2 2" xfId="32455" xr:uid="{00000000-0005-0000-0000-000099120000}"/>
    <cellStyle name="Prozent 10 5 8 3" xfId="24037" xr:uid="{00000000-0005-0000-0000-00009A120000}"/>
    <cellStyle name="Prozent 10 5 9" xfId="7687" xr:uid="{00000000-0005-0000-0000-00009B120000}"/>
    <cellStyle name="Prozent 10 5 9 2" xfId="16108" xr:uid="{00000000-0005-0000-0000-00009C120000}"/>
    <cellStyle name="Prozent 10 5 9 2 2" xfId="32946" xr:uid="{00000000-0005-0000-0000-00009D120000}"/>
    <cellStyle name="Prozent 10 5 9 3" xfId="24528" xr:uid="{00000000-0005-0000-0000-00009E120000}"/>
    <cellStyle name="Prozent 10 6" xfId="664" xr:uid="{00000000-0005-0000-0000-00009F120000}"/>
    <cellStyle name="Prozent 10 6 2" xfId="1652" xr:uid="{00000000-0005-0000-0000-0000A0120000}"/>
    <cellStyle name="Prozent 10 6 2 2" xfId="5188" xr:uid="{00000000-0005-0000-0000-0000A1120000}"/>
    <cellStyle name="Prozent 10 6 2 2 2" xfId="13609" xr:uid="{00000000-0005-0000-0000-0000A2120000}"/>
    <cellStyle name="Prozent 10 6 2 2 2 2" xfId="30447" xr:uid="{00000000-0005-0000-0000-0000A3120000}"/>
    <cellStyle name="Prozent 10 6 2 2 3" xfId="22029" xr:uid="{00000000-0005-0000-0000-0000A4120000}"/>
    <cellStyle name="Prozent 10 6 2 3" xfId="10127" xr:uid="{00000000-0005-0000-0000-0000A5120000}"/>
    <cellStyle name="Prozent 10 6 2 3 2" xfId="26965" xr:uid="{00000000-0005-0000-0000-0000A6120000}"/>
    <cellStyle name="Prozent 10 6 2 4" xfId="18547" xr:uid="{00000000-0005-0000-0000-0000A7120000}"/>
    <cellStyle name="Prozent 10 6 3" xfId="4200" xr:uid="{00000000-0005-0000-0000-0000A8120000}"/>
    <cellStyle name="Prozent 10 6 3 2" xfId="12621" xr:uid="{00000000-0005-0000-0000-0000A9120000}"/>
    <cellStyle name="Prozent 10 6 3 2 2" xfId="29459" xr:uid="{00000000-0005-0000-0000-0000AA120000}"/>
    <cellStyle name="Prozent 10 6 3 3" xfId="21041" xr:uid="{00000000-0005-0000-0000-0000AB120000}"/>
    <cellStyle name="Prozent 10 6 4" xfId="9139" xr:uid="{00000000-0005-0000-0000-0000AC120000}"/>
    <cellStyle name="Prozent 10 6 4 2" xfId="25977" xr:uid="{00000000-0005-0000-0000-0000AD120000}"/>
    <cellStyle name="Prozent 10 6 5" xfId="17559" xr:uid="{00000000-0005-0000-0000-0000AE120000}"/>
    <cellStyle name="Prozent 10 7" xfId="1157" xr:uid="{00000000-0005-0000-0000-0000AF120000}"/>
    <cellStyle name="Prozent 10 7 2" xfId="4693" xr:uid="{00000000-0005-0000-0000-0000B0120000}"/>
    <cellStyle name="Prozent 10 7 2 2" xfId="13114" xr:uid="{00000000-0005-0000-0000-0000B1120000}"/>
    <cellStyle name="Prozent 10 7 2 2 2" xfId="29952" xr:uid="{00000000-0005-0000-0000-0000B2120000}"/>
    <cellStyle name="Prozent 10 7 2 3" xfId="21534" xr:uid="{00000000-0005-0000-0000-0000B3120000}"/>
    <cellStyle name="Prozent 10 7 3" xfId="9632" xr:uid="{00000000-0005-0000-0000-0000B4120000}"/>
    <cellStyle name="Prozent 10 7 3 2" xfId="26470" xr:uid="{00000000-0005-0000-0000-0000B5120000}"/>
    <cellStyle name="Prozent 10 7 4" xfId="18052" xr:uid="{00000000-0005-0000-0000-0000B6120000}"/>
    <cellStyle name="Prozent 10 8" xfId="2219" xr:uid="{00000000-0005-0000-0000-0000B7120000}"/>
    <cellStyle name="Prozent 10 8 2" xfId="5705" xr:uid="{00000000-0005-0000-0000-0000B8120000}"/>
    <cellStyle name="Prozent 10 8 2 2" xfId="14126" xr:uid="{00000000-0005-0000-0000-0000B9120000}"/>
    <cellStyle name="Prozent 10 8 2 2 2" xfId="30964" xr:uid="{00000000-0005-0000-0000-0000BA120000}"/>
    <cellStyle name="Prozent 10 8 2 3" xfId="22546" xr:uid="{00000000-0005-0000-0000-0000BB120000}"/>
    <cellStyle name="Prozent 10 8 3" xfId="10644" xr:uid="{00000000-0005-0000-0000-0000BC120000}"/>
    <cellStyle name="Prozent 10 8 3 2" xfId="27482" xr:uid="{00000000-0005-0000-0000-0000BD120000}"/>
    <cellStyle name="Prozent 10 8 4" xfId="19064" xr:uid="{00000000-0005-0000-0000-0000BE120000}"/>
    <cellStyle name="Prozent 10 9" xfId="2714" xr:uid="{00000000-0005-0000-0000-0000BF120000}"/>
    <cellStyle name="Prozent 10 9 2" xfId="6196" xr:uid="{00000000-0005-0000-0000-0000C0120000}"/>
    <cellStyle name="Prozent 10 9 2 2" xfId="14617" xr:uid="{00000000-0005-0000-0000-0000C1120000}"/>
    <cellStyle name="Prozent 10 9 2 2 2" xfId="31455" xr:uid="{00000000-0005-0000-0000-0000C2120000}"/>
    <cellStyle name="Prozent 10 9 2 3" xfId="23037" xr:uid="{00000000-0005-0000-0000-0000C3120000}"/>
    <cellStyle name="Prozent 10 9 3" xfId="11135" xr:uid="{00000000-0005-0000-0000-0000C4120000}"/>
    <cellStyle name="Prozent 10 9 3 2" xfId="27973" xr:uid="{00000000-0005-0000-0000-0000C5120000}"/>
    <cellStyle name="Prozent 10 9 4" xfId="19555" xr:uid="{00000000-0005-0000-0000-0000C6120000}"/>
    <cellStyle name="Prozent 11" xfId="85" xr:uid="{00000000-0005-0000-0000-0000C7120000}"/>
    <cellStyle name="Prozent 11 10" xfId="7197" xr:uid="{00000000-0005-0000-0000-0000C8120000}"/>
    <cellStyle name="Prozent 11 10 2" xfId="15618" xr:uid="{00000000-0005-0000-0000-0000C9120000}"/>
    <cellStyle name="Prozent 11 10 2 2" xfId="32456" xr:uid="{00000000-0005-0000-0000-0000CA120000}"/>
    <cellStyle name="Prozent 11 10 3" xfId="24038" xr:uid="{00000000-0005-0000-0000-0000CB120000}"/>
    <cellStyle name="Prozent 11 11" xfId="7688" xr:uid="{00000000-0005-0000-0000-0000CC120000}"/>
    <cellStyle name="Prozent 11 11 2" xfId="16109" xr:uid="{00000000-0005-0000-0000-0000CD120000}"/>
    <cellStyle name="Prozent 11 11 2 2" xfId="32947" xr:uid="{00000000-0005-0000-0000-0000CE120000}"/>
    <cellStyle name="Prozent 11 11 3" xfId="24529" xr:uid="{00000000-0005-0000-0000-0000CF120000}"/>
    <cellStyle name="Prozent 11 12" xfId="8181" xr:uid="{00000000-0005-0000-0000-0000D0120000}"/>
    <cellStyle name="Prozent 11 12 2" xfId="16602" xr:uid="{00000000-0005-0000-0000-0000D1120000}"/>
    <cellStyle name="Prozent 11 12 2 2" xfId="33440" xr:uid="{00000000-0005-0000-0000-0000D2120000}"/>
    <cellStyle name="Prozent 11 12 3" xfId="25022" xr:uid="{00000000-0005-0000-0000-0000D3120000}"/>
    <cellStyle name="Prozent 11 13" xfId="8649" xr:uid="{00000000-0005-0000-0000-0000D4120000}"/>
    <cellStyle name="Prozent 11 13 2" xfId="25488" xr:uid="{00000000-0005-0000-0000-0000D5120000}"/>
    <cellStyle name="Prozent 11 14" xfId="17069" xr:uid="{00000000-0005-0000-0000-0000D6120000}"/>
    <cellStyle name="Prozent 11 2" xfId="337" xr:uid="{00000000-0005-0000-0000-0000D7120000}"/>
    <cellStyle name="Prozent 11 2 10" xfId="8182" xr:uid="{00000000-0005-0000-0000-0000D8120000}"/>
    <cellStyle name="Prozent 11 2 10 2" xfId="16603" xr:uid="{00000000-0005-0000-0000-0000D9120000}"/>
    <cellStyle name="Prozent 11 2 10 2 2" xfId="33441" xr:uid="{00000000-0005-0000-0000-0000DA120000}"/>
    <cellStyle name="Prozent 11 2 10 3" xfId="25023" xr:uid="{00000000-0005-0000-0000-0000DB120000}"/>
    <cellStyle name="Prozent 11 2 11" xfId="8812" xr:uid="{00000000-0005-0000-0000-0000DC120000}"/>
    <cellStyle name="Prozent 11 2 11 2" xfId="25651" xr:uid="{00000000-0005-0000-0000-0000DD120000}"/>
    <cellStyle name="Prozent 11 2 12" xfId="17232" xr:uid="{00000000-0005-0000-0000-0000DE120000}"/>
    <cellStyle name="Prozent 11 2 2" xfId="833" xr:uid="{00000000-0005-0000-0000-0000DF120000}"/>
    <cellStyle name="Prozent 11 2 2 2" xfId="1821" xr:uid="{00000000-0005-0000-0000-0000E0120000}"/>
    <cellStyle name="Prozent 11 2 2 2 2" xfId="5357" xr:uid="{00000000-0005-0000-0000-0000E1120000}"/>
    <cellStyle name="Prozent 11 2 2 2 2 2" xfId="13778" xr:uid="{00000000-0005-0000-0000-0000E2120000}"/>
    <cellStyle name="Prozent 11 2 2 2 2 2 2" xfId="30616" xr:uid="{00000000-0005-0000-0000-0000E3120000}"/>
    <cellStyle name="Prozent 11 2 2 2 2 3" xfId="22198" xr:uid="{00000000-0005-0000-0000-0000E4120000}"/>
    <cellStyle name="Prozent 11 2 2 2 3" xfId="10296" xr:uid="{00000000-0005-0000-0000-0000E5120000}"/>
    <cellStyle name="Prozent 11 2 2 2 3 2" xfId="27134" xr:uid="{00000000-0005-0000-0000-0000E6120000}"/>
    <cellStyle name="Prozent 11 2 2 2 4" xfId="18716" xr:uid="{00000000-0005-0000-0000-0000E7120000}"/>
    <cellStyle name="Prozent 11 2 2 3" xfId="4369" xr:uid="{00000000-0005-0000-0000-0000E8120000}"/>
    <cellStyle name="Prozent 11 2 2 3 2" xfId="12790" xr:uid="{00000000-0005-0000-0000-0000E9120000}"/>
    <cellStyle name="Prozent 11 2 2 3 2 2" xfId="29628" xr:uid="{00000000-0005-0000-0000-0000EA120000}"/>
    <cellStyle name="Prozent 11 2 2 3 3" xfId="21210" xr:uid="{00000000-0005-0000-0000-0000EB120000}"/>
    <cellStyle name="Prozent 11 2 2 4" xfId="9308" xr:uid="{00000000-0005-0000-0000-0000EC120000}"/>
    <cellStyle name="Prozent 11 2 2 4 2" xfId="26146" xr:uid="{00000000-0005-0000-0000-0000ED120000}"/>
    <cellStyle name="Prozent 11 2 2 5" xfId="17728" xr:uid="{00000000-0005-0000-0000-0000EE120000}"/>
    <cellStyle name="Prozent 11 2 3" xfId="1326" xr:uid="{00000000-0005-0000-0000-0000EF120000}"/>
    <cellStyle name="Prozent 11 2 3 2" xfId="4862" xr:uid="{00000000-0005-0000-0000-0000F0120000}"/>
    <cellStyle name="Prozent 11 2 3 2 2" xfId="13283" xr:uid="{00000000-0005-0000-0000-0000F1120000}"/>
    <cellStyle name="Prozent 11 2 3 2 2 2" xfId="30121" xr:uid="{00000000-0005-0000-0000-0000F2120000}"/>
    <cellStyle name="Prozent 11 2 3 2 3" xfId="21703" xr:uid="{00000000-0005-0000-0000-0000F3120000}"/>
    <cellStyle name="Prozent 11 2 3 3" xfId="9801" xr:uid="{00000000-0005-0000-0000-0000F4120000}"/>
    <cellStyle name="Prozent 11 2 3 3 2" xfId="26639" xr:uid="{00000000-0005-0000-0000-0000F5120000}"/>
    <cellStyle name="Prozent 11 2 3 4" xfId="18221" xr:uid="{00000000-0005-0000-0000-0000F6120000}"/>
    <cellStyle name="Prozent 11 2 4" xfId="2229" xr:uid="{00000000-0005-0000-0000-0000F7120000}"/>
    <cellStyle name="Prozent 11 2 4 2" xfId="5715" xr:uid="{00000000-0005-0000-0000-0000F8120000}"/>
    <cellStyle name="Prozent 11 2 4 2 2" xfId="14136" xr:uid="{00000000-0005-0000-0000-0000F9120000}"/>
    <cellStyle name="Prozent 11 2 4 2 2 2" xfId="30974" xr:uid="{00000000-0005-0000-0000-0000FA120000}"/>
    <cellStyle name="Prozent 11 2 4 2 3" xfId="22556" xr:uid="{00000000-0005-0000-0000-0000FB120000}"/>
    <cellStyle name="Prozent 11 2 4 3" xfId="10654" xr:uid="{00000000-0005-0000-0000-0000FC120000}"/>
    <cellStyle name="Prozent 11 2 4 3 2" xfId="27492" xr:uid="{00000000-0005-0000-0000-0000FD120000}"/>
    <cellStyle name="Prozent 11 2 4 4" xfId="19074" xr:uid="{00000000-0005-0000-0000-0000FE120000}"/>
    <cellStyle name="Prozent 11 2 5" xfId="2724" xr:uid="{00000000-0005-0000-0000-0000FF120000}"/>
    <cellStyle name="Prozent 11 2 5 2" xfId="6206" xr:uid="{00000000-0005-0000-0000-000000130000}"/>
    <cellStyle name="Prozent 11 2 5 2 2" xfId="14627" xr:uid="{00000000-0005-0000-0000-000001130000}"/>
    <cellStyle name="Prozent 11 2 5 2 2 2" xfId="31465" xr:uid="{00000000-0005-0000-0000-000002130000}"/>
    <cellStyle name="Prozent 11 2 5 2 3" xfId="23047" xr:uid="{00000000-0005-0000-0000-000003130000}"/>
    <cellStyle name="Prozent 11 2 5 3" xfId="11145" xr:uid="{00000000-0005-0000-0000-000004130000}"/>
    <cellStyle name="Prozent 11 2 5 3 2" xfId="27983" xr:uid="{00000000-0005-0000-0000-000005130000}"/>
    <cellStyle name="Prozent 11 2 5 4" xfId="19565" xr:uid="{00000000-0005-0000-0000-000006130000}"/>
    <cellStyle name="Prozent 11 2 6" xfId="3221" xr:uid="{00000000-0005-0000-0000-000007130000}"/>
    <cellStyle name="Prozent 11 2 6 2" xfId="6703" xr:uid="{00000000-0005-0000-0000-000008130000}"/>
    <cellStyle name="Prozent 11 2 6 2 2" xfId="15124" xr:uid="{00000000-0005-0000-0000-000009130000}"/>
    <cellStyle name="Prozent 11 2 6 2 2 2" xfId="31962" xr:uid="{00000000-0005-0000-0000-00000A130000}"/>
    <cellStyle name="Prozent 11 2 6 2 3" xfId="23544" xr:uid="{00000000-0005-0000-0000-00000B130000}"/>
    <cellStyle name="Prozent 11 2 6 3" xfId="11642" xr:uid="{00000000-0005-0000-0000-00000C130000}"/>
    <cellStyle name="Prozent 11 2 6 3 2" xfId="28480" xr:uid="{00000000-0005-0000-0000-00000D130000}"/>
    <cellStyle name="Prozent 11 2 6 4" xfId="20062" xr:uid="{00000000-0005-0000-0000-00000E130000}"/>
    <cellStyle name="Prozent 11 2 7" xfId="3874" xr:uid="{00000000-0005-0000-0000-00000F130000}"/>
    <cellStyle name="Prozent 11 2 7 2" xfId="12295" xr:uid="{00000000-0005-0000-0000-000010130000}"/>
    <cellStyle name="Prozent 11 2 7 2 2" xfId="29133" xr:uid="{00000000-0005-0000-0000-000011130000}"/>
    <cellStyle name="Prozent 11 2 7 3" xfId="20715" xr:uid="{00000000-0005-0000-0000-000012130000}"/>
    <cellStyle name="Prozent 11 2 8" xfId="7198" xr:uid="{00000000-0005-0000-0000-000013130000}"/>
    <cellStyle name="Prozent 11 2 8 2" xfId="15619" xr:uid="{00000000-0005-0000-0000-000014130000}"/>
    <cellStyle name="Prozent 11 2 8 2 2" xfId="32457" xr:uid="{00000000-0005-0000-0000-000015130000}"/>
    <cellStyle name="Prozent 11 2 8 3" xfId="24039" xr:uid="{00000000-0005-0000-0000-000016130000}"/>
    <cellStyle name="Prozent 11 2 9" xfId="7689" xr:uid="{00000000-0005-0000-0000-000017130000}"/>
    <cellStyle name="Prozent 11 2 9 2" xfId="16110" xr:uid="{00000000-0005-0000-0000-000018130000}"/>
    <cellStyle name="Prozent 11 2 9 2 2" xfId="32948" xr:uid="{00000000-0005-0000-0000-000019130000}"/>
    <cellStyle name="Prozent 11 2 9 3" xfId="24530" xr:uid="{00000000-0005-0000-0000-00001A130000}"/>
    <cellStyle name="Prozent 11 3" xfId="499" xr:uid="{00000000-0005-0000-0000-00001B130000}"/>
    <cellStyle name="Prozent 11 3 10" xfId="8183" xr:uid="{00000000-0005-0000-0000-00001C130000}"/>
    <cellStyle name="Prozent 11 3 10 2" xfId="16604" xr:uid="{00000000-0005-0000-0000-00001D130000}"/>
    <cellStyle name="Prozent 11 3 10 2 2" xfId="33442" xr:uid="{00000000-0005-0000-0000-00001E130000}"/>
    <cellStyle name="Prozent 11 3 10 3" xfId="25024" xr:uid="{00000000-0005-0000-0000-00001F130000}"/>
    <cellStyle name="Prozent 11 3 11" xfId="8975" xr:uid="{00000000-0005-0000-0000-000020130000}"/>
    <cellStyle name="Prozent 11 3 11 2" xfId="25813" xr:uid="{00000000-0005-0000-0000-000021130000}"/>
    <cellStyle name="Prozent 11 3 12" xfId="17395" xr:uid="{00000000-0005-0000-0000-000022130000}"/>
    <cellStyle name="Prozent 11 3 2" xfId="995" xr:uid="{00000000-0005-0000-0000-000023130000}"/>
    <cellStyle name="Prozent 11 3 2 2" xfId="1983" xr:uid="{00000000-0005-0000-0000-000024130000}"/>
    <cellStyle name="Prozent 11 3 2 2 2" xfId="5519" xr:uid="{00000000-0005-0000-0000-000025130000}"/>
    <cellStyle name="Prozent 11 3 2 2 2 2" xfId="13940" xr:uid="{00000000-0005-0000-0000-000026130000}"/>
    <cellStyle name="Prozent 11 3 2 2 2 2 2" xfId="30778" xr:uid="{00000000-0005-0000-0000-000027130000}"/>
    <cellStyle name="Prozent 11 3 2 2 2 3" xfId="22360" xr:uid="{00000000-0005-0000-0000-000028130000}"/>
    <cellStyle name="Prozent 11 3 2 2 3" xfId="10458" xr:uid="{00000000-0005-0000-0000-000029130000}"/>
    <cellStyle name="Prozent 11 3 2 2 3 2" xfId="27296" xr:uid="{00000000-0005-0000-0000-00002A130000}"/>
    <cellStyle name="Prozent 11 3 2 2 4" xfId="18878" xr:uid="{00000000-0005-0000-0000-00002B130000}"/>
    <cellStyle name="Prozent 11 3 2 3" xfId="4531" xr:uid="{00000000-0005-0000-0000-00002C130000}"/>
    <cellStyle name="Prozent 11 3 2 3 2" xfId="12952" xr:uid="{00000000-0005-0000-0000-00002D130000}"/>
    <cellStyle name="Prozent 11 3 2 3 2 2" xfId="29790" xr:uid="{00000000-0005-0000-0000-00002E130000}"/>
    <cellStyle name="Prozent 11 3 2 3 3" xfId="21372" xr:uid="{00000000-0005-0000-0000-00002F130000}"/>
    <cellStyle name="Prozent 11 3 2 4" xfId="9470" xr:uid="{00000000-0005-0000-0000-000030130000}"/>
    <cellStyle name="Prozent 11 3 2 4 2" xfId="26308" xr:uid="{00000000-0005-0000-0000-000031130000}"/>
    <cellStyle name="Prozent 11 3 2 5" xfId="17890" xr:uid="{00000000-0005-0000-0000-000032130000}"/>
    <cellStyle name="Prozent 11 3 3" xfId="1488" xr:uid="{00000000-0005-0000-0000-000033130000}"/>
    <cellStyle name="Prozent 11 3 3 2" xfId="5024" xr:uid="{00000000-0005-0000-0000-000034130000}"/>
    <cellStyle name="Prozent 11 3 3 2 2" xfId="13445" xr:uid="{00000000-0005-0000-0000-000035130000}"/>
    <cellStyle name="Prozent 11 3 3 2 2 2" xfId="30283" xr:uid="{00000000-0005-0000-0000-000036130000}"/>
    <cellStyle name="Prozent 11 3 3 2 3" xfId="21865" xr:uid="{00000000-0005-0000-0000-000037130000}"/>
    <cellStyle name="Prozent 11 3 3 3" xfId="9963" xr:uid="{00000000-0005-0000-0000-000038130000}"/>
    <cellStyle name="Prozent 11 3 3 3 2" xfId="26801" xr:uid="{00000000-0005-0000-0000-000039130000}"/>
    <cellStyle name="Prozent 11 3 3 4" xfId="18383" xr:uid="{00000000-0005-0000-0000-00003A130000}"/>
    <cellStyle name="Prozent 11 3 4" xfId="2230" xr:uid="{00000000-0005-0000-0000-00003B130000}"/>
    <cellStyle name="Prozent 11 3 4 2" xfId="5716" xr:uid="{00000000-0005-0000-0000-00003C130000}"/>
    <cellStyle name="Prozent 11 3 4 2 2" xfId="14137" xr:uid="{00000000-0005-0000-0000-00003D130000}"/>
    <cellStyle name="Prozent 11 3 4 2 2 2" xfId="30975" xr:uid="{00000000-0005-0000-0000-00003E130000}"/>
    <cellStyle name="Prozent 11 3 4 2 3" xfId="22557" xr:uid="{00000000-0005-0000-0000-00003F130000}"/>
    <cellStyle name="Prozent 11 3 4 3" xfId="10655" xr:uid="{00000000-0005-0000-0000-000040130000}"/>
    <cellStyle name="Prozent 11 3 4 3 2" xfId="27493" xr:uid="{00000000-0005-0000-0000-000041130000}"/>
    <cellStyle name="Prozent 11 3 4 4" xfId="19075" xr:uid="{00000000-0005-0000-0000-000042130000}"/>
    <cellStyle name="Prozent 11 3 5" xfId="2725" xr:uid="{00000000-0005-0000-0000-000043130000}"/>
    <cellStyle name="Prozent 11 3 5 2" xfId="6207" xr:uid="{00000000-0005-0000-0000-000044130000}"/>
    <cellStyle name="Prozent 11 3 5 2 2" xfId="14628" xr:uid="{00000000-0005-0000-0000-000045130000}"/>
    <cellStyle name="Prozent 11 3 5 2 2 2" xfId="31466" xr:uid="{00000000-0005-0000-0000-000046130000}"/>
    <cellStyle name="Prozent 11 3 5 2 3" xfId="23048" xr:uid="{00000000-0005-0000-0000-000047130000}"/>
    <cellStyle name="Prozent 11 3 5 3" xfId="11146" xr:uid="{00000000-0005-0000-0000-000048130000}"/>
    <cellStyle name="Prozent 11 3 5 3 2" xfId="27984" xr:uid="{00000000-0005-0000-0000-000049130000}"/>
    <cellStyle name="Prozent 11 3 5 4" xfId="19566" xr:uid="{00000000-0005-0000-0000-00004A130000}"/>
    <cellStyle name="Prozent 11 3 6" xfId="3222" xr:uid="{00000000-0005-0000-0000-00004B130000}"/>
    <cellStyle name="Prozent 11 3 6 2" xfId="6704" xr:uid="{00000000-0005-0000-0000-00004C130000}"/>
    <cellStyle name="Prozent 11 3 6 2 2" xfId="15125" xr:uid="{00000000-0005-0000-0000-00004D130000}"/>
    <cellStyle name="Prozent 11 3 6 2 2 2" xfId="31963" xr:uid="{00000000-0005-0000-0000-00004E130000}"/>
    <cellStyle name="Prozent 11 3 6 2 3" xfId="23545" xr:uid="{00000000-0005-0000-0000-00004F130000}"/>
    <cellStyle name="Prozent 11 3 6 3" xfId="11643" xr:uid="{00000000-0005-0000-0000-000050130000}"/>
    <cellStyle name="Prozent 11 3 6 3 2" xfId="28481" xr:uid="{00000000-0005-0000-0000-000051130000}"/>
    <cellStyle name="Prozent 11 3 6 4" xfId="20063" xr:uid="{00000000-0005-0000-0000-000052130000}"/>
    <cellStyle name="Prozent 11 3 7" xfId="4036" xr:uid="{00000000-0005-0000-0000-000053130000}"/>
    <cellStyle name="Prozent 11 3 7 2" xfId="12457" xr:uid="{00000000-0005-0000-0000-000054130000}"/>
    <cellStyle name="Prozent 11 3 7 2 2" xfId="29295" xr:uid="{00000000-0005-0000-0000-000055130000}"/>
    <cellStyle name="Prozent 11 3 7 3" xfId="20877" xr:uid="{00000000-0005-0000-0000-000056130000}"/>
    <cellStyle name="Prozent 11 3 8" xfId="7199" xr:uid="{00000000-0005-0000-0000-000057130000}"/>
    <cellStyle name="Prozent 11 3 8 2" xfId="15620" xr:uid="{00000000-0005-0000-0000-000058130000}"/>
    <cellStyle name="Prozent 11 3 8 2 2" xfId="32458" xr:uid="{00000000-0005-0000-0000-000059130000}"/>
    <cellStyle name="Prozent 11 3 8 3" xfId="24040" xr:uid="{00000000-0005-0000-0000-00005A130000}"/>
    <cellStyle name="Prozent 11 3 9" xfId="7690" xr:uid="{00000000-0005-0000-0000-00005B130000}"/>
    <cellStyle name="Prozent 11 3 9 2" xfId="16111" xr:uid="{00000000-0005-0000-0000-00005C130000}"/>
    <cellStyle name="Prozent 11 3 9 2 2" xfId="32949" xr:uid="{00000000-0005-0000-0000-00005D130000}"/>
    <cellStyle name="Prozent 11 3 9 3" xfId="24531" xr:uid="{00000000-0005-0000-0000-00005E130000}"/>
    <cellStyle name="Prozent 11 4" xfId="670" xr:uid="{00000000-0005-0000-0000-00005F130000}"/>
    <cellStyle name="Prozent 11 4 2" xfId="1658" xr:uid="{00000000-0005-0000-0000-000060130000}"/>
    <cellStyle name="Prozent 11 4 2 2" xfId="5194" xr:uid="{00000000-0005-0000-0000-000061130000}"/>
    <cellStyle name="Prozent 11 4 2 2 2" xfId="13615" xr:uid="{00000000-0005-0000-0000-000062130000}"/>
    <cellStyle name="Prozent 11 4 2 2 2 2" xfId="30453" xr:uid="{00000000-0005-0000-0000-000063130000}"/>
    <cellStyle name="Prozent 11 4 2 2 3" xfId="22035" xr:uid="{00000000-0005-0000-0000-000064130000}"/>
    <cellStyle name="Prozent 11 4 2 3" xfId="10133" xr:uid="{00000000-0005-0000-0000-000065130000}"/>
    <cellStyle name="Prozent 11 4 2 3 2" xfId="26971" xr:uid="{00000000-0005-0000-0000-000066130000}"/>
    <cellStyle name="Prozent 11 4 2 4" xfId="18553" xr:uid="{00000000-0005-0000-0000-000067130000}"/>
    <cellStyle name="Prozent 11 4 3" xfId="4206" xr:uid="{00000000-0005-0000-0000-000068130000}"/>
    <cellStyle name="Prozent 11 4 3 2" xfId="12627" xr:uid="{00000000-0005-0000-0000-000069130000}"/>
    <cellStyle name="Prozent 11 4 3 2 2" xfId="29465" xr:uid="{00000000-0005-0000-0000-00006A130000}"/>
    <cellStyle name="Prozent 11 4 3 3" xfId="21047" xr:uid="{00000000-0005-0000-0000-00006B130000}"/>
    <cellStyle name="Prozent 11 4 4" xfId="9145" xr:uid="{00000000-0005-0000-0000-00006C130000}"/>
    <cellStyle name="Prozent 11 4 4 2" xfId="25983" xr:uid="{00000000-0005-0000-0000-00006D130000}"/>
    <cellStyle name="Prozent 11 4 5" xfId="17565" xr:uid="{00000000-0005-0000-0000-00006E130000}"/>
    <cellStyle name="Prozent 11 5" xfId="1163" xr:uid="{00000000-0005-0000-0000-00006F130000}"/>
    <cellStyle name="Prozent 11 5 2" xfId="4699" xr:uid="{00000000-0005-0000-0000-000070130000}"/>
    <cellStyle name="Prozent 11 5 2 2" xfId="13120" xr:uid="{00000000-0005-0000-0000-000071130000}"/>
    <cellStyle name="Prozent 11 5 2 2 2" xfId="29958" xr:uid="{00000000-0005-0000-0000-000072130000}"/>
    <cellStyle name="Prozent 11 5 2 3" xfId="21540" xr:uid="{00000000-0005-0000-0000-000073130000}"/>
    <cellStyle name="Prozent 11 5 3" xfId="9638" xr:uid="{00000000-0005-0000-0000-000074130000}"/>
    <cellStyle name="Prozent 11 5 3 2" xfId="26476" xr:uid="{00000000-0005-0000-0000-000075130000}"/>
    <cellStyle name="Prozent 11 5 4" xfId="18058" xr:uid="{00000000-0005-0000-0000-000076130000}"/>
    <cellStyle name="Prozent 11 6" xfId="2228" xr:uid="{00000000-0005-0000-0000-000077130000}"/>
    <cellStyle name="Prozent 11 6 2" xfId="5714" xr:uid="{00000000-0005-0000-0000-000078130000}"/>
    <cellStyle name="Prozent 11 6 2 2" xfId="14135" xr:uid="{00000000-0005-0000-0000-000079130000}"/>
    <cellStyle name="Prozent 11 6 2 2 2" xfId="30973" xr:uid="{00000000-0005-0000-0000-00007A130000}"/>
    <cellStyle name="Prozent 11 6 2 3" xfId="22555" xr:uid="{00000000-0005-0000-0000-00007B130000}"/>
    <cellStyle name="Prozent 11 6 3" xfId="10653" xr:uid="{00000000-0005-0000-0000-00007C130000}"/>
    <cellStyle name="Prozent 11 6 3 2" xfId="27491" xr:uid="{00000000-0005-0000-0000-00007D130000}"/>
    <cellStyle name="Prozent 11 6 4" xfId="19073" xr:uid="{00000000-0005-0000-0000-00007E130000}"/>
    <cellStyle name="Prozent 11 7" xfId="2723" xr:uid="{00000000-0005-0000-0000-00007F130000}"/>
    <cellStyle name="Prozent 11 7 2" xfId="6205" xr:uid="{00000000-0005-0000-0000-000080130000}"/>
    <cellStyle name="Prozent 11 7 2 2" xfId="14626" xr:uid="{00000000-0005-0000-0000-000081130000}"/>
    <cellStyle name="Prozent 11 7 2 2 2" xfId="31464" xr:uid="{00000000-0005-0000-0000-000082130000}"/>
    <cellStyle name="Prozent 11 7 2 3" xfId="23046" xr:uid="{00000000-0005-0000-0000-000083130000}"/>
    <cellStyle name="Prozent 11 7 3" xfId="11144" xr:uid="{00000000-0005-0000-0000-000084130000}"/>
    <cellStyle name="Prozent 11 7 3 2" xfId="27982" xr:uid="{00000000-0005-0000-0000-000085130000}"/>
    <cellStyle name="Prozent 11 7 4" xfId="19564" xr:uid="{00000000-0005-0000-0000-000086130000}"/>
    <cellStyle name="Prozent 11 8" xfId="3220" xr:uid="{00000000-0005-0000-0000-000087130000}"/>
    <cellStyle name="Prozent 11 8 2" xfId="6702" xr:uid="{00000000-0005-0000-0000-000088130000}"/>
    <cellStyle name="Prozent 11 8 2 2" xfId="15123" xr:uid="{00000000-0005-0000-0000-000089130000}"/>
    <cellStyle name="Prozent 11 8 2 2 2" xfId="31961" xr:uid="{00000000-0005-0000-0000-00008A130000}"/>
    <cellStyle name="Prozent 11 8 2 3" xfId="23543" xr:uid="{00000000-0005-0000-0000-00008B130000}"/>
    <cellStyle name="Prozent 11 8 3" xfId="11641" xr:uid="{00000000-0005-0000-0000-00008C130000}"/>
    <cellStyle name="Prozent 11 8 3 2" xfId="28479" xr:uid="{00000000-0005-0000-0000-00008D130000}"/>
    <cellStyle name="Prozent 11 8 4" xfId="20061" xr:uid="{00000000-0005-0000-0000-00008E130000}"/>
    <cellStyle name="Prozent 11 9" xfId="3711" xr:uid="{00000000-0005-0000-0000-00008F130000}"/>
    <cellStyle name="Prozent 11 9 2" xfId="12132" xr:uid="{00000000-0005-0000-0000-000090130000}"/>
    <cellStyle name="Prozent 11 9 2 2" xfId="28970" xr:uid="{00000000-0005-0000-0000-000091130000}"/>
    <cellStyle name="Prozent 11 9 3" xfId="20552" xr:uid="{00000000-0005-0000-0000-000092130000}"/>
    <cellStyle name="Prozent 12" xfId="198" xr:uid="{00000000-0005-0000-0000-000093130000}"/>
    <cellStyle name="Prozent 12 10" xfId="7200" xr:uid="{00000000-0005-0000-0000-000094130000}"/>
    <cellStyle name="Prozent 12 10 2" xfId="15621" xr:uid="{00000000-0005-0000-0000-000095130000}"/>
    <cellStyle name="Prozent 12 10 2 2" xfId="32459" xr:uid="{00000000-0005-0000-0000-000096130000}"/>
    <cellStyle name="Prozent 12 10 3" xfId="24041" xr:uid="{00000000-0005-0000-0000-000097130000}"/>
    <cellStyle name="Prozent 12 11" xfId="7691" xr:uid="{00000000-0005-0000-0000-000098130000}"/>
    <cellStyle name="Prozent 12 11 2" xfId="16112" xr:uid="{00000000-0005-0000-0000-000099130000}"/>
    <cellStyle name="Prozent 12 11 2 2" xfId="32950" xr:uid="{00000000-0005-0000-0000-00009A130000}"/>
    <cellStyle name="Prozent 12 11 3" xfId="24532" xr:uid="{00000000-0005-0000-0000-00009B130000}"/>
    <cellStyle name="Prozent 12 12" xfId="8184" xr:uid="{00000000-0005-0000-0000-00009C130000}"/>
    <cellStyle name="Prozent 12 12 2" xfId="16605" xr:uid="{00000000-0005-0000-0000-00009D130000}"/>
    <cellStyle name="Prozent 12 12 2 2" xfId="33443" xr:uid="{00000000-0005-0000-0000-00009E130000}"/>
    <cellStyle name="Prozent 12 12 3" xfId="25025" xr:uid="{00000000-0005-0000-0000-00009F130000}"/>
    <cellStyle name="Prozent 12 13" xfId="8729" xr:uid="{00000000-0005-0000-0000-0000A0130000}"/>
    <cellStyle name="Prozent 12 13 2" xfId="25568" xr:uid="{00000000-0005-0000-0000-0000A1130000}"/>
    <cellStyle name="Prozent 12 14" xfId="17149" xr:uid="{00000000-0005-0000-0000-0000A2130000}"/>
    <cellStyle name="Prozent 12 2" xfId="417" xr:uid="{00000000-0005-0000-0000-0000A3130000}"/>
    <cellStyle name="Prozent 12 2 10" xfId="8185" xr:uid="{00000000-0005-0000-0000-0000A4130000}"/>
    <cellStyle name="Prozent 12 2 10 2" xfId="16606" xr:uid="{00000000-0005-0000-0000-0000A5130000}"/>
    <cellStyle name="Prozent 12 2 10 2 2" xfId="33444" xr:uid="{00000000-0005-0000-0000-0000A6130000}"/>
    <cellStyle name="Prozent 12 2 10 3" xfId="25026" xr:uid="{00000000-0005-0000-0000-0000A7130000}"/>
    <cellStyle name="Prozent 12 2 11" xfId="8892" xr:uid="{00000000-0005-0000-0000-0000A8130000}"/>
    <cellStyle name="Prozent 12 2 11 2" xfId="25731" xr:uid="{00000000-0005-0000-0000-0000A9130000}"/>
    <cellStyle name="Prozent 12 2 12" xfId="17312" xr:uid="{00000000-0005-0000-0000-0000AA130000}"/>
    <cellStyle name="Prozent 12 2 2" xfId="913" xr:uid="{00000000-0005-0000-0000-0000AB130000}"/>
    <cellStyle name="Prozent 12 2 2 2" xfId="1901" xr:uid="{00000000-0005-0000-0000-0000AC130000}"/>
    <cellStyle name="Prozent 12 2 2 2 2" xfId="5437" xr:uid="{00000000-0005-0000-0000-0000AD130000}"/>
    <cellStyle name="Prozent 12 2 2 2 2 2" xfId="13858" xr:uid="{00000000-0005-0000-0000-0000AE130000}"/>
    <cellStyle name="Prozent 12 2 2 2 2 2 2" xfId="30696" xr:uid="{00000000-0005-0000-0000-0000AF130000}"/>
    <cellStyle name="Prozent 12 2 2 2 2 3" xfId="22278" xr:uid="{00000000-0005-0000-0000-0000B0130000}"/>
    <cellStyle name="Prozent 12 2 2 2 3" xfId="10376" xr:uid="{00000000-0005-0000-0000-0000B1130000}"/>
    <cellStyle name="Prozent 12 2 2 2 3 2" xfId="27214" xr:uid="{00000000-0005-0000-0000-0000B2130000}"/>
    <cellStyle name="Prozent 12 2 2 2 4" xfId="18796" xr:uid="{00000000-0005-0000-0000-0000B3130000}"/>
    <cellStyle name="Prozent 12 2 2 3" xfId="4449" xr:uid="{00000000-0005-0000-0000-0000B4130000}"/>
    <cellStyle name="Prozent 12 2 2 3 2" xfId="12870" xr:uid="{00000000-0005-0000-0000-0000B5130000}"/>
    <cellStyle name="Prozent 12 2 2 3 2 2" xfId="29708" xr:uid="{00000000-0005-0000-0000-0000B6130000}"/>
    <cellStyle name="Prozent 12 2 2 3 3" xfId="21290" xr:uid="{00000000-0005-0000-0000-0000B7130000}"/>
    <cellStyle name="Prozent 12 2 2 4" xfId="9388" xr:uid="{00000000-0005-0000-0000-0000B8130000}"/>
    <cellStyle name="Prozent 12 2 2 4 2" xfId="26226" xr:uid="{00000000-0005-0000-0000-0000B9130000}"/>
    <cellStyle name="Prozent 12 2 2 5" xfId="17808" xr:uid="{00000000-0005-0000-0000-0000BA130000}"/>
    <cellStyle name="Prozent 12 2 3" xfId="1406" xr:uid="{00000000-0005-0000-0000-0000BB130000}"/>
    <cellStyle name="Prozent 12 2 3 2" xfId="4942" xr:uid="{00000000-0005-0000-0000-0000BC130000}"/>
    <cellStyle name="Prozent 12 2 3 2 2" xfId="13363" xr:uid="{00000000-0005-0000-0000-0000BD130000}"/>
    <cellStyle name="Prozent 12 2 3 2 2 2" xfId="30201" xr:uid="{00000000-0005-0000-0000-0000BE130000}"/>
    <cellStyle name="Prozent 12 2 3 2 3" xfId="21783" xr:uid="{00000000-0005-0000-0000-0000BF130000}"/>
    <cellStyle name="Prozent 12 2 3 3" xfId="9881" xr:uid="{00000000-0005-0000-0000-0000C0130000}"/>
    <cellStyle name="Prozent 12 2 3 3 2" xfId="26719" xr:uid="{00000000-0005-0000-0000-0000C1130000}"/>
    <cellStyle name="Prozent 12 2 3 4" xfId="18301" xr:uid="{00000000-0005-0000-0000-0000C2130000}"/>
    <cellStyle name="Prozent 12 2 4" xfId="2232" xr:uid="{00000000-0005-0000-0000-0000C3130000}"/>
    <cellStyle name="Prozent 12 2 4 2" xfId="5718" xr:uid="{00000000-0005-0000-0000-0000C4130000}"/>
    <cellStyle name="Prozent 12 2 4 2 2" xfId="14139" xr:uid="{00000000-0005-0000-0000-0000C5130000}"/>
    <cellStyle name="Prozent 12 2 4 2 2 2" xfId="30977" xr:uid="{00000000-0005-0000-0000-0000C6130000}"/>
    <cellStyle name="Prozent 12 2 4 2 3" xfId="22559" xr:uid="{00000000-0005-0000-0000-0000C7130000}"/>
    <cellStyle name="Prozent 12 2 4 3" xfId="10657" xr:uid="{00000000-0005-0000-0000-0000C8130000}"/>
    <cellStyle name="Prozent 12 2 4 3 2" xfId="27495" xr:uid="{00000000-0005-0000-0000-0000C9130000}"/>
    <cellStyle name="Prozent 12 2 4 4" xfId="19077" xr:uid="{00000000-0005-0000-0000-0000CA130000}"/>
    <cellStyle name="Prozent 12 2 5" xfId="2727" xr:uid="{00000000-0005-0000-0000-0000CB130000}"/>
    <cellStyle name="Prozent 12 2 5 2" xfId="6209" xr:uid="{00000000-0005-0000-0000-0000CC130000}"/>
    <cellStyle name="Prozent 12 2 5 2 2" xfId="14630" xr:uid="{00000000-0005-0000-0000-0000CD130000}"/>
    <cellStyle name="Prozent 12 2 5 2 2 2" xfId="31468" xr:uid="{00000000-0005-0000-0000-0000CE130000}"/>
    <cellStyle name="Prozent 12 2 5 2 3" xfId="23050" xr:uid="{00000000-0005-0000-0000-0000CF130000}"/>
    <cellStyle name="Prozent 12 2 5 3" xfId="11148" xr:uid="{00000000-0005-0000-0000-0000D0130000}"/>
    <cellStyle name="Prozent 12 2 5 3 2" xfId="27986" xr:uid="{00000000-0005-0000-0000-0000D1130000}"/>
    <cellStyle name="Prozent 12 2 5 4" xfId="19568" xr:uid="{00000000-0005-0000-0000-0000D2130000}"/>
    <cellStyle name="Prozent 12 2 6" xfId="3224" xr:uid="{00000000-0005-0000-0000-0000D3130000}"/>
    <cellStyle name="Prozent 12 2 6 2" xfId="6706" xr:uid="{00000000-0005-0000-0000-0000D4130000}"/>
    <cellStyle name="Prozent 12 2 6 2 2" xfId="15127" xr:uid="{00000000-0005-0000-0000-0000D5130000}"/>
    <cellStyle name="Prozent 12 2 6 2 2 2" xfId="31965" xr:uid="{00000000-0005-0000-0000-0000D6130000}"/>
    <cellStyle name="Prozent 12 2 6 2 3" xfId="23547" xr:uid="{00000000-0005-0000-0000-0000D7130000}"/>
    <cellStyle name="Prozent 12 2 6 3" xfId="11645" xr:uid="{00000000-0005-0000-0000-0000D8130000}"/>
    <cellStyle name="Prozent 12 2 6 3 2" xfId="28483" xr:uid="{00000000-0005-0000-0000-0000D9130000}"/>
    <cellStyle name="Prozent 12 2 6 4" xfId="20065" xr:uid="{00000000-0005-0000-0000-0000DA130000}"/>
    <cellStyle name="Prozent 12 2 7" xfId="3954" xr:uid="{00000000-0005-0000-0000-0000DB130000}"/>
    <cellStyle name="Prozent 12 2 7 2" xfId="12375" xr:uid="{00000000-0005-0000-0000-0000DC130000}"/>
    <cellStyle name="Prozent 12 2 7 2 2" xfId="29213" xr:uid="{00000000-0005-0000-0000-0000DD130000}"/>
    <cellStyle name="Prozent 12 2 7 3" xfId="20795" xr:uid="{00000000-0005-0000-0000-0000DE130000}"/>
    <cellStyle name="Prozent 12 2 8" xfId="7201" xr:uid="{00000000-0005-0000-0000-0000DF130000}"/>
    <cellStyle name="Prozent 12 2 8 2" xfId="15622" xr:uid="{00000000-0005-0000-0000-0000E0130000}"/>
    <cellStyle name="Prozent 12 2 8 2 2" xfId="32460" xr:uid="{00000000-0005-0000-0000-0000E1130000}"/>
    <cellStyle name="Prozent 12 2 8 3" xfId="24042" xr:uid="{00000000-0005-0000-0000-0000E2130000}"/>
    <cellStyle name="Prozent 12 2 9" xfId="7692" xr:uid="{00000000-0005-0000-0000-0000E3130000}"/>
    <cellStyle name="Prozent 12 2 9 2" xfId="16113" xr:uid="{00000000-0005-0000-0000-0000E4130000}"/>
    <cellStyle name="Prozent 12 2 9 2 2" xfId="32951" xr:uid="{00000000-0005-0000-0000-0000E5130000}"/>
    <cellStyle name="Prozent 12 2 9 3" xfId="24533" xr:uid="{00000000-0005-0000-0000-0000E6130000}"/>
    <cellStyle name="Prozent 12 3" xfId="579" xr:uid="{00000000-0005-0000-0000-0000E7130000}"/>
    <cellStyle name="Prozent 12 3 10" xfId="8186" xr:uid="{00000000-0005-0000-0000-0000E8130000}"/>
    <cellStyle name="Prozent 12 3 10 2" xfId="16607" xr:uid="{00000000-0005-0000-0000-0000E9130000}"/>
    <cellStyle name="Prozent 12 3 10 2 2" xfId="33445" xr:uid="{00000000-0005-0000-0000-0000EA130000}"/>
    <cellStyle name="Prozent 12 3 10 3" xfId="25027" xr:uid="{00000000-0005-0000-0000-0000EB130000}"/>
    <cellStyle name="Prozent 12 3 11" xfId="9055" xr:uid="{00000000-0005-0000-0000-0000EC130000}"/>
    <cellStyle name="Prozent 12 3 11 2" xfId="25893" xr:uid="{00000000-0005-0000-0000-0000ED130000}"/>
    <cellStyle name="Prozent 12 3 12" xfId="17475" xr:uid="{00000000-0005-0000-0000-0000EE130000}"/>
    <cellStyle name="Prozent 12 3 2" xfId="1075" xr:uid="{00000000-0005-0000-0000-0000EF130000}"/>
    <cellStyle name="Prozent 12 3 2 2" xfId="2063" xr:uid="{00000000-0005-0000-0000-0000F0130000}"/>
    <cellStyle name="Prozent 12 3 2 2 2" xfId="5599" xr:uid="{00000000-0005-0000-0000-0000F1130000}"/>
    <cellStyle name="Prozent 12 3 2 2 2 2" xfId="14020" xr:uid="{00000000-0005-0000-0000-0000F2130000}"/>
    <cellStyle name="Prozent 12 3 2 2 2 2 2" xfId="30858" xr:uid="{00000000-0005-0000-0000-0000F3130000}"/>
    <cellStyle name="Prozent 12 3 2 2 2 3" xfId="22440" xr:uid="{00000000-0005-0000-0000-0000F4130000}"/>
    <cellStyle name="Prozent 12 3 2 2 3" xfId="10538" xr:uid="{00000000-0005-0000-0000-0000F5130000}"/>
    <cellStyle name="Prozent 12 3 2 2 3 2" xfId="27376" xr:uid="{00000000-0005-0000-0000-0000F6130000}"/>
    <cellStyle name="Prozent 12 3 2 2 4" xfId="18958" xr:uid="{00000000-0005-0000-0000-0000F7130000}"/>
    <cellStyle name="Prozent 12 3 2 3" xfId="4611" xr:uid="{00000000-0005-0000-0000-0000F8130000}"/>
    <cellStyle name="Prozent 12 3 2 3 2" xfId="13032" xr:uid="{00000000-0005-0000-0000-0000F9130000}"/>
    <cellStyle name="Prozent 12 3 2 3 2 2" xfId="29870" xr:uid="{00000000-0005-0000-0000-0000FA130000}"/>
    <cellStyle name="Prozent 12 3 2 3 3" xfId="21452" xr:uid="{00000000-0005-0000-0000-0000FB130000}"/>
    <cellStyle name="Prozent 12 3 2 4" xfId="9550" xr:uid="{00000000-0005-0000-0000-0000FC130000}"/>
    <cellStyle name="Prozent 12 3 2 4 2" xfId="26388" xr:uid="{00000000-0005-0000-0000-0000FD130000}"/>
    <cellStyle name="Prozent 12 3 2 5" xfId="17970" xr:uid="{00000000-0005-0000-0000-0000FE130000}"/>
    <cellStyle name="Prozent 12 3 3" xfId="1568" xr:uid="{00000000-0005-0000-0000-0000FF130000}"/>
    <cellStyle name="Prozent 12 3 3 2" xfId="5104" xr:uid="{00000000-0005-0000-0000-000000140000}"/>
    <cellStyle name="Prozent 12 3 3 2 2" xfId="13525" xr:uid="{00000000-0005-0000-0000-000001140000}"/>
    <cellStyle name="Prozent 12 3 3 2 2 2" xfId="30363" xr:uid="{00000000-0005-0000-0000-000002140000}"/>
    <cellStyle name="Prozent 12 3 3 2 3" xfId="21945" xr:uid="{00000000-0005-0000-0000-000003140000}"/>
    <cellStyle name="Prozent 12 3 3 3" xfId="10043" xr:uid="{00000000-0005-0000-0000-000004140000}"/>
    <cellStyle name="Prozent 12 3 3 3 2" xfId="26881" xr:uid="{00000000-0005-0000-0000-000005140000}"/>
    <cellStyle name="Prozent 12 3 3 4" xfId="18463" xr:uid="{00000000-0005-0000-0000-000006140000}"/>
    <cellStyle name="Prozent 12 3 4" xfId="2233" xr:uid="{00000000-0005-0000-0000-000007140000}"/>
    <cellStyle name="Prozent 12 3 4 2" xfId="5719" xr:uid="{00000000-0005-0000-0000-000008140000}"/>
    <cellStyle name="Prozent 12 3 4 2 2" xfId="14140" xr:uid="{00000000-0005-0000-0000-000009140000}"/>
    <cellStyle name="Prozent 12 3 4 2 2 2" xfId="30978" xr:uid="{00000000-0005-0000-0000-00000A140000}"/>
    <cellStyle name="Prozent 12 3 4 2 3" xfId="22560" xr:uid="{00000000-0005-0000-0000-00000B140000}"/>
    <cellStyle name="Prozent 12 3 4 3" xfId="10658" xr:uid="{00000000-0005-0000-0000-00000C140000}"/>
    <cellStyle name="Prozent 12 3 4 3 2" xfId="27496" xr:uid="{00000000-0005-0000-0000-00000D140000}"/>
    <cellStyle name="Prozent 12 3 4 4" xfId="19078" xr:uid="{00000000-0005-0000-0000-00000E140000}"/>
    <cellStyle name="Prozent 12 3 5" xfId="2728" xr:uid="{00000000-0005-0000-0000-00000F140000}"/>
    <cellStyle name="Prozent 12 3 5 2" xfId="6210" xr:uid="{00000000-0005-0000-0000-000010140000}"/>
    <cellStyle name="Prozent 12 3 5 2 2" xfId="14631" xr:uid="{00000000-0005-0000-0000-000011140000}"/>
    <cellStyle name="Prozent 12 3 5 2 2 2" xfId="31469" xr:uid="{00000000-0005-0000-0000-000012140000}"/>
    <cellStyle name="Prozent 12 3 5 2 3" xfId="23051" xr:uid="{00000000-0005-0000-0000-000013140000}"/>
    <cellStyle name="Prozent 12 3 5 3" xfId="11149" xr:uid="{00000000-0005-0000-0000-000014140000}"/>
    <cellStyle name="Prozent 12 3 5 3 2" xfId="27987" xr:uid="{00000000-0005-0000-0000-000015140000}"/>
    <cellStyle name="Prozent 12 3 5 4" xfId="19569" xr:uid="{00000000-0005-0000-0000-000016140000}"/>
    <cellStyle name="Prozent 12 3 6" xfId="3225" xr:uid="{00000000-0005-0000-0000-000017140000}"/>
    <cellStyle name="Prozent 12 3 6 2" xfId="6707" xr:uid="{00000000-0005-0000-0000-000018140000}"/>
    <cellStyle name="Prozent 12 3 6 2 2" xfId="15128" xr:uid="{00000000-0005-0000-0000-000019140000}"/>
    <cellStyle name="Prozent 12 3 6 2 2 2" xfId="31966" xr:uid="{00000000-0005-0000-0000-00001A140000}"/>
    <cellStyle name="Prozent 12 3 6 2 3" xfId="23548" xr:uid="{00000000-0005-0000-0000-00001B140000}"/>
    <cellStyle name="Prozent 12 3 6 3" xfId="11646" xr:uid="{00000000-0005-0000-0000-00001C140000}"/>
    <cellStyle name="Prozent 12 3 6 3 2" xfId="28484" xr:uid="{00000000-0005-0000-0000-00001D140000}"/>
    <cellStyle name="Prozent 12 3 6 4" xfId="20066" xr:uid="{00000000-0005-0000-0000-00001E140000}"/>
    <cellStyle name="Prozent 12 3 7" xfId="4116" xr:uid="{00000000-0005-0000-0000-00001F140000}"/>
    <cellStyle name="Prozent 12 3 7 2" xfId="12537" xr:uid="{00000000-0005-0000-0000-000020140000}"/>
    <cellStyle name="Prozent 12 3 7 2 2" xfId="29375" xr:uid="{00000000-0005-0000-0000-000021140000}"/>
    <cellStyle name="Prozent 12 3 7 3" xfId="20957" xr:uid="{00000000-0005-0000-0000-000022140000}"/>
    <cellStyle name="Prozent 12 3 8" xfId="7202" xr:uid="{00000000-0005-0000-0000-000023140000}"/>
    <cellStyle name="Prozent 12 3 8 2" xfId="15623" xr:uid="{00000000-0005-0000-0000-000024140000}"/>
    <cellStyle name="Prozent 12 3 8 2 2" xfId="32461" xr:uid="{00000000-0005-0000-0000-000025140000}"/>
    <cellStyle name="Prozent 12 3 8 3" xfId="24043" xr:uid="{00000000-0005-0000-0000-000026140000}"/>
    <cellStyle name="Prozent 12 3 9" xfId="7693" xr:uid="{00000000-0005-0000-0000-000027140000}"/>
    <cellStyle name="Prozent 12 3 9 2" xfId="16114" xr:uid="{00000000-0005-0000-0000-000028140000}"/>
    <cellStyle name="Prozent 12 3 9 2 2" xfId="32952" xr:uid="{00000000-0005-0000-0000-000029140000}"/>
    <cellStyle name="Prozent 12 3 9 3" xfId="24534" xr:uid="{00000000-0005-0000-0000-00002A140000}"/>
    <cellStyle name="Prozent 12 4" xfId="750" xr:uid="{00000000-0005-0000-0000-00002B140000}"/>
    <cellStyle name="Prozent 12 4 2" xfId="1738" xr:uid="{00000000-0005-0000-0000-00002C140000}"/>
    <cellStyle name="Prozent 12 4 2 2" xfId="5274" xr:uid="{00000000-0005-0000-0000-00002D140000}"/>
    <cellStyle name="Prozent 12 4 2 2 2" xfId="13695" xr:uid="{00000000-0005-0000-0000-00002E140000}"/>
    <cellStyle name="Prozent 12 4 2 2 2 2" xfId="30533" xr:uid="{00000000-0005-0000-0000-00002F140000}"/>
    <cellStyle name="Prozent 12 4 2 2 3" xfId="22115" xr:uid="{00000000-0005-0000-0000-000030140000}"/>
    <cellStyle name="Prozent 12 4 2 3" xfId="10213" xr:uid="{00000000-0005-0000-0000-000031140000}"/>
    <cellStyle name="Prozent 12 4 2 3 2" xfId="27051" xr:uid="{00000000-0005-0000-0000-000032140000}"/>
    <cellStyle name="Prozent 12 4 2 4" xfId="18633" xr:uid="{00000000-0005-0000-0000-000033140000}"/>
    <cellStyle name="Prozent 12 4 3" xfId="4286" xr:uid="{00000000-0005-0000-0000-000034140000}"/>
    <cellStyle name="Prozent 12 4 3 2" xfId="12707" xr:uid="{00000000-0005-0000-0000-000035140000}"/>
    <cellStyle name="Prozent 12 4 3 2 2" xfId="29545" xr:uid="{00000000-0005-0000-0000-000036140000}"/>
    <cellStyle name="Prozent 12 4 3 3" xfId="21127" xr:uid="{00000000-0005-0000-0000-000037140000}"/>
    <cellStyle name="Prozent 12 4 4" xfId="9225" xr:uid="{00000000-0005-0000-0000-000038140000}"/>
    <cellStyle name="Prozent 12 4 4 2" xfId="26063" xr:uid="{00000000-0005-0000-0000-000039140000}"/>
    <cellStyle name="Prozent 12 4 5" xfId="17645" xr:uid="{00000000-0005-0000-0000-00003A140000}"/>
    <cellStyle name="Prozent 12 5" xfId="1243" xr:uid="{00000000-0005-0000-0000-00003B140000}"/>
    <cellStyle name="Prozent 12 5 2" xfId="4779" xr:uid="{00000000-0005-0000-0000-00003C140000}"/>
    <cellStyle name="Prozent 12 5 2 2" xfId="13200" xr:uid="{00000000-0005-0000-0000-00003D140000}"/>
    <cellStyle name="Prozent 12 5 2 2 2" xfId="30038" xr:uid="{00000000-0005-0000-0000-00003E140000}"/>
    <cellStyle name="Prozent 12 5 2 3" xfId="21620" xr:uid="{00000000-0005-0000-0000-00003F140000}"/>
    <cellStyle name="Prozent 12 5 3" xfId="9718" xr:uid="{00000000-0005-0000-0000-000040140000}"/>
    <cellStyle name="Prozent 12 5 3 2" xfId="26556" xr:uid="{00000000-0005-0000-0000-000041140000}"/>
    <cellStyle name="Prozent 12 5 4" xfId="18138" xr:uid="{00000000-0005-0000-0000-000042140000}"/>
    <cellStyle name="Prozent 12 6" xfId="2231" xr:uid="{00000000-0005-0000-0000-000043140000}"/>
    <cellStyle name="Prozent 12 6 2" xfId="5717" xr:uid="{00000000-0005-0000-0000-000044140000}"/>
    <cellStyle name="Prozent 12 6 2 2" xfId="14138" xr:uid="{00000000-0005-0000-0000-000045140000}"/>
    <cellStyle name="Prozent 12 6 2 2 2" xfId="30976" xr:uid="{00000000-0005-0000-0000-000046140000}"/>
    <cellStyle name="Prozent 12 6 2 3" xfId="22558" xr:uid="{00000000-0005-0000-0000-000047140000}"/>
    <cellStyle name="Prozent 12 6 3" xfId="10656" xr:uid="{00000000-0005-0000-0000-000048140000}"/>
    <cellStyle name="Prozent 12 6 3 2" xfId="27494" xr:uid="{00000000-0005-0000-0000-000049140000}"/>
    <cellStyle name="Prozent 12 6 4" xfId="19076" xr:uid="{00000000-0005-0000-0000-00004A140000}"/>
    <cellStyle name="Prozent 12 7" xfId="2726" xr:uid="{00000000-0005-0000-0000-00004B140000}"/>
    <cellStyle name="Prozent 12 7 2" xfId="6208" xr:uid="{00000000-0005-0000-0000-00004C140000}"/>
    <cellStyle name="Prozent 12 7 2 2" xfId="14629" xr:uid="{00000000-0005-0000-0000-00004D140000}"/>
    <cellStyle name="Prozent 12 7 2 2 2" xfId="31467" xr:uid="{00000000-0005-0000-0000-00004E140000}"/>
    <cellStyle name="Prozent 12 7 2 3" xfId="23049" xr:uid="{00000000-0005-0000-0000-00004F140000}"/>
    <cellStyle name="Prozent 12 7 3" xfId="11147" xr:uid="{00000000-0005-0000-0000-000050140000}"/>
    <cellStyle name="Prozent 12 7 3 2" xfId="27985" xr:uid="{00000000-0005-0000-0000-000051140000}"/>
    <cellStyle name="Prozent 12 7 4" xfId="19567" xr:uid="{00000000-0005-0000-0000-000052140000}"/>
    <cellStyle name="Prozent 12 8" xfId="3223" xr:uid="{00000000-0005-0000-0000-000053140000}"/>
    <cellStyle name="Prozent 12 8 2" xfId="6705" xr:uid="{00000000-0005-0000-0000-000054140000}"/>
    <cellStyle name="Prozent 12 8 2 2" xfId="15126" xr:uid="{00000000-0005-0000-0000-000055140000}"/>
    <cellStyle name="Prozent 12 8 2 2 2" xfId="31964" xr:uid="{00000000-0005-0000-0000-000056140000}"/>
    <cellStyle name="Prozent 12 8 2 3" xfId="23546" xr:uid="{00000000-0005-0000-0000-000057140000}"/>
    <cellStyle name="Prozent 12 8 3" xfId="11644" xr:uid="{00000000-0005-0000-0000-000058140000}"/>
    <cellStyle name="Prozent 12 8 3 2" xfId="28482" xr:uid="{00000000-0005-0000-0000-000059140000}"/>
    <cellStyle name="Prozent 12 8 4" xfId="20064" xr:uid="{00000000-0005-0000-0000-00005A140000}"/>
    <cellStyle name="Prozent 12 9" xfId="3791" xr:uid="{00000000-0005-0000-0000-00005B140000}"/>
    <cellStyle name="Prozent 12 9 2" xfId="12212" xr:uid="{00000000-0005-0000-0000-00005C140000}"/>
    <cellStyle name="Prozent 12 9 2 2" xfId="29050" xr:uid="{00000000-0005-0000-0000-00005D140000}"/>
    <cellStyle name="Prozent 12 9 3" xfId="20632" xr:uid="{00000000-0005-0000-0000-00005E140000}"/>
    <cellStyle name="Prozent 13" xfId="199" xr:uid="{00000000-0005-0000-0000-00005F140000}"/>
    <cellStyle name="Prozent 14" xfId="290" xr:uid="{00000000-0005-0000-0000-000060140000}"/>
    <cellStyle name="Prozent 14 10" xfId="7203" xr:uid="{00000000-0005-0000-0000-000061140000}"/>
    <cellStyle name="Prozent 14 10 2" xfId="15624" xr:uid="{00000000-0005-0000-0000-000062140000}"/>
    <cellStyle name="Prozent 14 10 2 2" xfId="32462" xr:uid="{00000000-0005-0000-0000-000063140000}"/>
    <cellStyle name="Prozent 14 10 3" xfId="24044" xr:uid="{00000000-0005-0000-0000-000064140000}"/>
    <cellStyle name="Prozent 14 11" xfId="7694" xr:uid="{00000000-0005-0000-0000-000065140000}"/>
    <cellStyle name="Prozent 14 11 2" xfId="16115" xr:uid="{00000000-0005-0000-0000-000066140000}"/>
    <cellStyle name="Prozent 14 11 2 2" xfId="32953" xr:uid="{00000000-0005-0000-0000-000067140000}"/>
    <cellStyle name="Prozent 14 11 3" xfId="24535" xr:uid="{00000000-0005-0000-0000-000068140000}"/>
    <cellStyle name="Prozent 14 12" xfId="8187" xr:uid="{00000000-0005-0000-0000-000069140000}"/>
    <cellStyle name="Prozent 14 12 2" xfId="16608" xr:uid="{00000000-0005-0000-0000-00006A140000}"/>
    <cellStyle name="Prozent 14 12 2 2" xfId="33446" xr:uid="{00000000-0005-0000-0000-00006B140000}"/>
    <cellStyle name="Prozent 14 12 3" xfId="25028" xr:uid="{00000000-0005-0000-0000-00006C140000}"/>
    <cellStyle name="Prozent 14 13" xfId="8765" xr:uid="{00000000-0005-0000-0000-00006D140000}"/>
    <cellStyle name="Prozent 14 13 2" xfId="25604" xr:uid="{00000000-0005-0000-0000-00006E140000}"/>
    <cellStyle name="Prozent 14 14" xfId="17185" xr:uid="{00000000-0005-0000-0000-00006F140000}"/>
    <cellStyle name="Prozent 14 2" xfId="453" xr:uid="{00000000-0005-0000-0000-000070140000}"/>
    <cellStyle name="Prozent 14 2 10" xfId="8188" xr:uid="{00000000-0005-0000-0000-000071140000}"/>
    <cellStyle name="Prozent 14 2 10 2" xfId="16609" xr:uid="{00000000-0005-0000-0000-000072140000}"/>
    <cellStyle name="Prozent 14 2 10 2 2" xfId="33447" xr:uid="{00000000-0005-0000-0000-000073140000}"/>
    <cellStyle name="Prozent 14 2 10 3" xfId="25029" xr:uid="{00000000-0005-0000-0000-000074140000}"/>
    <cellStyle name="Prozent 14 2 11" xfId="8928" xr:uid="{00000000-0005-0000-0000-000075140000}"/>
    <cellStyle name="Prozent 14 2 11 2" xfId="25767" xr:uid="{00000000-0005-0000-0000-000076140000}"/>
    <cellStyle name="Prozent 14 2 12" xfId="17348" xr:uid="{00000000-0005-0000-0000-000077140000}"/>
    <cellStyle name="Prozent 14 2 2" xfId="949" xr:uid="{00000000-0005-0000-0000-000078140000}"/>
    <cellStyle name="Prozent 14 2 2 2" xfId="1937" xr:uid="{00000000-0005-0000-0000-000079140000}"/>
    <cellStyle name="Prozent 14 2 2 2 2" xfId="5473" xr:uid="{00000000-0005-0000-0000-00007A140000}"/>
    <cellStyle name="Prozent 14 2 2 2 2 2" xfId="13894" xr:uid="{00000000-0005-0000-0000-00007B140000}"/>
    <cellStyle name="Prozent 14 2 2 2 2 2 2" xfId="30732" xr:uid="{00000000-0005-0000-0000-00007C140000}"/>
    <cellStyle name="Prozent 14 2 2 2 2 3" xfId="22314" xr:uid="{00000000-0005-0000-0000-00007D140000}"/>
    <cellStyle name="Prozent 14 2 2 2 3" xfId="10412" xr:uid="{00000000-0005-0000-0000-00007E140000}"/>
    <cellStyle name="Prozent 14 2 2 2 3 2" xfId="27250" xr:uid="{00000000-0005-0000-0000-00007F140000}"/>
    <cellStyle name="Prozent 14 2 2 2 4" xfId="18832" xr:uid="{00000000-0005-0000-0000-000080140000}"/>
    <cellStyle name="Prozent 14 2 2 3" xfId="4485" xr:uid="{00000000-0005-0000-0000-000081140000}"/>
    <cellStyle name="Prozent 14 2 2 3 2" xfId="12906" xr:uid="{00000000-0005-0000-0000-000082140000}"/>
    <cellStyle name="Prozent 14 2 2 3 2 2" xfId="29744" xr:uid="{00000000-0005-0000-0000-000083140000}"/>
    <cellStyle name="Prozent 14 2 2 3 3" xfId="21326" xr:uid="{00000000-0005-0000-0000-000084140000}"/>
    <cellStyle name="Prozent 14 2 2 4" xfId="9424" xr:uid="{00000000-0005-0000-0000-000085140000}"/>
    <cellStyle name="Prozent 14 2 2 4 2" xfId="26262" xr:uid="{00000000-0005-0000-0000-000086140000}"/>
    <cellStyle name="Prozent 14 2 2 5" xfId="17844" xr:uid="{00000000-0005-0000-0000-000087140000}"/>
    <cellStyle name="Prozent 14 2 3" xfId="1442" xr:uid="{00000000-0005-0000-0000-000088140000}"/>
    <cellStyle name="Prozent 14 2 3 2" xfId="4978" xr:uid="{00000000-0005-0000-0000-000089140000}"/>
    <cellStyle name="Prozent 14 2 3 2 2" xfId="13399" xr:uid="{00000000-0005-0000-0000-00008A140000}"/>
    <cellStyle name="Prozent 14 2 3 2 2 2" xfId="30237" xr:uid="{00000000-0005-0000-0000-00008B140000}"/>
    <cellStyle name="Prozent 14 2 3 2 3" xfId="21819" xr:uid="{00000000-0005-0000-0000-00008C140000}"/>
    <cellStyle name="Prozent 14 2 3 3" xfId="9917" xr:uid="{00000000-0005-0000-0000-00008D140000}"/>
    <cellStyle name="Prozent 14 2 3 3 2" xfId="26755" xr:uid="{00000000-0005-0000-0000-00008E140000}"/>
    <cellStyle name="Prozent 14 2 3 4" xfId="18337" xr:uid="{00000000-0005-0000-0000-00008F140000}"/>
    <cellStyle name="Prozent 14 2 4" xfId="2235" xr:uid="{00000000-0005-0000-0000-000090140000}"/>
    <cellStyle name="Prozent 14 2 4 2" xfId="5721" xr:uid="{00000000-0005-0000-0000-000091140000}"/>
    <cellStyle name="Prozent 14 2 4 2 2" xfId="14142" xr:uid="{00000000-0005-0000-0000-000092140000}"/>
    <cellStyle name="Prozent 14 2 4 2 2 2" xfId="30980" xr:uid="{00000000-0005-0000-0000-000093140000}"/>
    <cellStyle name="Prozent 14 2 4 2 3" xfId="22562" xr:uid="{00000000-0005-0000-0000-000094140000}"/>
    <cellStyle name="Prozent 14 2 4 3" xfId="10660" xr:uid="{00000000-0005-0000-0000-000095140000}"/>
    <cellStyle name="Prozent 14 2 4 3 2" xfId="27498" xr:uid="{00000000-0005-0000-0000-000096140000}"/>
    <cellStyle name="Prozent 14 2 4 4" xfId="19080" xr:uid="{00000000-0005-0000-0000-000097140000}"/>
    <cellStyle name="Prozent 14 2 5" xfId="2730" xr:uid="{00000000-0005-0000-0000-000098140000}"/>
    <cellStyle name="Prozent 14 2 5 2" xfId="6212" xr:uid="{00000000-0005-0000-0000-000099140000}"/>
    <cellStyle name="Prozent 14 2 5 2 2" xfId="14633" xr:uid="{00000000-0005-0000-0000-00009A140000}"/>
    <cellStyle name="Prozent 14 2 5 2 2 2" xfId="31471" xr:uid="{00000000-0005-0000-0000-00009B140000}"/>
    <cellStyle name="Prozent 14 2 5 2 3" xfId="23053" xr:uid="{00000000-0005-0000-0000-00009C140000}"/>
    <cellStyle name="Prozent 14 2 5 3" xfId="11151" xr:uid="{00000000-0005-0000-0000-00009D140000}"/>
    <cellStyle name="Prozent 14 2 5 3 2" xfId="27989" xr:uid="{00000000-0005-0000-0000-00009E140000}"/>
    <cellStyle name="Prozent 14 2 5 4" xfId="19571" xr:uid="{00000000-0005-0000-0000-00009F140000}"/>
    <cellStyle name="Prozent 14 2 6" xfId="3227" xr:uid="{00000000-0005-0000-0000-0000A0140000}"/>
    <cellStyle name="Prozent 14 2 6 2" xfId="6709" xr:uid="{00000000-0005-0000-0000-0000A1140000}"/>
    <cellStyle name="Prozent 14 2 6 2 2" xfId="15130" xr:uid="{00000000-0005-0000-0000-0000A2140000}"/>
    <cellStyle name="Prozent 14 2 6 2 2 2" xfId="31968" xr:uid="{00000000-0005-0000-0000-0000A3140000}"/>
    <cellStyle name="Prozent 14 2 6 2 3" xfId="23550" xr:uid="{00000000-0005-0000-0000-0000A4140000}"/>
    <cellStyle name="Prozent 14 2 6 3" xfId="11648" xr:uid="{00000000-0005-0000-0000-0000A5140000}"/>
    <cellStyle name="Prozent 14 2 6 3 2" xfId="28486" xr:uid="{00000000-0005-0000-0000-0000A6140000}"/>
    <cellStyle name="Prozent 14 2 6 4" xfId="20068" xr:uid="{00000000-0005-0000-0000-0000A7140000}"/>
    <cellStyle name="Prozent 14 2 7" xfId="3990" xr:uid="{00000000-0005-0000-0000-0000A8140000}"/>
    <cellStyle name="Prozent 14 2 7 2" xfId="12411" xr:uid="{00000000-0005-0000-0000-0000A9140000}"/>
    <cellStyle name="Prozent 14 2 7 2 2" xfId="29249" xr:uid="{00000000-0005-0000-0000-0000AA140000}"/>
    <cellStyle name="Prozent 14 2 7 3" xfId="20831" xr:uid="{00000000-0005-0000-0000-0000AB140000}"/>
    <cellStyle name="Prozent 14 2 8" xfId="7204" xr:uid="{00000000-0005-0000-0000-0000AC140000}"/>
    <cellStyle name="Prozent 14 2 8 2" xfId="15625" xr:uid="{00000000-0005-0000-0000-0000AD140000}"/>
    <cellStyle name="Prozent 14 2 8 2 2" xfId="32463" xr:uid="{00000000-0005-0000-0000-0000AE140000}"/>
    <cellStyle name="Prozent 14 2 8 3" xfId="24045" xr:uid="{00000000-0005-0000-0000-0000AF140000}"/>
    <cellStyle name="Prozent 14 2 9" xfId="7695" xr:uid="{00000000-0005-0000-0000-0000B0140000}"/>
    <cellStyle name="Prozent 14 2 9 2" xfId="16116" xr:uid="{00000000-0005-0000-0000-0000B1140000}"/>
    <cellStyle name="Prozent 14 2 9 2 2" xfId="32954" xr:uid="{00000000-0005-0000-0000-0000B2140000}"/>
    <cellStyle name="Prozent 14 2 9 3" xfId="24536" xr:uid="{00000000-0005-0000-0000-0000B3140000}"/>
    <cellStyle name="Prozent 14 3" xfId="615" xr:uid="{00000000-0005-0000-0000-0000B4140000}"/>
    <cellStyle name="Prozent 14 3 10" xfId="8189" xr:uid="{00000000-0005-0000-0000-0000B5140000}"/>
    <cellStyle name="Prozent 14 3 10 2" xfId="16610" xr:uid="{00000000-0005-0000-0000-0000B6140000}"/>
    <cellStyle name="Prozent 14 3 10 2 2" xfId="33448" xr:uid="{00000000-0005-0000-0000-0000B7140000}"/>
    <cellStyle name="Prozent 14 3 10 3" xfId="25030" xr:uid="{00000000-0005-0000-0000-0000B8140000}"/>
    <cellStyle name="Prozent 14 3 11" xfId="9091" xr:uid="{00000000-0005-0000-0000-0000B9140000}"/>
    <cellStyle name="Prozent 14 3 11 2" xfId="25929" xr:uid="{00000000-0005-0000-0000-0000BA140000}"/>
    <cellStyle name="Prozent 14 3 12" xfId="17511" xr:uid="{00000000-0005-0000-0000-0000BB140000}"/>
    <cellStyle name="Prozent 14 3 2" xfId="1111" xr:uid="{00000000-0005-0000-0000-0000BC140000}"/>
    <cellStyle name="Prozent 14 3 2 2" xfId="2099" xr:uid="{00000000-0005-0000-0000-0000BD140000}"/>
    <cellStyle name="Prozent 14 3 2 2 2" xfId="5635" xr:uid="{00000000-0005-0000-0000-0000BE140000}"/>
    <cellStyle name="Prozent 14 3 2 2 2 2" xfId="14056" xr:uid="{00000000-0005-0000-0000-0000BF140000}"/>
    <cellStyle name="Prozent 14 3 2 2 2 2 2" xfId="30894" xr:uid="{00000000-0005-0000-0000-0000C0140000}"/>
    <cellStyle name="Prozent 14 3 2 2 2 3" xfId="22476" xr:uid="{00000000-0005-0000-0000-0000C1140000}"/>
    <cellStyle name="Prozent 14 3 2 2 3" xfId="10574" xr:uid="{00000000-0005-0000-0000-0000C2140000}"/>
    <cellStyle name="Prozent 14 3 2 2 3 2" xfId="27412" xr:uid="{00000000-0005-0000-0000-0000C3140000}"/>
    <cellStyle name="Prozent 14 3 2 2 4" xfId="18994" xr:uid="{00000000-0005-0000-0000-0000C4140000}"/>
    <cellStyle name="Prozent 14 3 2 3" xfId="4647" xr:uid="{00000000-0005-0000-0000-0000C5140000}"/>
    <cellStyle name="Prozent 14 3 2 3 2" xfId="13068" xr:uid="{00000000-0005-0000-0000-0000C6140000}"/>
    <cellStyle name="Prozent 14 3 2 3 2 2" xfId="29906" xr:uid="{00000000-0005-0000-0000-0000C7140000}"/>
    <cellStyle name="Prozent 14 3 2 3 3" xfId="21488" xr:uid="{00000000-0005-0000-0000-0000C8140000}"/>
    <cellStyle name="Prozent 14 3 2 4" xfId="9586" xr:uid="{00000000-0005-0000-0000-0000C9140000}"/>
    <cellStyle name="Prozent 14 3 2 4 2" xfId="26424" xr:uid="{00000000-0005-0000-0000-0000CA140000}"/>
    <cellStyle name="Prozent 14 3 2 5" xfId="18006" xr:uid="{00000000-0005-0000-0000-0000CB140000}"/>
    <cellStyle name="Prozent 14 3 3" xfId="1604" xr:uid="{00000000-0005-0000-0000-0000CC140000}"/>
    <cellStyle name="Prozent 14 3 3 2" xfId="5140" xr:uid="{00000000-0005-0000-0000-0000CD140000}"/>
    <cellStyle name="Prozent 14 3 3 2 2" xfId="13561" xr:uid="{00000000-0005-0000-0000-0000CE140000}"/>
    <cellStyle name="Prozent 14 3 3 2 2 2" xfId="30399" xr:uid="{00000000-0005-0000-0000-0000CF140000}"/>
    <cellStyle name="Prozent 14 3 3 2 3" xfId="21981" xr:uid="{00000000-0005-0000-0000-0000D0140000}"/>
    <cellStyle name="Prozent 14 3 3 3" xfId="10079" xr:uid="{00000000-0005-0000-0000-0000D1140000}"/>
    <cellStyle name="Prozent 14 3 3 3 2" xfId="26917" xr:uid="{00000000-0005-0000-0000-0000D2140000}"/>
    <cellStyle name="Prozent 14 3 3 4" xfId="18499" xr:uid="{00000000-0005-0000-0000-0000D3140000}"/>
    <cellStyle name="Prozent 14 3 4" xfId="2236" xr:uid="{00000000-0005-0000-0000-0000D4140000}"/>
    <cellStyle name="Prozent 14 3 4 2" xfId="5722" xr:uid="{00000000-0005-0000-0000-0000D5140000}"/>
    <cellStyle name="Prozent 14 3 4 2 2" xfId="14143" xr:uid="{00000000-0005-0000-0000-0000D6140000}"/>
    <cellStyle name="Prozent 14 3 4 2 2 2" xfId="30981" xr:uid="{00000000-0005-0000-0000-0000D7140000}"/>
    <cellStyle name="Prozent 14 3 4 2 3" xfId="22563" xr:uid="{00000000-0005-0000-0000-0000D8140000}"/>
    <cellStyle name="Prozent 14 3 4 3" xfId="10661" xr:uid="{00000000-0005-0000-0000-0000D9140000}"/>
    <cellStyle name="Prozent 14 3 4 3 2" xfId="27499" xr:uid="{00000000-0005-0000-0000-0000DA140000}"/>
    <cellStyle name="Prozent 14 3 4 4" xfId="19081" xr:uid="{00000000-0005-0000-0000-0000DB140000}"/>
    <cellStyle name="Prozent 14 3 5" xfId="2731" xr:uid="{00000000-0005-0000-0000-0000DC140000}"/>
    <cellStyle name="Prozent 14 3 5 2" xfId="6213" xr:uid="{00000000-0005-0000-0000-0000DD140000}"/>
    <cellStyle name="Prozent 14 3 5 2 2" xfId="14634" xr:uid="{00000000-0005-0000-0000-0000DE140000}"/>
    <cellStyle name="Prozent 14 3 5 2 2 2" xfId="31472" xr:uid="{00000000-0005-0000-0000-0000DF140000}"/>
    <cellStyle name="Prozent 14 3 5 2 3" xfId="23054" xr:uid="{00000000-0005-0000-0000-0000E0140000}"/>
    <cellStyle name="Prozent 14 3 5 3" xfId="11152" xr:uid="{00000000-0005-0000-0000-0000E1140000}"/>
    <cellStyle name="Prozent 14 3 5 3 2" xfId="27990" xr:uid="{00000000-0005-0000-0000-0000E2140000}"/>
    <cellStyle name="Prozent 14 3 5 4" xfId="19572" xr:uid="{00000000-0005-0000-0000-0000E3140000}"/>
    <cellStyle name="Prozent 14 3 6" xfId="3228" xr:uid="{00000000-0005-0000-0000-0000E4140000}"/>
    <cellStyle name="Prozent 14 3 6 2" xfId="6710" xr:uid="{00000000-0005-0000-0000-0000E5140000}"/>
    <cellStyle name="Prozent 14 3 6 2 2" xfId="15131" xr:uid="{00000000-0005-0000-0000-0000E6140000}"/>
    <cellStyle name="Prozent 14 3 6 2 2 2" xfId="31969" xr:uid="{00000000-0005-0000-0000-0000E7140000}"/>
    <cellStyle name="Prozent 14 3 6 2 3" xfId="23551" xr:uid="{00000000-0005-0000-0000-0000E8140000}"/>
    <cellStyle name="Prozent 14 3 6 3" xfId="11649" xr:uid="{00000000-0005-0000-0000-0000E9140000}"/>
    <cellStyle name="Prozent 14 3 6 3 2" xfId="28487" xr:uid="{00000000-0005-0000-0000-0000EA140000}"/>
    <cellStyle name="Prozent 14 3 6 4" xfId="20069" xr:uid="{00000000-0005-0000-0000-0000EB140000}"/>
    <cellStyle name="Prozent 14 3 7" xfId="4152" xr:uid="{00000000-0005-0000-0000-0000EC140000}"/>
    <cellStyle name="Prozent 14 3 7 2" xfId="12573" xr:uid="{00000000-0005-0000-0000-0000ED140000}"/>
    <cellStyle name="Prozent 14 3 7 2 2" xfId="29411" xr:uid="{00000000-0005-0000-0000-0000EE140000}"/>
    <cellStyle name="Prozent 14 3 7 3" xfId="20993" xr:uid="{00000000-0005-0000-0000-0000EF140000}"/>
    <cellStyle name="Prozent 14 3 8" xfId="7205" xr:uid="{00000000-0005-0000-0000-0000F0140000}"/>
    <cellStyle name="Prozent 14 3 8 2" xfId="15626" xr:uid="{00000000-0005-0000-0000-0000F1140000}"/>
    <cellStyle name="Prozent 14 3 8 2 2" xfId="32464" xr:uid="{00000000-0005-0000-0000-0000F2140000}"/>
    <cellStyle name="Prozent 14 3 8 3" xfId="24046" xr:uid="{00000000-0005-0000-0000-0000F3140000}"/>
    <cellStyle name="Prozent 14 3 9" xfId="7696" xr:uid="{00000000-0005-0000-0000-0000F4140000}"/>
    <cellStyle name="Prozent 14 3 9 2" xfId="16117" xr:uid="{00000000-0005-0000-0000-0000F5140000}"/>
    <cellStyle name="Prozent 14 3 9 2 2" xfId="32955" xr:uid="{00000000-0005-0000-0000-0000F6140000}"/>
    <cellStyle name="Prozent 14 3 9 3" xfId="24537" xr:uid="{00000000-0005-0000-0000-0000F7140000}"/>
    <cellStyle name="Prozent 14 4" xfId="786" xr:uid="{00000000-0005-0000-0000-0000F8140000}"/>
    <cellStyle name="Prozent 14 4 2" xfId="1774" xr:uid="{00000000-0005-0000-0000-0000F9140000}"/>
    <cellStyle name="Prozent 14 4 2 2" xfId="5310" xr:uid="{00000000-0005-0000-0000-0000FA140000}"/>
    <cellStyle name="Prozent 14 4 2 2 2" xfId="13731" xr:uid="{00000000-0005-0000-0000-0000FB140000}"/>
    <cellStyle name="Prozent 14 4 2 2 2 2" xfId="30569" xr:uid="{00000000-0005-0000-0000-0000FC140000}"/>
    <cellStyle name="Prozent 14 4 2 2 3" xfId="22151" xr:uid="{00000000-0005-0000-0000-0000FD140000}"/>
    <cellStyle name="Prozent 14 4 2 3" xfId="10249" xr:uid="{00000000-0005-0000-0000-0000FE140000}"/>
    <cellStyle name="Prozent 14 4 2 3 2" xfId="27087" xr:uid="{00000000-0005-0000-0000-0000FF140000}"/>
    <cellStyle name="Prozent 14 4 2 4" xfId="18669" xr:uid="{00000000-0005-0000-0000-000000150000}"/>
    <cellStyle name="Prozent 14 4 3" xfId="4322" xr:uid="{00000000-0005-0000-0000-000001150000}"/>
    <cellStyle name="Prozent 14 4 3 2" xfId="12743" xr:uid="{00000000-0005-0000-0000-000002150000}"/>
    <cellStyle name="Prozent 14 4 3 2 2" xfId="29581" xr:uid="{00000000-0005-0000-0000-000003150000}"/>
    <cellStyle name="Prozent 14 4 3 3" xfId="21163" xr:uid="{00000000-0005-0000-0000-000004150000}"/>
    <cellStyle name="Prozent 14 4 4" xfId="9261" xr:uid="{00000000-0005-0000-0000-000005150000}"/>
    <cellStyle name="Prozent 14 4 4 2" xfId="26099" xr:uid="{00000000-0005-0000-0000-000006150000}"/>
    <cellStyle name="Prozent 14 4 5" xfId="17681" xr:uid="{00000000-0005-0000-0000-000007150000}"/>
    <cellStyle name="Prozent 14 5" xfId="1279" xr:uid="{00000000-0005-0000-0000-000008150000}"/>
    <cellStyle name="Prozent 14 5 2" xfId="4815" xr:uid="{00000000-0005-0000-0000-000009150000}"/>
    <cellStyle name="Prozent 14 5 2 2" xfId="13236" xr:uid="{00000000-0005-0000-0000-00000A150000}"/>
    <cellStyle name="Prozent 14 5 2 2 2" xfId="30074" xr:uid="{00000000-0005-0000-0000-00000B150000}"/>
    <cellStyle name="Prozent 14 5 2 3" xfId="21656" xr:uid="{00000000-0005-0000-0000-00000C150000}"/>
    <cellStyle name="Prozent 14 5 3" xfId="9754" xr:uid="{00000000-0005-0000-0000-00000D150000}"/>
    <cellStyle name="Prozent 14 5 3 2" xfId="26592" xr:uid="{00000000-0005-0000-0000-00000E150000}"/>
    <cellStyle name="Prozent 14 5 4" xfId="18174" xr:uid="{00000000-0005-0000-0000-00000F150000}"/>
    <cellStyle name="Prozent 14 6" xfId="2234" xr:uid="{00000000-0005-0000-0000-000010150000}"/>
    <cellStyle name="Prozent 14 6 2" xfId="5720" xr:uid="{00000000-0005-0000-0000-000011150000}"/>
    <cellStyle name="Prozent 14 6 2 2" xfId="14141" xr:uid="{00000000-0005-0000-0000-000012150000}"/>
    <cellStyle name="Prozent 14 6 2 2 2" xfId="30979" xr:uid="{00000000-0005-0000-0000-000013150000}"/>
    <cellStyle name="Prozent 14 6 2 3" xfId="22561" xr:uid="{00000000-0005-0000-0000-000014150000}"/>
    <cellStyle name="Prozent 14 6 3" xfId="10659" xr:uid="{00000000-0005-0000-0000-000015150000}"/>
    <cellStyle name="Prozent 14 6 3 2" xfId="27497" xr:uid="{00000000-0005-0000-0000-000016150000}"/>
    <cellStyle name="Prozent 14 6 4" xfId="19079" xr:uid="{00000000-0005-0000-0000-000017150000}"/>
    <cellStyle name="Prozent 14 7" xfId="2729" xr:uid="{00000000-0005-0000-0000-000018150000}"/>
    <cellStyle name="Prozent 14 7 2" xfId="6211" xr:uid="{00000000-0005-0000-0000-000019150000}"/>
    <cellStyle name="Prozent 14 7 2 2" xfId="14632" xr:uid="{00000000-0005-0000-0000-00001A150000}"/>
    <cellStyle name="Prozent 14 7 2 2 2" xfId="31470" xr:uid="{00000000-0005-0000-0000-00001B150000}"/>
    <cellStyle name="Prozent 14 7 2 3" xfId="23052" xr:uid="{00000000-0005-0000-0000-00001C150000}"/>
    <cellStyle name="Prozent 14 7 3" xfId="11150" xr:uid="{00000000-0005-0000-0000-00001D150000}"/>
    <cellStyle name="Prozent 14 7 3 2" xfId="27988" xr:uid="{00000000-0005-0000-0000-00001E150000}"/>
    <cellStyle name="Prozent 14 7 4" xfId="19570" xr:uid="{00000000-0005-0000-0000-00001F150000}"/>
    <cellStyle name="Prozent 14 8" xfId="3226" xr:uid="{00000000-0005-0000-0000-000020150000}"/>
    <cellStyle name="Prozent 14 8 2" xfId="6708" xr:uid="{00000000-0005-0000-0000-000021150000}"/>
    <cellStyle name="Prozent 14 8 2 2" xfId="15129" xr:uid="{00000000-0005-0000-0000-000022150000}"/>
    <cellStyle name="Prozent 14 8 2 2 2" xfId="31967" xr:uid="{00000000-0005-0000-0000-000023150000}"/>
    <cellStyle name="Prozent 14 8 2 3" xfId="23549" xr:uid="{00000000-0005-0000-0000-000024150000}"/>
    <cellStyle name="Prozent 14 8 3" xfId="11647" xr:uid="{00000000-0005-0000-0000-000025150000}"/>
    <cellStyle name="Prozent 14 8 3 2" xfId="28485" xr:uid="{00000000-0005-0000-0000-000026150000}"/>
    <cellStyle name="Prozent 14 8 4" xfId="20067" xr:uid="{00000000-0005-0000-0000-000027150000}"/>
    <cellStyle name="Prozent 14 9" xfId="3827" xr:uid="{00000000-0005-0000-0000-000028150000}"/>
    <cellStyle name="Prozent 14 9 2" xfId="12248" xr:uid="{00000000-0005-0000-0000-000029150000}"/>
    <cellStyle name="Prozent 14 9 2 2" xfId="29086" xr:uid="{00000000-0005-0000-0000-00002A150000}"/>
    <cellStyle name="Prozent 14 9 3" xfId="20668" xr:uid="{00000000-0005-0000-0000-00002B150000}"/>
    <cellStyle name="Prozent 15" xfId="1118" xr:uid="{00000000-0005-0000-0000-00002C150000}"/>
    <cellStyle name="Prozent 15 10" xfId="18013" xr:uid="{00000000-0005-0000-0000-00002D150000}"/>
    <cellStyle name="Prozent 15 2" xfId="2237" xr:uid="{00000000-0005-0000-0000-00002E150000}"/>
    <cellStyle name="Prozent 15 2 2" xfId="5723" xr:uid="{00000000-0005-0000-0000-00002F150000}"/>
    <cellStyle name="Prozent 15 2 2 2" xfId="14144" xr:uid="{00000000-0005-0000-0000-000030150000}"/>
    <cellStyle name="Prozent 15 2 2 2 2" xfId="30982" xr:uid="{00000000-0005-0000-0000-000031150000}"/>
    <cellStyle name="Prozent 15 2 2 3" xfId="22564" xr:uid="{00000000-0005-0000-0000-000032150000}"/>
    <cellStyle name="Prozent 15 2 3" xfId="10662" xr:uid="{00000000-0005-0000-0000-000033150000}"/>
    <cellStyle name="Prozent 15 2 3 2" xfId="27500" xr:uid="{00000000-0005-0000-0000-000034150000}"/>
    <cellStyle name="Prozent 15 2 4" xfId="19082" xr:uid="{00000000-0005-0000-0000-000035150000}"/>
    <cellStyle name="Prozent 15 3" xfId="2732" xr:uid="{00000000-0005-0000-0000-000036150000}"/>
    <cellStyle name="Prozent 15 3 2" xfId="6214" xr:uid="{00000000-0005-0000-0000-000037150000}"/>
    <cellStyle name="Prozent 15 3 2 2" xfId="14635" xr:uid="{00000000-0005-0000-0000-000038150000}"/>
    <cellStyle name="Prozent 15 3 2 2 2" xfId="31473" xr:uid="{00000000-0005-0000-0000-000039150000}"/>
    <cellStyle name="Prozent 15 3 2 3" xfId="23055" xr:uid="{00000000-0005-0000-0000-00003A150000}"/>
    <cellStyle name="Prozent 15 3 3" xfId="11153" xr:uid="{00000000-0005-0000-0000-00003B150000}"/>
    <cellStyle name="Prozent 15 3 3 2" xfId="27991" xr:uid="{00000000-0005-0000-0000-00003C150000}"/>
    <cellStyle name="Prozent 15 3 4" xfId="19573" xr:uid="{00000000-0005-0000-0000-00003D150000}"/>
    <cellStyle name="Prozent 15 4" xfId="3229" xr:uid="{00000000-0005-0000-0000-00003E150000}"/>
    <cellStyle name="Prozent 15 4 2" xfId="6711" xr:uid="{00000000-0005-0000-0000-00003F150000}"/>
    <cellStyle name="Prozent 15 4 2 2" xfId="15132" xr:uid="{00000000-0005-0000-0000-000040150000}"/>
    <cellStyle name="Prozent 15 4 2 2 2" xfId="31970" xr:uid="{00000000-0005-0000-0000-000041150000}"/>
    <cellStyle name="Prozent 15 4 2 3" xfId="23552" xr:uid="{00000000-0005-0000-0000-000042150000}"/>
    <cellStyle name="Prozent 15 4 3" xfId="11650" xr:uid="{00000000-0005-0000-0000-000043150000}"/>
    <cellStyle name="Prozent 15 4 3 2" xfId="28488" xr:uid="{00000000-0005-0000-0000-000044150000}"/>
    <cellStyle name="Prozent 15 4 4" xfId="20070" xr:uid="{00000000-0005-0000-0000-000045150000}"/>
    <cellStyle name="Prozent 15 5" xfId="4654" xr:uid="{00000000-0005-0000-0000-000046150000}"/>
    <cellStyle name="Prozent 15 5 2" xfId="13075" xr:uid="{00000000-0005-0000-0000-000047150000}"/>
    <cellStyle name="Prozent 15 5 2 2" xfId="29913" xr:uid="{00000000-0005-0000-0000-000048150000}"/>
    <cellStyle name="Prozent 15 5 3" xfId="21495" xr:uid="{00000000-0005-0000-0000-000049150000}"/>
    <cellStyle name="Prozent 15 6" xfId="7206" xr:uid="{00000000-0005-0000-0000-00004A150000}"/>
    <cellStyle name="Prozent 15 6 2" xfId="15627" xr:uid="{00000000-0005-0000-0000-00004B150000}"/>
    <cellStyle name="Prozent 15 6 2 2" xfId="32465" xr:uid="{00000000-0005-0000-0000-00004C150000}"/>
    <cellStyle name="Prozent 15 6 3" xfId="24047" xr:uid="{00000000-0005-0000-0000-00004D150000}"/>
    <cellStyle name="Prozent 15 7" xfId="7697" xr:uid="{00000000-0005-0000-0000-00004E150000}"/>
    <cellStyle name="Prozent 15 7 2" xfId="16118" xr:uid="{00000000-0005-0000-0000-00004F150000}"/>
    <cellStyle name="Prozent 15 7 2 2" xfId="32956" xr:uid="{00000000-0005-0000-0000-000050150000}"/>
    <cellStyle name="Prozent 15 7 3" xfId="24538" xr:uid="{00000000-0005-0000-0000-000051150000}"/>
    <cellStyle name="Prozent 15 8" xfId="8190" xr:uid="{00000000-0005-0000-0000-000052150000}"/>
    <cellStyle name="Prozent 15 8 2" xfId="16611" xr:uid="{00000000-0005-0000-0000-000053150000}"/>
    <cellStyle name="Prozent 15 8 2 2" xfId="33449" xr:uid="{00000000-0005-0000-0000-000054150000}"/>
    <cellStyle name="Prozent 15 8 3" xfId="25031" xr:uid="{00000000-0005-0000-0000-000055150000}"/>
    <cellStyle name="Prozent 15 9" xfId="9593" xr:uid="{00000000-0005-0000-0000-000056150000}"/>
    <cellStyle name="Prozent 15 9 2" xfId="26431" xr:uid="{00000000-0005-0000-0000-000057150000}"/>
    <cellStyle name="Prozent 16" xfId="2151" xr:uid="{00000000-0005-0000-0000-000058150000}"/>
    <cellStyle name="Prozent 16 2" xfId="5644" xr:uid="{00000000-0005-0000-0000-000059150000}"/>
    <cellStyle name="Prozent 16 2 2" xfId="14065" xr:uid="{00000000-0005-0000-0000-00005A150000}"/>
    <cellStyle name="Prozent 16 2 2 2" xfId="30903" xr:uid="{00000000-0005-0000-0000-00005B150000}"/>
    <cellStyle name="Prozent 16 2 3" xfId="22485" xr:uid="{00000000-0005-0000-0000-00005C150000}"/>
    <cellStyle name="Prozent 16 3" xfId="10583" xr:uid="{00000000-0005-0000-0000-00005D150000}"/>
    <cellStyle name="Prozent 16 3 2" xfId="27421" xr:uid="{00000000-0005-0000-0000-00005E150000}"/>
    <cellStyle name="Prozent 16 4" xfId="19003" xr:uid="{00000000-0005-0000-0000-00005F150000}"/>
    <cellStyle name="Prozent 17" xfId="2653" xr:uid="{00000000-0005-0000-0000-000060150000}"/>
    <cellStyle name="Prozent 17 2" xfId="6135" xr:uid="{00000000-0005-0000-0000-000061150000}"/>
    <cellStyle name="Prozent 17 2 2" xfId="14556" xr:uid="{00000000-0005-0000-0000-000062150000}"/>
    <cellStyle name="Prozent 17 2 2 2" xfId="31394" xr:uid="{00000000-0005-0000-0000-000063150000}"/>
    <cellStyle name="Prozent 17 2 3" xfId="22976" xr:uid="{00000000-0005-0000-0000-000064150000}"/>
    <cellStyle name="Prozent 17 3" xfId="11074" xr:uid="{00000000-0005-0000-0000-000065150000}"/>
    <cellStyle name="Prozent 17 3 2" xfId="27912" xr:uid="{00000000-0005-0000-0000-000066150000}"/>
    <cellStyle name="Prozent 17 4" xfId="19494" xr:uid="{00000000-0005-0000-0000-000067150000}"/>
    <cellStyle name="Prozent 18" xfId="3144" xr:uid="{00000000-0005-0000-0000-000068150000}"/>
    <cellStyle name="Prozent 18 2" xfId="6626" xr:uid="{00000000-0005-0000-0000-000069150000}"/>
    <cellStyle name="Prozent 18 2 2" xfId="15047" xr:uid="{00000000-0005-0000-0000-00006A150000}"/>
    <cellStyle name="Prozent 18 2 2 2" xfId="31885" xr:uid="{00000000-0005-0000-0000-00006B150000}"/>
    <cellStyle name="Prozent 18 2 3" xfId="23467" xr:uid="{00000000-0005-0000-0000-00006C150000}"/>
    <cellStyle name="Prozent 18 3" xfId="11565" xr:uid="{00000000-0005-0000-0000-00006D150000}"/>
    <cellStyle name="Prozent 18 3 2" xfId="28403" xr:uid="{00000000-0005-0000-0000-00006E150000}"/>
    <cellStyle name="Prozent 18 4" xfId="19985" xr:uid="{00000000-0005-0000-0000-00006F150000}"/>
    <cellStyle name="Prozent 19" xfId="3150" xr:uid="{00000000-0005-0000-0000-000070150000}"/>
    <cellStyle name="Prozent 19 2" xfId="6632" xr:uid="{00000000-0005-0000-0000-000071150000}"/>
    <cellStyle name="Prozent 19 2 2" xfId="15053" xr:uid="{00000000-0005-0000-0000-000072150000}"/>
    <cellStyle name="Prozent 19 2 2 2" xfId="31891" xr:uid="{00000000-0005-0000-0000-000073150000}"/>
    <cellStyle name="Prozent 19 2 3" xfId="23473" xr:uid="{00000000-0005-0000-0000-000074150000}"/>
    <cellStyle name="Prozent 19 3" xfId="11571" xr:uid="{00000000-0005-0000-0000-000075150000}"/>
    <cellStyle name="Prozent 19 3 2" xfId="28409" xr:uid="{00000000-0005-0000-0000-000076150000}"/>
    <cellStyle name="Prozent 19 4" xfId="19991" xr:uid="{00000000-0005-0000-0000-000077150000}"/>
    <cellStyle name="Prozent 2" xfId="15" xr:uid="{00000000-0005-0000-0000-000078150000}"/>
    <cellStyle name="Prozent 2 2" xfId="87" xr:uid="{00000000-0005-0000-0000-000079150000}"/>
    <cellStyle name="Prozent 2 3" xfId="86" xr:uid="{00000000-0005-0000-0000-00007A150000}"/>
    <cellStyle name="Prozent 2 3 10" xfId="7207" xr:uid="{00000000-0005-0000-0000-00007B150000}"/>
    <cellStyle name="Prozent 2 3 10 2" xfId="15628" xr:uid="{00000000-0005-0000-0000-00007C150000}"/>
    <cellStyle name="Prozent 2 3 10 2 2" xfId="32466" xr:uid="{00000000-0005-0000-0000-00007D150000}"/>
    <cellStyle name="Prozent 2 3 10 3" xfId="24048" xr:uid="{00000000-0005-0000-0000-00007E150000}"/>
    <cellStyle name="Prozent 2 3 11" xfId="7698" xr:uid="{00000000-0005-0000-0000-00007F150000}"/>
    <cellStyle name="Prozent 2 3 11 2" xfId="16119" xr:uid="{00000000-0005-0000-0000-000080150000}"/>
    <cellStyle name="Prozent 2 3 11 2 2" xfId="32957" xr:uid="{00000000-0005-0000-0000-000081150000}"/>
    <cellStyle name="Prozent 2 3 11 3" xfId="24539" xr:uid="{00000000-0005-0000-0000-000082150000}"/>
    <cellStyle name="Prozent 2 3 12" xfId="8191" xr:uid="{00000000-0005-0000-0000-000083150000}"/>
    <cellStyle name="Prozent 2 3 12 2" xfId="16612" xr:uid="{00000000-0005-0000-0000-000084150000}"/>
    <cellStyle name="Prozent 2 3 12 2 2" xfId="33450" xr:uid="{00000000-0005-0000-0000-000085150000}"/>
    <cellStyle name="Prozent 2 3 12 3" xfId="25032" xr:uid="{00000000-0005-0000-0000-000086150000}"/>
    <cellStyle name="Prozent 2 3 13" xfId="8650" xr:uid="{00000000-0005-0000-0000-000087150000}"/>
    <cellStyle name="Prozent 2 3 13 2" xfId="25489" xr:uid="{00000000-0005-0000-0000-000088150000}"/>
    <cellStyle name="Prozent 2 3 14" xfId="17070" xr:uid="{00000000-0005-0000-0000-000089150000}"/>
    <cellStyle name="Prozent 2 3 2" xfId="338" xr:uid="{00000000-0005-0000-0000-00008A150000}"/>
    <cellStyle name="Prozent 2 3 2 10" xfId="8192" xr:uid="{00000000-0005-0000-0000-00008B150000}"/>
    <cellStyle name="Prozent 2 3 2 10 2" xfId="16613" xr:uid="{00000000-0005-0000-0000-00008C150000}"/>
    <cellStyle name="Prozent 2 3 2 10 2 2" xfId="33451" xr:uid="{00000000-0005-0000-0000-00008D150000}"/>
    <cellStyle name="Prozent 2 3 2 10 3" xfId="25033" xr:uid="{00000000-0005-0000-0000-00008E150000}"/>
    <cellStyle name="Prozent 2 3 2 11" xfId="8813" xr:uid="{00000000-0005-0000-0000-00008F150000}"/>
    <cellStyle name="Prozent 2 3 2 11 2" xfId="25652" xr:uid="{00000000-0005-0000-0000-000090150000}"/>
    <cellStyle name="Prozent 2 3 2 12" xfId="17233" xr:uid="{00000000-0005-0000-0000-000091150000}"/>
    <cellStyle name="Prozent 2 3 2 2" xfId="834" xr:uid="{00000000-0005-0000-0000-000092150000}"/>
    <cellStyle name="Prozent 2 3 2 2 2" xfId="1822" xr:uid="{00000000-0005-0000-0000-000093150000}"/>
    <cellStyle name="Prozent 2 3 2 2 2 2" xfId="5358" xr:uid="{00000000-0005-0000-0000-000094150000}"/>
    <cellStyle name="Prozent 2 3 2 2 2 2 2" xfId="13779" xr:uid="{00000000-0005-0000-0000-000095150000}"/>
    <cellStyle name="Prozent 2 3 2 2 2 2 2 2" xfId="30617" xr:uid="{00000000-0005-0000-0000-000096150000}"/>
    <cellStyle name="Prozent 2 3 2 2 2 2 3" xfId="22199" xr:uid="{00000000-0005-0000-0000-000097150000}"/>
    <cellStyle name="Prozent 2 3 2 2 2 3" xfId="10297" xr:uid="{00000000-0005-0000-0000-000098150000}"/>
    <cellStyle name="Prozent 2 3 2 2 2 3 2" xfId="27135" xr:uid="{00000000-0005-0000-0000-000099150000}"/>
    <cellStyle name="Prozent 2 3 2 2 2 4" xfId="18717" xr:uid="{00000000-0005-0000-0000-00009A150000}"/>
    <cellStyle name="Prozent 2 3 2 2 3" xfId="4370" xr:uid="{00000000-0005-0000-0000-00009B150000}"/>
    <cellStyle name="Prozent 2 3 2 2 3 2" xfId="12791" xr:uid="{00000000-0005-0000-0000-00009C150000}"/>
    <cellStyle name="Prozent 2 3 2 2 3 2 2" xfId="29629" xr:uid="{00000000-0005-0000-0000-00009D150000}"/>
    <cellStyle name="Prozent 2 3 2 2 3 3" xfId="21211" xr:uid="{00000000-0005-0000-0000-00009E150000}"/>
    <cellStyle name="Prozent 2 3 2 2 4" xfId="9309" xr:uid="{00000000-0005-0000-0000-00009F150000}"/>
    <cellStyle name="Prozent 2 3 2 2 4 2" xfId="26147" xr:uid="{00000000-0005-0000-0000-0000A0150000}"/>
    <cellStyle name="Prozent 2 3 2 2 5" xfId="17729" xr:uid="{00000000-0005-0000-0000-0000A1150000}"/>
    <cellStyle name="Prozent 2 3 2 3" xfId="1327" xr:uid="{00000000-0005-0000-0000-0000A2150000}"/>
    <cellStyle name="Prozent 2 3 2 3 2" xfId="4863" xr:uid="{00000000-0005-0000-0000-0000A3150000}"/>
    <cellStyle name="Prozent 2 3 2 3 2 2" xfId="13284" xr:uid="{00000000-0005-0000-0000-0000A4150000}"/>
    <cellStyle name="Prozent 2 3 2 3 2 2 2" xfId="30122" xr:uid="{00000000-0005-0000-0000-0000A5150000}"/>
    <cellStyle name="Prozent 2 3 2 3 2 3" xfId="21704" xr:uid="{00000000-0005-0000-0000-0000A6150000}"/>
    <cellStyle name="Prozent 2 3 2 3 3" xfId="9802" xr:uid="{00000000-0005-0000-0000-0000A7150000}"/>
    <cellStyle name="Prozent 2 3 2 3 3 2" xfId="26640" xr:uid="{00000000-0005-0000-0000-0000A8150000}"/>
    <cellStyle name="Prozent 2 3 2 3 4" xfId="18222" xr:uid="{00000000-0005-0000-0000-0000A9150000}"/>
    <cellStyle name="Prozent 2 3 2 4" xfId="2239" xr:uid="{00000000-0005-0000-0000-0000AA150000}"/>
    <cellStyle name="Prozent 2 3 2 4 2" xfId="5725" xr:uid="{00000000-0005-0000-0000-0000AB150000}"/>
    <cellStyle name="Prozent 2 3 2 4 2 2" xfId="14146" xr:uid="{00000000-0005-0000-0000-0000AC150000}"/>
    <cellStyle name="Prozent 2 3 2 4 2 2 2" xfId="30984" xr:uid="{00000000-0005-0000-0000-0000AD150000}"/>
    <cellStyle name="Prozent 2 3 2 4 2 3" xfId="22566" xr:uid="{00000000-0005-0000-0000-0000AE150000}"/>
    <cellStyle name="Prozent 2 3 2 4 3" xfId="10664" xr:uid="{00000000-0005-0000-0000-0000AF150000}"/>
    <cellStyle name="Prozent 2 3 2 4 3 2" xfId="27502" xr:uid="{00000000-0005-0000-0000-0000B0150000}"/>
    <cellStyle name="Prozent 2 3 2 4 4" xfId="19084" xr:uid="{00000000-0005-0000-0000-0000B1150000}"/>
    <cellStyle name="Prozent 2 3 2 5" xfId="2734" xr:uid="{00000000-0005-0000-0000-0000B2150000}"/>
    <cellStyle name="Prozent 2 3 2 5 2" xfId="6216" xr:uid="{00000000-0005-0000-0000-0000B3150000}"/>
    <cellStyle name="Prozent 2 3 2 5 2 2" xfId="14637" xr:uid="{00000000-0005-0000-0000-0000B4150000}"/>
    <cellStyle name="Prozent 2 3 2 5 2 2 2" xfId="31475" xr:uid="{00000000-0005-0000-0000-0000B5150000}"/>
    <cellStyle name="Prozent 2 3 2 5 2 3" xfId="23057" xr:uid="{00000000-0005-0000-0000-0000B6150000}"/>
    <cellStyle name="Prozent 2 3 2 5 3" xfId="11155" xr:uid="{00000000-0005-0000-0000-0000B7150000}"/>
    <cellStyle name="Prozent 2 3 2 5 3 2" xfId="27993" xr:uid="{00000000-0005-0000-0000-0000B8150000}"/>
    <cellStyle name="Prozent 2 3 2 5 4" xfId="19575" xr:uid="{00000000-0005-0000-0000-0000B9150000}"/>
    <cellStyle name="Prozent 2 3 2 6" xfId="3231" xr:uid="{00000000-0005-0000-0000-0000BA150000}"/>
    <cellStyle name="Prozent 2 3 2 6 2" xfId="6713" xr:uid="{00000000-0005-0000-0000-0000BB150000}"/>
    <cellStyle name="Prozent 2 3 2 6 2 2" xfId="15134" xr:uid="{00000000-0005-0000-0000-0000BC150000}"/>
    <cellStyle name="Prozent 2 3 2 6 2 2 2" xfId="31972" xr:uid="{00000000-0005-0000-0000-0000BD150000}"/>
    <cellStyle name="Prozent 2 3 2 6 2 3" xfId="23554" xr:uid="{00000000-0005-0000-0000-0000BE150000}"/>
    <cellStyle name="Prozent 2 3 2 6 3" xfId="11652" xr:uid="{00000000-0005-0000-0000-0000BF150000}"/>
    <cellStyle name="Prozent 2 3 2 6 3 2" xfId="28490" xr:uid="{00000000-0005-0000-0000-0000C0150000}"/>
    <cellStyle name="Prozent 2 3 2 6 4" xfId="20072" xr:uid="{00000000-0005-0000-0000-0000C1150000}"/>
    <cellStyle name="Prozent 2 3 2 7" xfId="3875" xr:uid="{00000000-0005-0000-0000-0000C2150000}"/>
    <cellStyle name="Prozent 2 3 2 7 2" xfId="12296" xr:uid="{00000000-0005-0000-0000-0000C3150000}"/>
    <cellStyle name="Prozent 2 3 2 7 2 2" xfId="29134" xr:uid="{00000000-0005-0000-0000-0000C4150000}"/>
    <cellStyle name="Prozent 2 3 2 7 3" xfId="20716" xr:uid="{00000000-0005-0000-0000-0000C5150000}"/>
    <cellStyle name="Prozent 2 3 2 8" xfId="7208" xr:uid="{00000000-0005-0000-0000-0000C6150000}"/>
    <cellStyle name="Prozent 2 3 2 8 2" xfId="15629" xr:uid="{00000000-0005-0000-0000-0000C7150000}"/>
    <cellStyle name="Prozent 2 3 2 8 2 2" xfId="32467" xr:uid="{00000000-0005-0000-0000-0000C8150000}"/>
    <cellStyle name="Prozent 2 3 2 8 3" xfId="24049" xr:uid="{00000000-0005-0000-0000-0000C9150000}"/>
    <cellStyle name="Prozent 2 3 2 9" xfId="7699" xr:uid="{00000000-0005-0000-0000-0000CA150000}"/>
    <cellStyle name="Prozent 2 3 2 9 2" xfId="16120" xr:uid="{00000000-0005-0000-0000-0000CB150000}"/>
    <cellStyle name="Prozent 2 3 2 9 2 2" xfId="32958" xr:uid="{00000000-0005-0000-0000-0000CC150000}"/>
    <cellStyle name="Prozent 2 3 2 9 3" xfId="24540" xr:uid="{00000000-0005-0000-0000-0000CD150000}"/>
    <cellStyle name="Prozent 2 3 3" xfId="500" xr:uid="{00000000-0005-0000-0000-0000CE150000}"/>
    <cellStyle name="Prozent 2 3 3 10" xfId="8193" xr:uid="{00000000-0005-0000-0000-0000CF150000}"/>
    <cellStyle name="Prozent 2 3 3 10 2" xfId="16614" xr:uid="{00000000-0005-0000-0000-0000D0150000}"/>
    <cellStyle name="Prozent 2 3 3 10 2 2" xfId="33452" xr:uid="{00000000-0005-0000-0000-0000D1150000}"/>
    <cellStyle name="Prozent 2 3 3 10 3" xfId="25034" xr:uid="{00000000-0005-0000-0000-0000D2150000}"/>
    <cellStyle name="Prozent 2 3 3 11" xfId="8976" xr:uid="{00000000-0005-0000-0000-0000D3150000}"/>
    <cellStyle name="Prozent 2 3 3 11 2" xfId="25814" xr:uid="{00000000-0005-0000-0000-0000D4150000}"/>
    <cellStyle name="Prozent 2 3 3 12" xfId="17396" xr:uid="{00000000-0005-0000-0000-0000D5150000}"/>
    <cellStyle name="Prozent 2 3 3 2" xfId="996" xr:uid="{00000000-0005-0000-0000-0000D6150000}"/>
    <cellStyle name="Prozent 2 3 3 2 2" xfId="1984" xr:uid="{00000000-0005-0000-0000-0000D7150000}"/>
    <cellStyle name="Prozent 2 3 3 2 2 2" xfId="5520" xr:uid="{00000000-0005-0000-0000-0000D8150000}"/>
    <cellStyle name="Prozent 2 3 3 2 2 2 2" xfId="13941" xr:uid="{00000000-0005-0000-0000-0000D9150000}"/>
    <cellStyle name="Prozent 2 3 3 2 2 2 2 2" xfId="30779" xr:uid="{00000000-0005-0000-0000-0000DA150000}"/>
    <cellStyle name="Prozent 2 3 3 2 2 2 3" xfId="22361" xr:uid="{00000000-0005-0000-0000-0000DB150000}"/>
    <cellStyle name="Prozent 2 3 3 2 2 3" xfId="10459" xr:uid="{00000000-0005-0000-0000-0000DC150000}"/>
    <cellStyle name="Prozent 2 3 3 2 2 3 2" xfId="27297" xr:uid="{00000000-0005-0000-0000-0000DD150000}"/>
    <cellStyle name="Prozent 2 3 3 2 2 4" xfId="18879" xr:uid="{00000000-0005-0000-0000-0000DE150000}"/>
    <cellStyle name="Prozent 2 3 3 2 3" xfId="4532" xr:uid="{00000000-0005-0000-0000-0000DF150000}"/>
    <cellStyle name="Prozent 2 3 3 2 3 2" xfId="12953" xr:uid="{00000000-0005-0000-0000-0000E0150000}"/>
    <cellStyle name="Prozent 2 3 3 2 3 2 2" xfId="29791" xr:uid="{00000000-0005-0000-0000-0000E1150000}"/>
    <cellStyle name="Prozent 2 3 3 2 3 3" xfId="21373" xr:uid="{00000000-0005-0000-0000-0000E2150000}"/>
    <cellStyle name="Prozent 2 3 3 2 4" xfId="9471" xr:uid="{00000000-0005-0000-0000-0000E3150000}"/>
    <cellStyle name="Prozent 2 3 3 2 4 2" xfId="26309" xr:uid="{00000000-0005-0000-0000-0000E4150000}"/>
    <cellStyle name="Prozent 2 3 3 2 5" xfId="17891" xr:uid="{00000000-0005-0000-0000-0000E5150000}"/>
    <cellStyle name="Prozent 2 3 3 3" xfId="1489" xr:uid="{00000000-0005-0000-0000-0000E6150000}"/>
    <cellStyle name="Prozent 2 3 3 3 2" xfId="5025" xr:uid="{00000000-0005-0000-0000-0000E7150000}"/>
    <cellStyle name="Prozent 2 3 3 3 2 2" xfId="13446" xr:uid="{00000000-0005-0000-0000-0000E8150000}"/>
    <cellStyle name="Prozent 2 3 3 3 2 2 2" xfId="30284" xr:uid="{00000000-0005-0000-0000-0000E9150000}"/>
    <cellStyle name="Prozent 2 3 3 3 2 3" xfId="21866" xr:uid="{00000000-0005-0000-0000-0000EA150000}"/>
    <cellStyle name="Prozent 2 3 3 3 3" xfId="9964" xr:uid="{00000000-0005-0000-0000-0000EB150000}"/>
    <cellStyle name="Prozent 2 3 3 3 3 2" xfId="26802" xr:uid="{00000000-0005-0000-0000-0000EC150000}"/>
    <cellStyle name="Prozent 2 3 3 3 4" xfId="18384" xr:uid="{00000000-0005-0000-0000-0000ED150000}"/>
    <cellStyle name="Prozent 2 3 3 4" xfId="2240" xr:uid="{00000000-0005-0000-0000-0000EE150000}"/>
    <cellStyle name="Prozent 2 3 3 4 2" xfId="5726" xr:uid="{00000000-0005-0000-0000-0000EF150000}"/>
    <cellStyle name="Prozent 2 3 3 4 2 2" xfId="14147" xr:uid="{00000000-0005-0000-0000-0000F0150000}"/>
    <cellStyle name="Prozent 2 3 3 4 2 2 2" xfId="30985" xr:uid="{00000000-0005-0000-0000-0000F1150000}"/>
    <cellStyle name="Prozent 2 3 3 4 2 3" xfId="22567" xr:uid="{00000000-0005-0000-0000-0000F2150000}"/>
    <cellStyle name="Prozent 2 3 3 4 3" xfId="10665" xr:uid="{00000000-0005-0000-0000-0000F3150000}"/>
    <cellStyle name="Prozent 2 3 3 4 3 2" xfId="27503" xr:uid="{00000000-0005-0000-0000-0000F4150000}"/>
    <cellStyle name="Prozent 2 3 3 4 4" xfId="19085" xr:uid="{00000000-0005-0000-0000-0000F5150000}"/>
    <cellStyle name="Prozent 2 3 3 5" xfId="2735" xr:uid="{00000000-0005-0000-0000-0000F6150000}"/>
    <cellStyle name="Prozent 2 3 3 5 2" xfId="6217" xr:uid="{00000000-0005-0000-0000-0000F7150000}"/>
    <cellStyle name="Prozent 2 3 3 5 2 2" xfId="14638" xr:uid="{00000000-0005-0000-0000-0000F8150000}"/>
    <cellStyle name="Prozent 2 3 3 5 2 2 2" xfId="31476" xr:uid="{00000000-0005-0000-0000-0000F9150000}"/>
    <cellStyle name="Prozent 2 3 3 5 2 3" xfId="23058" xr:uid="{00000000-0005-0000-0000-0000FA150000}"/>
    <cellStyle name="Prozent 2 3 3 5 3" xfId="11156" xr:uid="{00000000-0005-0000-0000-0000FB150000}"/>
    <cellStyle name="Prozent 2 3 3 5 3 2" xfId="27994" xr:uid="{00000000-0005-0000-0000-0000FC150000}"/>
    <cellStyle name="Prozent 2 3 3 5 4" xfId="19576" xr:uid="{00000000-0005-0000-0000-0000FD150000}"/>
    <cellStyle name="Prozent 2 3 3 6" xfId="3232" xr:uid="{00000000-0005-0000-0000-0000FE150000}"/>
    <cellStyle name="Prozent 2 3 3 6 2" xfId="6714" xr:uid="{00000000-0005-0000-0000-0000FF150000}"/>
    <cellStyle name="Prozent 2 3 3 6 2 2" xfId="15135" xr:uid="{00000000-0005-0000-0000-000000160000}"/>
    <cellStyle name="Prozent 2 3 3 6 2 2 2" xfId="31973" xr:uid="{00000000-0005-0000-0000-000001160000}"/>
    <cellStyle name="Prozent 2 3 3 6 2 3" xfId="23555" xr:uid="{00000000-0005-0000-0000-000002160000}"/>
    <cellStyle name="Prozent 2 3 3 6 3" xfId="11653" xr:uid="{00000000-0005-0000-0000-000003160000}"/>
    <cellStyle name="Prozent 2 3 3 6 3 2" xfId="28491" xr:uid="{00000000-0005-0000-0000-000004160000}"/>
    <cellStyle name="Prozent 2 3 3 6 4" xfId="20073" xr:uid="{00000000-0005-0000-0000-000005160000}"/>
    <cellStyle name="Prozent 2 3 3 7" xfId="4037" xr:uid="{00000000-0005-0000-0000-000006160000}"/>
    <cellStyle name="Prozent 2 3 3 7 2" xfId="12458" xr:uid="{00000000-0005-0000-0000-000007160000}"/>
    <cellStyle name="Prozent 2 3 3 7 2 2" xfId="29296" xr:uid="{00000000-0005-0000-0000-000008160000}"/>
    <cellStyle name="Prozent 2 3 3 7 3" xfId="20878" xr:uid="{00000000-0005-0000-0000-000009160000}"/>
    <cellStyle name="Prozent 2 3 3 8" xfId="7209" xr:uid="{00000000-0005-0000-0000-00000A160000}"/>
    <cellStyle name="Prozent 2 3 3 8 2" xfId="15630" xr:uid="{00000000-0005-0000-0000-00000B160000}"/>
    <cellStyle name="Prozent 2 3 3 8 2 2" xfId="32468" xr:uid="{00000000-0005-0000-0000-00000C160000}"/>
    <cellStyle name="Prozent 2 3 3 8 3" xfId="24050" xr:uid="{00000000-0005-0000-0000-00000D160000}"/>
    <cellStyle name="Prozent 2 3 3 9" xfId="7700" xr:uid="{00000000-0005-0000-0000-00000E160000}"/>
    <cellStyle name="Prozent 2 3 3 9 2" xfId="16121" xr:uid="{00000000-0005-0000-0000-00000F160000}"/>
    <cellStyle name="Prozent 2 3 3 9 2 2" xfId="32959" xr:uid="{00000000-0005-0000-0000-000010160000}"/>
    <cellStyle name="Prozent 2 3 3 9 3" xfId="24541" xr:uid="{00000000-0005-0000-0000-000011160000}"/>
    <cellStyle name="Prozent 2 3 4" xfId="671" xr:uid="{00000000-0005-0000-0000-000012160000}"/>
    <cellStyle name="Prozent 2 3 4 2" xfId="1659" xr:uid="{00000000-0005-0000-0000-000013160000}"/>
    <cellStyle name="Prozent 2 3 4 2 2" xfId="5195" xr:uid="{00000000-0005-0000-0000-000014160000}"/>
    <cellStyle name="Prozent 2 3 4 2 2 2" xfId="13616" xr:uid="{00000000-0005-0000-0000-000015160000}"/>
    <cellStyle name="Prozent 2 3 4 2 2 2 2" xfId="30454" xr:uid="{00000000-0005-0000-0000-000016160000}"/>
    <cellStyle name="Prozent 2 3 4 2 2 3" xfId="22036" xr:uid="{00000000-0005-0000-0000-000017160000}"/>
    <cellStyle name="Prozent 2 3 4 2 3" xfId="10134" xr:uid="{00000000-0005-0000-0000-000018160000}"/>
    <cellStyle name="Prozent 2 3 4 2 3 2" xfId="26972" xr:uid="{00000000-0005-0000-0000-000019160000}"/>
    <cellStyle name="Prozent 2 3 4 2 4" xfId="18554" xr:uid="{00000000-0005-0000-0000-00001A160000}"/>
    <cellStyle name="Prozent 2 3 4 3" xfId="4207" xr:uid="{00000000-0005-0000-0000-00001B160000}"/>
    <cellStyle name="Prozent 2 3 4 3 2" xfId="12628" xr:uid="{00000000-0005-0000-0000-00001C160000}"/>
    <cellStyle name="Prozent 2 3 4 3 2 2" xfId="29466" xr:uid="{00000000-0005-0000-0000-00001D160000}"/>
    <cellStyle name="Prozent 2 3 4 3 3" xfId="21048" xr:uid="{00000000-0005-0000-0000-00001E160000}"/>
    <cellStyle name="Prozent 2 3 4 4" xfId="9146" xr:uid="{00000000-0005-0000-0000-00001F160000}"/>
    <cellStyle name="Prozent 2 3 4 4 2" xfId="25984" xr:uid="{00000000-0005-0000-0000-000020160000}"/>
    <cellStyle name="Prozent 2 3 4 5" xfId="17566" xr:uid="{00000000-0005-0000-0000-000021160000}"/>
    <cellStyle name="Prozent 2 3 5" xfId="1164" xr:uid="{00000000-0005-0000-0000-000022160000}"/>
    <cellStyle name="Prozent 2 3 5 2" xfId="4700" xr:uid="{00000000-0005-0000-0000-000023160000}"/>
    <cellStyle name="Prozent 2 3 5 2 2" xfId="13121" xr:uid="{00000000-0005-0000-0000-000024160000}"/>
    <cellStyle name="Prozent 2 3 5 2 2 2" xfId="29959" xr:uid="{00000000-0005-0000-0000-000025160000}"/>
    <cellStyle name="Prozent 2 3 5 2 3" xfId="21541" xr:uid="{00000000-0005-0000-0000-000026160000}"/>
    <cellStyle name="Prozent 2 3 5 3" xfId="9639" xr:uid="{00000000-0005-0000-0000-000027160000}"/>
    <cellStyle name="Prozent 2 3 5 3 2" xfId="26477" xr:uid="{00000000-0005-0000-0000-000028160000}"/>
    <cellStyle name="Prozent 2 3 5 4" xfId="18059" xr:uid="{00000000-0005-0000-0000-000029160000}"/>
    <cellStyle name="Prozent 2 3 6" xfId="2238" xr:uid="{00000000-0005-0000-0000-00002A160000}"/>
    <cellStyle name="Prozent 2 3 6 2" xfId="5724" xr:uid="{00000000-0005-0000-0000-00002B160000}"/>
    <cellStyle name="Prozent 2 3 6 2 2" xfId="14145" xr:uid="{00000000-0005-0000-0000-00002C160000}"/>
    <cellStyle name="Prozent 2 3 6 2 2 2" xfId="30983" xr:uid="{00000000-0005-0000-0000-00002D160000}"/>
    <cellStyle name="Prozent 2 3 6 2 3" xfId="22565" xr:uid="{00000000-0005-0000-0000-00002E160000}"/>
    <cellStyle name="Prozent 2 3 6 3" xfId="10663" xr:uid="{00000000-0005-0000-0000-00002F160000}"/>
    <cellStyle name="Prozent 2 3 6 3 2" xfId="27501" xr:uid="{00000000-0005-0000-0000-000030160000}"/>
    <cellStyle name="Prozent 2 3 6 4" xfId="19083" xr:uid="{00000000-0005-0000-0000-000031160000}"/>
    <cellStyle name="Prozent 2 3 7" xfId="2733" xr:uid="{00000000-0005-0000-0000-000032160000}"/>
    <cellStyle name="Prozent 2 3 7 2" xfId="6215" xr:uid="{00000000-0005-0000-0000-000033160000}"/>
    <cellStyle name="Prozent 2 3 7 2 2" xfId="14636" xr:uid="{00000000-0005-0000-0000-000034160000}"/>
    <cellStyle name="Prozent 2 3 7 2 2 2" xfId="31474" xr:uid="{00000000-0005-0000-0000-000035160000}"/>
    <cellStyle name="Prozent 2 3 7 2 3" xfId="23056" xr:uid="{00000000-0005-0000-0000-000036160000}"/>
    <cellStyle name="Prozent 2 3 7 3" xfId="11154" xr:uid="{00000000-0005-0000-0000-000037160000}"/>
    <cellStyle name="Prozent 2 3 7 3 2" xfId="27992" xr:uid="{00000000-0005-0000-0000-000038160000}"/>
    <cellStyle name="Prozent 2 3 7 4" xfId="19574" xr:uid="{00000000-0005-0000-0000-000039160000}"/>
    <cellStyle name="Prozent 2 3 8" xfId="3230" xr:uid="{00000000-0005-0000-0000-00003A160000}"/>
    <cellStyle name="Prozent 2 3 8 2" xfId="6712" xr:uid="{00000000-0005-0000-0000-00003B160000}"/>
    <cellStyle name="Prozent 2 3 8 2 2" xfId="15133" xr:uid="{00000000-0005-0000-0000-00003C160000}"/>
    <cellStyle name="Prozent 2 3 8 2 2 2" xfId="31971" xr:uid="{00000000-0005-0000-0000-00003D160000}"/>
    <cellStyle name="Prozent 2 3 8 2 3" xfId="23553" xr:uid="{00000000-0005-0000-0000-00003E160000}"/>
    <cellStyle name="Prozent 2 3 8 3" xfId="11651" xr:uid="{00000000-0005-0000-0000-00003F160000}"/>
    <cellStyle name="Prozent 2 3 8 3 2" xfId="28489" xr:uid="{00000000-0005-0000-0000-000040160000}"/>
    <cellStyle name="Prozent 2 3 8 4" xfId="20071" xr:uid="{00000000-0005-0000-0000-000041160000}"/>
    <cellStyle name="Prozent 2 3 9" xfId="3712" xr:uid="{00000000-0005-0000-0000-000042160000}"/>
    <cellStyle name="Prozent 2 3 9 2" xfId="12133" xr:uid="{00000000-0005-0000-0000-000043160000}"/>
    <cellStyle name="Prozent 2 3 9 2 2" xfId="28971" xr:uid="{00000000-0005-0000-0000-000044160000}"/>
    <cellStyle name="Prozent 2 3 9 3" xfId="20553" xr:uid="{00000000-0005-0000-0000-000045160000}"/>
    <cellStyle name="Prozent 2 4" xfId="2152" xr:uid="{00000000-0005-0000-0000-000046160000}"/>
    <cellStyle name="Prozent 20" xfId="3642" xr:uid="{00000000-0005-0000-0000-000047160000}"/>
    <cellStyle name="Prozent 20 2" xfId="12063" xr:uid="{00000000-0005-0000-0000-000048160000}"/>
    <cellStyle name="Prozent 20 2 2" xfId="28901" xr:uid="{00000000-0005-0000-0000-000049160000}"/>
    <cellStyle name="Prozent 20 3" xfId="20483" xr:uid="{00000000-0005-0000-0000-00004A160000}"/>
    <cellStyle name="Prozent 21" xfId="3655" xr:uid="{00000000-0005-0000-0000-00004B160000}"/>
    <cellStyle name="Prozent 21 2" xfId="12076" xr:uid="{00000000-0005-0000-0000-00004C160000}"/>
    <cellStyle name="Prozent 21 2 2" xfId="28914" xr:uid="{00000000-0005-0000-0000-00004D160000}"/>
    <cellStyle name="Prozent 21 3" xfId="20496" xr:uid="{00000000-0005-0000-0000-00004E160000}"/>
    <cellStyle name="Prozent 22" xfId="7124" xr:uid="{00000000-0005-0000-0000-00004F160000}"/>
    <cellStyle name="Prozent 22 2" xfId="15545" xr:uid="{00000000-0005-0000-0000-000050160000}"/>
    <cellStyle name="Prozent 22 2 2" xfId="32383" xr:uid="{00000000-0005-0000-0000-000051160000}"/>
    <cellStyle name="Prozent 22 3" xfId="23965" xr:uid="{00000000-0005-0000-0000-000052160000}"/>
    <cellStyle name="Prozent 23" xfId="7126" xr:uid="{00000000-0005-0000-0000-000053160000}"/>
    <cellStyle name="Prozent 23 2" xfId="15547" xr:uid="{00000000-0005-0000-0000-000054160000}"/>
    <cellStyle name="Prozent 23 2 2" xfId="32385" xr:uid="{00000000-0005-0000-0000-000055160000}"/>
    <cellStyle name="Prozent 23 3" xfId="23967" xr:uid="{00000000-0005-0000-0000-000056160000}"/>
    <cellStyle name="Prozent 24" xfId="7618" xr:uid="{00000000-0005-0000-0000-000057160000}"/>
    <cellStyle name="Prozent 24 2" xfId="16039" xr:uid="{00000000-0005-0000-0000-000058160000}"/>
    <cellStyle name="Prozent 24 2 2" xfId="32877" xr:uid="{00000000-0005-0000-0000-000059160000}"/>
    <cellStyle name="Prozent 24 3" xfId="24459" xr:uid="{00000000-0005-0000-0000-00005A160000}"/>
    <cellStyle name="Prozent 25" xfId="8111" xr:uid="{00000000-0005-0000-0000-00005B160000}"/>
    <cellStyle name="Prozent 25 2" xfId="16532" xr:uid="{00000000-0005-0000-0000-00005C160000}"/>
    <cellStyle name="Prozent 25 2 2" xfId="33370" xr:uid="{00000000-0005-0000-0000-00005D160000}"/>
    <cellStyle name="Prozent 25 3" xfId="24952" xr:uid="{00000000-0005-0000-0000-00005E160000}"/>
    <cellStyle name="Prozent 26" xfId="8605" xr:uid="{00000000-0005-0000-0000-00005F160000}"/>
    <cellStyle name="Prozent 27" xfId="8603" xr:uid="{00000000-0005-0000-0000-000060160000}"/>
    <cellStyle name="Prozent 27 2" xfId="25444" xr:uid="{00000000-0005-0000-0000-000061160000}"/>
    <cellStyle name="Prozent 28" xfId="17025" xr:uid="{00000000-0005-0000-0000-000062160000}"/>
    <cellStyle name="Prozent 3" xfId="16" xr:uid="{00000000-0005-0000-0000-000063160000}"/>
    <cellStyle name="Prozent 4" xfId="17" xr:uid="{00000000-0005-0000-0000-000064160000}"/>
    <cellStyle name="Prozent 4 10" xfId="1127" xr:uid="{00000000-0005-0000-0000-000065160000}"/>
    <cellStyle name="Prozent 4 10 2" xfId="4663" xr:uid="{00000000-0005-0000-0000-000066160000}"/>
    <cellStyle name="Prozent 4 10 2 2" xfId="13084" xr:uid="{00000000-0005-0000-0000-000067160000}"/>
    <cellStyle name="Prozent 4 10 2 2 2" xfId="29922" xr:uid="{00000000-0005-0000-0000-000068160000}"/>
    <cellStyle name="Prozent 4 10 2 3" xfId="21504" xr:uid="{00000000-0005-0000-0000-000069160000}"/>
    <cellStyle name="Prozent 4 10 3" xfId="9602" xr:uid="{00000000-0005-0000-0000-00006A160000}"/>
    <cellStyle name="Prozent 4 10 3 2" xfId="26440" xr:uid="{00000000-0005-0000-0000-00006B160000}"/>
    <cellStyle name="Prozent 4 10 4" xfId="18022" xr:uid="{00000000-0005-0000-0000-00006C160000}"/>
    <cellStyle name="Prozent 4 11" xfId="2241" xr:uid="{00000000-0005-0000-0000-00006D160000}"/>
    <cellStyle name="Prozent 4 11 2" xfId="5727" xr:uid="{00000000-0005-0000-0000-00006E160000}"/>
    <cellStyle name="Prozent 4 11 2 2" xfId="14148" xr:uid="{00000000-0005-0000-0000-00006F160000}"/>
    <cellStyle name="Prozent 4 11 2 2 2" xfId="30986" xr:uid="{00000000-0005-0000-0000-000070160000}"/>
    <cellStyle name="Prozent 4 11 2 3" xfId="22568" xr:uid="{00000000-0005-0000-0000-000071160000}"/>
    <cellStyle name="Prozent 4 11 3" xfId="10666" xr:uid="{00000000-0005-0000-0000-000072160000}"/>
    <cellStyle name="Prozent 4 11 3 2" xfId="27504" xr:uid="{00000000-0005-0000-0000-000073160000}"/>
    <cellStyle name="Prozent 4 11 4" xfId="19086" xr:uid="{00000000-0005-0000-0000-000074160000}"/>
    <cellStyle name="Prozent 4 12" xfId="2736" xr:uid="{00000000-0005-0000-0000-000075160000}"/>
    <cellStyle name="Prozent 4 12 2" xfId="6218" xr:uid="{00000000-0005-0000-0000-000076160000}"/>
    <cellStyle name="Prozent 4 12 2 2" xfId="14639" xr:uid="{00000000-0005-0000-0000-000077160000}"/>
    <cellStyle name="Prozent 4 12 2 2 2" xfId="31477" xr:uid="{00000000-0005-0000-0000-000078160000}"/>
    <cellStyle name="Prozent 4 12 2 3" xfId="23059" xr:uid="{00000000-0005-0000-0000-000079160000}"/>
    <cellStyle name="Prozent 4 12 3" xfId="11157" xr:uid="{00000000-0005-0000-0000-00007A160000}"/>
    <cellStyle name="Prozent 4 12 3 2" xfId="27995" xr:uid="{00000000-0005-0000-0000-00007B160000}"/>
    <cellStyle name="Prozent 4 12 4" xfId="19577" xr:uid="{00000000-0005-0000-0000-00007C160000}"/>
    <cellStyle name="Prozent 4 13" xfId="3233" xr:uid="{00000000-0005-0000-0000-00007D160000}"/>
    <cellStyle name="Prozent 4 13 2" xfId="6715" xr:uid="{00000000-0005-0000-0000-00007E160000}"/>
    <cellStyle name="Prozent 4 13 2 2" xfId="15136" xr:uid="{00000000-0005-0000-0000-00007F160000}"/>
    <cellStyle name="Prozent 4 13 2 2 2" xfId="31974" xr:uid="{00000000-0005-0000-0000-000080160000}"/>
    <cellStyle name="Prozent 4 13 2 3" xfId="23556" xr:uid="{00000000-0005-0000-0000-000081160000}"/>
    <cellStyle name="Prozent 4 13 3" xfId="11654" xr:uid="{00000000-0005-0000-0000-000082160000}"/>
    <cellStyle name="Prozent 4 13 3 2" xfId="28492" xr:uid="{00000000-0005-0000-0000-000083160000}"/>
    <cellStyle name="Prozent 4 13 4" xfId="20074" xr:uid="{00000000-0005-0000-0000-000084160000}"/>
    <cellStyle name="Prozent 4 14" xfId="3675" xr:uid="{00000000-0005-0000-0000-000085160000}"/>
    <cellStyle name="Prozent 4 14 2" xfId="12096" xr:uid="{00000000-0005-0000-0000-000086160000}"/>
    <cellStyle name="Prozent 4 14 2 2" xfId="28934" xr:uid="{00000000-0005-0000-0000-000087160000}"/>
    <cellStyle name="Prozent 4 14 3" xfId="20516" xr:uid="{00000000-0005-0000-0000-000088160000}"/>
    <cellStyle name="Prozent 4 15" xfId="7210" xr:uid="{00000000-0005-0000-0000-000089160000}"/>
    <cellStyle name="Prozent 4 15 2" xfId="15631" xr:uid="{00000000-0005-0000-0000-00008A160000}"/>
    <cellStyle name="Prozent 4 15 2 2" xfId="32469" xr:uid="{00000000-0005-0000-0000-00008B160000}"/>
    <cellStyle name="Prozent 4 15 3" xfId="24051" xr:uid="{00000000-0005-0000-0000-00008C160000}"/>
    <cellStyle name="Prozent 4 16" xfId="7701" xr:uid="{00000000-0005-0000-0000-00008D160000}"/>
    <cellStyle name="Prozent 4 16 2" xfId="16122" xr:uid="{00000000-0005-0000-0000-00008E160000}"/>
    <cellStyle name="Prozent 4 16 2 2" xfId="32960" xr:uid="{00000000-0005-0000-0000-00008F160000}"/>
    <cellStyle name="Prozent 4 16 3" xfId="24542" xr:uid="{00000000-0005-0000-0000-000090160000}"/>
    <cellStyle name="Prozent 4 17" xfId="8194" xr:uid="{00000000-0005-0000-0000-000091160000}"/>
    <cellStyle name="Prozent 4 17 2" xfId="16615" xr:uid="{00000000-0005-0000-0000-000092160000}"/>
    <cellStyle name="Prozent 4 17 2 2" xfId="33453" xr:uid="{00000000-0005-0000-0000-000093160000}"/>
    <cellStyle name="Prozent 4 17 3" xfId="25035" xr:uid="{00000000-0005-0000-0000-000094160000}"/>
    <cellStyle name="Prozent 4 18" xfId="8613" xr:uid="{00000000-0005-0000-0000-000095160000}"/>
    <cellStyle name="Prozent 4 18 2" xfId="25452" xr:uid="{00000000-0005-0000-0000-000096160000}"/>
    <cellStyle name="Prozent 4 19" xfId="17033" xr:uid="{00000000-0005-0000-0000-000097160000}"/>
    <cellStyle name="Prozent 4 2" xfId="18" xr:uid="{00000000-0005-0000-0000-000098160000}"/>
    <cellStyle name="Prozent 4 2 10" xfId="2737" xr:uid="{00000000-0005-0000-0000-000099160000}"/>
    <cellStyle name="Prozent 4 2 10 2" xfId="6219" xr:uid="{00000000-0005-0000-0000-00009A160000}"/>
    <cellStyle name="Prozent 4 2 10 2 2" xfId="14640" xr:uid="{00000000-0005-0000-0000-00009B160000}"/>
    <cellStyle name="Prozent 4 2 10 2 2 2" xfId="31478" xr:uid="{00000000-0005-0000-0000-00009C160000}"/>
    <cellStyle name="Prozent 4 2 10 2 3" xfId="23060" xr:uid="{00000000-0005-0000-0000-00009D160000}"/>
    <cellStyle name="Prozent 4 2 10 3" xfId="11158" xr:uid="{00000000-0005-0000-0000-00009E160000}"/>
    <cellStyle name="Prozent 4 2 10 3 2" xfId="27996" xr:uid="{00000000-0005-0000-0000-00009F160000}"/>
    <cellStyle name="Prozent 4 2 10 4" xfId="19578" xr:uid="{00000000-0005-0000-0000-0000A0160000}"/>
    <cellStyle name="Prozent 4 2 11" xfId="3234" xr:uid="{00000000-0005-0000-0000-0000A1160000}"/>
    <cellStyle name="Prozent 4 2 11 2" xfId="6716" xr:uid="{00000000-0005-0000-0000-0000A2160000}"/>
    <cellStyle name="Prozent 4 2 11 2 2" xfId="15137" xr:uid="{00000000-0005-0000-0000-0000A3160000}"/>
    <cellStyle name="Prozent 4 2 11 2 2 2" xfId="31975" xr:uid="{00000000-0005-0000-0000-0000A4160000}"/>
    <cellStyle name="Prozent 4 2 11 2 3" xfId="23557" xr:uid="{00000000-0005-0000-0000-0000A5160000}"/>
    <cellStyle name="Prozent 4 2 11 3" xfId="11655" xr:uid="{00000000-0005-0000-0000-0000A6160000}"/>
    <cellStyle name="Prozent 4 2 11 3 2" xfId="28493" xr:uid="{00000000-0005-0000-0000-0000A7160000}"/>
    <cellStyle name="Prozent 4 2 11 4" xfId="20075" xr:uid="{00000000-0005-0000-0000-0000A8160000}"/>
    <cellStyle name="Prozent 4 2 12" xfId="3676" xr:uid="{00000000-0005-0000-0000-0000A9160000}"/>
    <cellStyle name="Prozent 4 2 12 2" xfId="12097" xr:uid="{00000000-0005-0000-0000-0000AA160000}"/>
    <cellStyle name="Prozent 4 2 12 2 2" xfId="28935" xr:uid="{00000000-0005-0000-0000-0000AB160000}"/>
    <cellStyle name="Prozent 4 2 12 3" xfId="20517" xr:uid="{00000000-0005-0000-0000-0000AC160000}"/>
    <cellStyle name="Prozent 4 2 13" xfId="7211" xr:uid="{00000000-0005-0000-0000-0000AD160000}"/>
    <cellStyle name="Prozent 4 2 13 2" xfId="15632" xr:uid="{00000000-0005-0000-0000-0000AE160000}"/>
    <cellStyle name="Prozent 4 2 13 2 2" xfId="32470" xr:uid="{00000000-0005-0000-0000-0000AF160000}"/>
    <cellStyle name="Prozent 4 2 13 3" xfId="24052" xr:uid="{00000000-0005-0000-0000-0000B0160000}"/>
    <cellStyle name="Prozent 4 2 14" xfId="7702" xr:uid="{00000000-0005-0000-0000-0000B1160000}"/>
    <cellStyle name="Prozent 4 2 14 2" xfId="16123" xr:uid="{00000000-0005-0000-0000-0000B2160000}"/>
    <cellStyle name="Prozent 4 2 14 2 2" xfId="32961" xr:uid="{00000000-0005-0000-0000-0000B3160000}"/>
    <cellStyle name="Prozent 4 2 14 3" xfId="24543" xr:uid="{00000000-0005-0000-0000-0000B4160000}"/>
    <cellStyle name="Prozent 4 2 15" xfId="8195" xr:uid="{00000000-0005-0000-0000-0000B5160000}"/>
    <cellStyle name="Prozent 4 2 15 2" xfId="16616" xr:uid="{00000000-0005-0000-0000-0000B6160000}"/>
    <cellStyle name="Prozent 4 2 15 2 2" xfId="33454" xr:uid="{00000000-0005-0000-0000-0000B7160000}"/>
    <cellStyle name="Prozent 4 2 15 3" xfId="25036" xr:uid="{00000000-0005-0000-0000-0000B8160000}"/>
    <cellStyle name="Prozent 4 2 16" xfId="8614" xr:uid="{00000000-0005-0000-0000-0000B9160000}"/>
    <cellStyle name="Prozent 4 2 16 2" xfId="25453" xr:uid="{00000000-0005-0000-0000-0000BA160000}"/>
    <cellStyle name="Prozent 4 2 17" xfId="17034" xr:uid="{00000000-0005-0000-0000-0000BB160000}"/>
    <cellStyle name="Prozent 4 2 2" xfId="19" xr:uid="{00000000-0005-0000-0000-0000BC160000}"/>
    <cellStyle name="Prozent 4 2 2 10" xfId="3235" xr:uid="{00000000-0005-0000-0000-0000BD160000}"/>
    <cellStyle name="Prozent 4 2 2 10 2" xfId="6717" xr:uid="{00000000-0005-0000-0000-0000BE160000}"/>
    <cellStyle name="Prozent 4 2 2 10 2 2" xfId="15138" xr:uid="{00000000-0005-0000-0000-0000BF160000}"/>
    <cellStyle name="Prozent 4 2 2 10 2 2 2" xfId="31976" xr:uid="{00000000-0005-0000-0000-0000C0160000}"/>
    <cellStyle name="Prozent 4 2 2 10 2 3" xfId="23558" xr:uid="{00000000-0005-0000-0000-0000C1160000}"/>
    <cellStyle name="Prozent 4 2 2 10 3" xfId="11656" xr:uid="{00000000-0005-0000-0000-0000C2160000}"/>
    <cellStyle name="Prozent 4 2 2 10 3 2" xfId="28494" xr:uid="{00000000-0005-0000-0000-0000C3160000}"/>
    <cellStyle name="Prozent 4 2 2 10 4" xfId="20076" xr:uid="{00000000-0005-0000-0000-0000C4160000}"/>
    <cellStyle name="Prozent 4 2 2 11" xfId="3677" xr:uid="{00000000-0005-0000-0000-0000C5160000}"/>
    <cellStyle name="Prozent 4 2 2 11 2" xfId="12098" xr:uid="{00000000-0005-0000-0000-0000C6160000}"/>
    <cellStyle name="Prozent 4 2 2 11 2 2" xfId="28936" xr:uid="{00000000-0005-0000-0000-0000C7160000}"/>
    <cellStyle name="Prozent 4 2 2 11 3" xfId="20518" xr:uid="{00000000-0005-0000-0000-0000C8160000}"/>
    <cellStyle name="Prozent 4 2 2 12" xfId="7212" xr:uid="{00000000-0005-0000-0000-0000C9160000}"/>
    <cellStyle name="Prozent 4 2 2 12 2" xfId="15633" xr:uid="{00000000-0005-0000-0000-0000CA160000}"/>
    <cellStyle name="Prozent 4 2 2 12 2 2" xfId="32471" xr:uid="{00000000-0005-0000-0000-0000CB160000}"/>
    <cellStyle name="Prozent 4 2 2 12 3" xfId="24053" xr:uid="{00000000-0005-0000-0000-0000CC160000}"/>
    <cellStyle name="Prozent 4 2 2 13" xfId="7703" xr:uid="{00000000-0005-0000-0000-0000CD160000}"/>
    <cellStyle name="Prozent 4 2 2 13 2" xfId="16124" xr:uid="{00000000-0005-0000-0000-0000CE160000}"/>
    <cellStyle name="Prozent 4 2 2 13 2 2" xfId="32962" xr:uid="{00000000-0005-0000-0000-0000CF160000}"/>
    <cellStyle name="Prozent 4 2 2 13 3" xfId="24544" xr:uid="{00000000-0005-0000-0000-0000D0160000}"/>
    <cellStyle name="Prozent 4 2 2 14" xfId="8196" xr:uid="{00000000-0005-0000-0000-0000D1160000}"/>
    <cellStyle name="Prozent 4 2 2 14 2" xfId="16617" xr:uid="{00000000-0005-0000-0000-0000D2160000}"/>
    <cellStyle name="Prozent 4 2 2 14 2 2" xfId="33455" xr:uid="{00000000-0005-0000-0000-0000D3160000}"/>
    <cellStyle name="Prozent 4 2 2 14 3" xfId="25037" xr:uid="{00000000-0005-0000-0000-0000D4160000}"/>
    <cellStyle name="Prozent 4 2 2 15" xfId="8615" xr:uid="{00000000-0005-0000-0000-0000D5160000}"/>
    <cellStyle name="Prozent 4 2 2 15 2" xfId="25454" xr:uid="{00000000-0005-0000-0000-0000D6160000}"/>
    <cellStyle name="Prozent 4 2 2 16" xfId="17035" xr:uid="{00000000-0005-0000-0000-0000D7160000}"/>
    <cellStyle name="Prozent 4 2 2 2" xfId="90" xr:uid="{00000000-0005-0000-0000-0000D8160000}"/>
    <cellStyle name="Prozent 4 2 2 2 10" xfId="3715" xr:uid="{00000000-0005-0000-0000-0000D9160000}"/>
    <cellStyle name="Prozent 4 2 2 2 10 2" xfId="12136" xr:uid="{00000000-0005-0000-0000-0000DA160000}"/>
    <cellStyle name="Prozent 4 2 2 2 10 2 2" xfId="28974" xr:uid="{00000000-0005-0000-0000-0000DB160000}"/>
    <cellStyle name="Prozent 4 2 2 2 10 3" xfId="20556" xr:uid="{00000000-0005-0000-0000-0000DC160000}"/>
    <cellStyle name="Prozent 4 2 2 2 11" xfId="7213" xr:uid="{00000000-0005-0000-0000-0000DD160000}"/>
    <cellStyle name="Prozent 4 2 2 2 11 2" xfId="15634" xr:uid="{00000000-0005-0000-0000-0000DE160000}"/>
    <cellStyle name="Prozent 4 2 2 2 11 2 2" xfId="32472" xr:uid="{00000000-0005-0000-0000-0000DF160000}"/>
    <cellStyle name="Prozent 4 2 2 2 11 3" xfId="24054" xr:uid="{00000000-0005-0000-0000-0000E0160000}"/>
    <cellStyle name="Prozent 4 2 2 2 12" xfId="7704" xr:uid="{00000000-0005-0000-0000-0000E1160000}"/>
    <cellStyle name="Prozent 4 2 2 2 12 2" xfId="16125" xr:uid="{00000000-0005-0000-0000-0000E2160000}"/>
    <cellStyle name="Prozent 4 2 2 2 12 2 2" xfId="32963" xr:uid="{00000000-0005-0000-0000-0000E3160000}"/>
    <cellStyle name="Prozent 4 2 2 2 12 3" xfId="24545" xr:uid="{00000000-0005-0000-0000-0000E4160000}"/>
    <cellStyle name="Prozent 4 2 2 2 13" xfId="8197" xr:uid="{00000000-0005-0000-0000-0000E5160000}"/>
    <cellStyle name="Prozent 4 2 2 2 13 2" xfId="16618" xr:uid="{00000000-0005-0000-0000-0000E6160000}"/>
    <cellStyle name="Prozent 4 2 2 2 13 2 2" xfId="33456" xr:uid="{00000000-0005-0000-0000-0000E7160000}"/>
    <cellStyle name="Prozent 4 2 2 2 13 3" xfId="25038" xr:uid="{00000000-0005-0000-0000-0000E8160000}"/>
    <cellStyle name="Prozent 4 2 2 2 14" xfId="8653" xr:uid="{00000000-0005-0000-0000-0000E9160000}"/>
    <cellStyle name="Prozent 4 2 2 2 14 2" xfId="25492" xr:uid="{00000000-0005-0000-0000-0000EA160000}"/>
    <cellStyle name="Prozent 4 2 2 2 15" xfId="17073" xr:uid="{00000000-0005-0000-0000-0000EB160000}"/>
    <cellStyle name="Prozent 4 2 2 2 2" xfId="200" xr:uid="{00000000-0005-0000-0000-0000EC160000}"/>
    <cellStyle name="Prozent 4 2 2 2 2 10" xfId="7214" xr:uid="{00000000-0005-0000-0000-0000ED160000}"/>
    <cellStyle name="Prozent 4 2 2 2 2 10 2" xfId="15635" xr:uid="{00000000-0005-0000-0000-0000EE160000}"/>
    <cellStyle name="Prozent 4 2 2 2 2 10 2 2" xfId="32473" xr:uid="{00000000-0005-0000-0000-0000EF160000}"/>
    <cellStyle name="Prozent 4 2 2 2 2 10 3" xfId="24055" xr:uid="{00000000-0005-0000-0000-0000F0160000}"/>
    <cellStyle name="Prozent 4 2 2 2 2 11" xfId="7705" xr:uid="{00000000-0005-0000-0000-0000F1160000}"/>
    <cellStyle name="Prozent 4 2 2 2 2 11 2" xfId="16126" xr:uid="{00000000-0005-0000-0000-0000F2160000}"/>
    <cellStyle name="Prozent 4 2 2 2 2 11 2 2" xfId="32964" xr:uid="{00000000-0005-0000-0000-0000F3160000}"/>
    <cellStyle name="Prozent 4 2 2 2 2 11 3" xfId="24546" xr:uid="{00000000-0005-0000-0000-0000F4160000}"/>
    <cellStyle name="Prozent 4 2 2 2 2 12" xfId="8198" xr:uid="{00000000-0005-0000-0000-0000F5160000}"/>
    <cellStyle name="Prozent 4 2 2 2 2 12 2" xfId="16619" xr:uid="{00000000-0005-0000-0000-0000F6160000}"/>
    <cellStyle name="Prozent 4 2 2 2 2 12 2 2" xfId="33457" xr:uid="{00000000-0005-0000-0000-0000F7160000}"/>
    <cellStyle name="Prozent 4 2 2 2 2 12 3" xfId="25039" xr:uid="{00000000-0005-0000-0000-0000F8160000}"/>
    <cellStyle name="Prozent 4 2 2 2 2 13" xfId="8730" xr:uid="{00000000-0005-0000-0000-0000F9160000}"/>
    <cellStyle name="Prozent 4 2 2 2 2 13 2" xfId="25569" xr:uid="{00000000-0005-0000-0000-0000FA160000}"/>
    <cellStyle name="Prozent 4 2 2 2 2 14" xfId="17150" xr:uid="{00000000-0005-0000-0000-0000FB160000}"/>
    <cellStyle name="Prozent 4 2 2 2 2 2" xfId="418" xr:uid="{00000000-0005-0000-0000-0000FC160000}"/>
    <cellStyle name="Prozent 4 2 2 2 2 2 10" xfId="8199" xr:uid="{00000000-0005-0000-0000-0000FD160000}"/>
    <cellStyle name="Prozent 4 2 2 2 2 2 10 2" xfId="16620" xr:uid="{00000000-0005-0000-0000-0000FE160000}"/>
    <cellStyle name="Prozent 4 2 2 2 2 2 10 2 2" xfId="33458" xr:uid="{00000000-0005-0000-0000-0000FF160000}"/>
    <cellStyle name="Prozent 4 2 2 2 2 2 10 3" xfId="25040" xr:uid="{00000000-0005-0000-0000-000000170000}"/>
    <cellStyle name="Prozent 4 2 2 2 2 2 11" xfId="8893" xr:uid="{00000000-0005-0000-0000-000001170000}"/>
    <cellStyle name="Prozent 4 2 2 2 2 2 11 2" xfId="25732" xr:uid="{00000000-0005-0000-0000-000002170000}"/>
    <cellStyle name="Prozent 4 2 2 2 2 2 12" xfId="17313" xr:uid="{00000000-0005-0000-0000-000003170000}"/>
    <cellStyle name="Prozent 4 2 2 2 2 2 2" xfId="914" xr:uid="{00000000-0005-0000-0000-000004170000}"/>
    <cellStyle name="Prozent 4 2 2 2 2 2 2 2" xfId="1902" xr:uid="{00000000-0005-0000-0000-000005170000}"/>
    <cellStyle name="Prozent 4 2 2 2 2 2 2 2 2" xfId="5438" xr:uid="{00000000-0005-0000-0000-000006170000}"/>
    <cellStyle name="Prozent 4 2 2 2 2 2 2 2 2 2" xfId="13859" xr:uid="{00000000-0005-0000-0000-000007170000}"/>
    <cellStyle name="Prozent 4 2 2 2 2 2 2 2 2 2 2" xfId="30697" xr:uid="{00000000-0005-0000-0000-000008170000}"/>
    <cellStyle name="Prozent 4 2 2 2 2 2 2 2 2 3" xfId="22279" xr:uid="{00000000-0005-0000-0000-000009170000}"/>
    <cellStyle name="Prozent 4 2 2 2 2 2 2 2 3" xfId="10377" xr:uid="{00000000-0005-0000-0000-00000A170000}"/>
    <cellStyle name="Prozent 4 2 2 2 2 2 2 2 3 2" xfId="27215" xr:uid="{00000000-0005-0000-0000-00000B170000}"/>
    <cellStyle name="Prozent 4 2 2 2 2 2 2 2 4" xfId="18797" xr:uid="{00000000-0005-0000-0000-00000C170000}"/>
    <cellStyle name="Prozent 4 2 2 2 2 2 2 3" xfId="4450" xr:uid="{00000000-0005-0000-0000-00000D170000}"/>
    <cellStyle name="Prozent 4 2 2 2 2 2 2 3 2" xfId="12871" xr:uid="{00000000-0005-0000-0000-00000E170000}"/>
    <cellStyle name="Prozent 4 2 2 2 2 2 2 3 2 2" xfId="29709" xr:uid="{00000000-0005-0000-0000-00000F170000}"/>
    <cellStyle name="Prozent 4 2 2 2 2 2 2 3 3" xfId="21291" xr:uid="{00000000-0005-0000-0000-000010170000}"/>
    <cellStyle name="Prozent 4 2 2 2 2 2 2 4" xfId="9389" xr:uid="{00000000-0005-0000-0000-000011170000}"/>
    <cellStyle name="Prozent 4 2 2 2 2 2 2 4 2" xfId="26227" xr:uid="{00000000-0005-0000-0000-000012170000}"/>
    <cellStyle name="Prozent 4 2 2 2 2 2 2 5" xfId="17809" xr:uid="{00000000-0005-0000-0000-000013170000}"/>
    <cellStyle name="Prozent 4 2 2 2 2 2 3" xfId="1407" xr:uid="{00000000-0005-0000-0000-000014170000}"/>
    <cellStyle name="Prozent 4 2 2 2 2 2 3 2" xfId="4943" xr:uid="{00000000-0005-0000-0000-000015170000}"/>
    <cellStyle name="Prozent 4 2 2 2 2 2 3 2 2" xfId="13364" xr:uid="{00000000-0005-0000-0000-000016170000}"/>
    <cellStyle name="Prozent 4 2 2 2 2 2 3 2 2 2" xfId="30202" xr:uid="{00000000-0005-0000-0000-000017170000}"/>
    <cellStyle name="Prozent 4 2 2 2 2 2 3 2 3" xfId="21784" xr:uid="{00000000-0005-0000-0000-000018170000}"/>
    <cellStyle name="Prozent 4 2 2 2 2 2 3 3" xfId="9882" xr:uid="{00000000-0005-0000-0000-000019170000}"/>
    <cellStyle name="Prozent 4 2 2 2 2 2 3 3 2" xfId="26720" xr:uid="{00000000-0005-0000-0000-00001A170000}"/>
    <cellStyle name="Prozent 4 2 2 2 2 2 3 4" xfId="18302" xr:uid="{00000000-0005-0000-0000-00001B170000}"/>
    <cellStyle name="Prozent 4 2 2 2 2 2 4" xfId="2246" xr:uid="{00000000-0005-0000-0000-00001C170000}"/>
    <cellStyle name="Prozent 4 2 2 2 2 2 4 2" xfId="5732" xr:uid="{00000000-0005-0000-0000-00001D170000}"/>
    <cellStyle name="Prozent 4 2 2 2 2 2 4 2 2" xfId="14153" xr:uid="{00000000-0005-0000-0000-00001E170000}"/>
    <cellStyle name="Prozent 4 2 2 2 2 2 4 2 2 2" xfId="30991" xr:uid="{00000000-0005-0000-0000-00001F170000}"/>
    <cellStyle name="Prozent 4 2 2 2 2 2 4 2 3" xfId="22573" xr:uid="{00000000-0005-0000-0000-000020170000}"/>
    <cellStyle name="Prozent 4 2 2 2 2 2 4 3" xfId="10671" xr:uid="{00000000-0005-0000-0000-000021170000}"/>
    <cellStyle name="Prozent 4 2 2 2 2 2 4 3 2" xfId="27509" xr:uid="{00000000-0005-0000-0000-000022170000}"/>
    <cellStyle name="Prozent 4 2 2 2 2 2 4 4" xfId="19091" xr:uid="{00000000-0005-0000-0000-000023170000}"/>
    <cellStyle name="Prozent 4 2 2 2 2 2 5" xfId="2741" xr:uid="{00000000-0005-0000-0000-000024170000}"/>
    <cellStyle name="Prozent 4 2 2 2 2 2 5 2" xfId="6223" xr:uid="{00000000-0005-0000-0000-000025170000}"/>
    <cellStyle name="Prozent 4 2 2 2 2 2 5 2 2" xfId="14644" xr:uid="{00000000-0005-0000-0000-000026170000}"/>
    <cellStyle name="Prozent 4 2 2 2 2 2 5 2 2 2" xfId="31482" xr:uid="{00000000-0005-0000-0000-000027170000}"/>
    <cellStyle name="Prozent 4 2 2 2 2 2 5 2 3" xfId="23064" xr:uid="{00000000-0005-0000-0000-000028170000}"/>
    <cellStyle name="Prozent 4 2 2 2 2 2 5 3" xfId="11162" xr:uid="{00000000-0005-0000-0000-000029170000}"/>
    <cellStyle name="Prozent 4 2 2 2 2 2 5 3 2" xfId="28000" xr:uid="{00000000-0005-0000-0000-00002A170000}"/>
    <cellStyle name="Prozent 4 2 2 2 2 2 5 4" xfId="19582" xr:uid="{00000000-0005-0000-0000-00002B170000}"/>
    <cellStyle name="Prozent 4 2 2 2 2 2 6" xfId="3238" xr:uid="{00000000-0005-0000-0000-00002C170000}"/>
    <cellStyle name="Prozent 4 2 2 2 2 2 6 2" xfId="6720" xr:uid="{00000000-0005-0000-0000-00002D170000}"/>
    <cellStyle name="Prozent 4 2 2 2 2 2 6 2 2" xfId="15141" xr:uid="{00000000-0005-0000-0000-00002E170000}"/>
    <cellStyle name="Prozent 4 2 2 2 2 2 6 2 2 2" xfId="31979" xr:uid="{00000000-0005-0000-0000-00002F170000}"/>
    <cellStyle name="Prozent 4 2 2 2 2 2 6 2 3" xfId="23561" xr:uid="{00000000-0005-0000-0000-000030170000}"/>
    <cellStyle name="Prozent 4 2 2 2 2 2 6 3" xfId="11659" xr:uid="{00000000-0005-0000-0000-000031170000}"/>
    <cellStyle name="Prozent 4 2 2 2 2 2 6 3 2" xfId="28497" xr:uid="{00000000-0005-0000-0000-000032170000}"/>
    <cellStyle name="Prozent 4 2 2 2 2 2 6 4" xfId="20079" xr:uid="{00000000-0005-0000-0000-000033170000}"/>
    <cellStyle name="Prozent 4 2 2 2 2 2 7" xfId="3955" xr:uid="{00000000-0005-0000-0000-000034170000}"/>
    <cellStyle name="Prozent 4 2 2 2 2 2 7 2" xfId="12376" xr:uid="{00000000-0005-0000-0000-000035170000}"/>
    <cellStyle name="Prozent 4 2 2 2 2 2 7 2 2" xfId="29214" xr:uid="{00000000-0005-0000-0000-000036170000}"/>
    <cellStyle name="Prozent 4 2 2 2 2 2 7 3" xfId="20796" xr:uid="{00000000-0005-0000-0000-000037170000}"/>
    <cellStyle name="Prozent 4 2 2 2 2 2 8" xfId="7215" xr:uid="{00000000-0005-0000-0000-000038170000}"/>
    <cellStyle name="Prozent 4 2 2 2 2 2 8 2" xfId="15636" xr:uid="{00000000-0005-0000-0000-000039170000}"/>
    <cellStyle name="Prozent 4 2 2 2 2 2 8 2 2" xfId="32474" xr:uid="{00000000-0005-0000-0000-00003A170000}"/>
    <cellStyle name="Prozent 4 2 2 2 2 2 8 3" xfId="24056" xr:uid="{00000000-0005-0000-0000-00003B170000}"/>
    <cellStyle name="Prozent 4 2 2 2 2 2 9" xfId="7706" xr:uid="{00000000-0005-0000-0000-00003C170000}"/>
    <cellStyle name="Prozent 4 2 2 2 2 2 9 2" xfId="16127" xr:uid="{00000000-0005-0000-0000-00003D170000}"/>
    <cellStyle name="Prozent 4 2 2 2 2 2 9 2 2" xfId="32965" xr:uid="{00000000-0005-0000-0000-00003E170000}"/>
    <cellStyle name="Prozent 4 2 2 2 2 2 9 3" xfId="24547" xr:uid="{00000000-0005-0000-0000-00003F170000}"/>
    <cellStyle name="Prozent 4 2 2 2 2 3" xfId="580" xr:uid="{00000000-0005-0000-0000-000040170000}"/>
    <cellStyle name="Prozent 4 2 2 2 2 3 10" xfId="8200" xr:uid="{00000000-0005-0000-0000-000041170000}"/>
    <cellStyle name="Prozent 4 2 2 2 2 3 10 2" xfId="16621" xr:uid="{00000000-0005-0000-0000-000042170000}"/>
    <cellStyle name="Prozent 4 2 2 2 2 3 10 2 2" xfId="33459" xr:uid="{00000000-0005-0000-0000-000043170000}"/>
    <cellStyle name="Prozent 4 2 2 2 2 3 10 3" xfId="25041" xr:uid="{00000000-0005-0000-0000-000044170000}"/>
    <cellStyle name="Prozent 4 2 2 2 2 3 11" xfId="9056" xr:uid="{00000000-0005-0000-0000-000045170000}"/>
    <cellStyle name="Prozent 4 2 2 2 2 3 11 2" xfId="25894" xr:uid="{00000000-0005-0000-0000-000046170000}"/>
    <cellStyle name="Prozent 4 2 2 2 2 3 12" xfId="17476" xr:uid="{00000000-0005-0000-0000-000047170000}"/>
    <cellStyle name="Prozent 4 2 2 2 2 3 2" xfId="1076" xr:uid="{00000000-0005-0000-0000-000048170000}"/>
    <cellStyle name="Prozent 4 2 2 2 2 3 2 2" xfId="2064" xr:uid="{00000000-0005-0000-0000-000049170000}"/>
    <cellStyle name="Prozent 4 2 2 2 2 3 2 2 2" xfId="5600" xr:uid="{00000000-0005-0000-0000-00004A170000}"/>
    <cellStyle name="Prozent 4 2 2 2 2 3 2 2 2 2" xfId="14021" xr:uid="{00000000-0005-0000-0000-00004B170000}"/>
    <cellStyle name="Prozent 4 2 2 2 2 3 2 2 2 2 2" xfId="30859" xr:uid="{00000000-0005-0000-0000-00004C170000}"/>
    <cellStyle name="Prozent 4 2 2 2 2 3 2 2 2 3" xfId="22441" xr:uid="{00000000-0005-0000-0000-00004D170000}"/>
    <cellStyle name="Prozent 4 2 2 2 2 3 2 2 3" xfId="10539" xr:uid="{00000000-0005-0000-0000-00004E170000}"/>
    <cellStyle name="Prozent 4 2 2 2 2 3 2 2 3 2" xfId="27377" xr:uid="{00000000-0005-0000-0000-00004F170000}"/>
    <cellStyle name="Prozent 4 2 2 2 2 3 2 2 4" xfId="18959" xr:uid="{00000000-0005-0000-0000-000050170000}"/>
    <cellStyle name="Prozent 4 2 2 2 2 3 2 3" xfId="4612" xr:uid="{00000000-0005-0000-0000-000051170000}"/>
    <cellStyle name="Prozent 4 2 2 2 2 3 2 3 2" xfId="13033" xr:uid="{00000000-0005-0000-0000-000052170000}"/>
    <cellStyle name="Prozent 4 2 2 2 2 3 2 3 2 2" xfId="29871" xr:uid="{00000000-0005-0000-0000-000053170000}"/>
    <cellStyle name="Prozent 4 2 2 2 2 3 2 3 3" xfId="21453" xr:uid="{00000000-0005-0000-0000-000054170000}"/>
    <cellStyle name="Prozent 4 2 2 2 2 3 2 4" xfId="9551" xr:uid="{00000000-0005-0000-0000-000055170000}"/>
    <cellStyle name="Prozent 4 2 2 2 2 3 2 4 2" xfId="26389" xr:uid="{00000000-0005-0000-0000-000056170000}"/>
    <cellStyle name="Prozent 4 2 2 2 2 3 2 5" xfId="17971" xr:uid="{00000000-0005-0000-0000-000057170000}"/>
    <cellStyle name="Prozent 4 2 2 2 2 3 3" xfId="1569" xr:uid="{00000000-0005-0000-0000-000058170000}"/>
    <cellStyle name="Prozent 4 2 2 2 2 3 3 2" xfId="5105" xr:uid="{00000000-0005-0000-0000-000059170000}"/>
    <cellStyle name="Prozent 4 2 2 2 2 3 3 2 2" xfId="13526" xr:uid="{00000000-0005-0000-0000-00005A170000}"/>
    <cellStyle name="Prozent 4 2 2 2 2 3 3 2 2 2" xfId="30364" xr:uid="{00000000-0005-0000-0000-00005B170000}"/>
    <cellStyle name="Prozent 4 2 2 2 2 3 3 2 3" xfId="21946" xr:uid="{00000000-0005-0000-0000-00005C170000}"/>
    <cellStyle name="Prozent 4 2 2 2 2 3 3 3" xfId="10044" xr:uid="{00000000-0005-0000-0000-00005D170000}"/>
    <cellStyle name="Prozent 4 2 2 2 2 3 3 3 2" xfId="26882" xr:uid="{00000000-0005-0000-0000-00005E170000}"/>
    <cellStyle name="Prozent 4 2 2 2 2 3 3 4" xfId="18464" xr:uid="{00000000-0005-0000-0000-00005F170000}"/>
    <cellStyle name="Prozent 4 2 2 2 2 3 4" xfId="2247" xr:uid="{00000000-0005-0000-0000-000060170000}"/>
    <cellStyle name="Prozent 4 2 2 2 2 3 4 2" xfId="5733" xr:uid="{00000000-0005-0000-0000-000061170000}"/>
    <cellStyle name="Prozent 4 2 2 2 2 3 4 2 2" xfId="14154" xr:uid="{00000000-0005-0000-0000-000062170000}"/>
    <cellStyle name="Prozent 4 2 2 2 2 3 4 2 2 2" xfId="30992" xr:uid="{00000000-0005-0000-0000-000063170000}"/>
    <cellStyle name="Prozent 4 2 2 2 2 3 4 2 3" xfId="22574" xr:uid="{00000000-0005-0000-0000-000064170000}"/>
    <cellStyle name="Prozent 4 2 2 2 2 3 4 3" xfId="10672" xr:uid="{00000000-0005-0000-0000-000065170000}"/>
    <cellStyle name="Prozent 4 2 2 2 2 3 4 3 2" xfId="27510" xr:uid="{00000000-0005-0000-0000-000066170000}"/>
    <cellStyle name="Prozent 4 2 2 2 2 3 4 4" xfId="19092" xr:uid="{00000000-0005-0000-0000-000067170000}"/>
    <cellStyle name="Prozent 4 2 2 2 2 3 5" xfId="2742" xr:uid="{00000000-0005-0000-0000-000068170000}"/>
    <cellStyle name="Prozent 4 2 2 2 2 3 5 2" xfId="6224" xr:uid="{00000000-0005-0000-0000-000069170000}"/>
    <cellStyle name="Prozent 4 2 2 2 2 3 5 2 2" xfId="14645" xr:uid="{00000000-0005-0000-0000-00006A170000}"/>
    <cellStyle name="Prozent 4 2 2 2 2 3 5 2 2 2" xfId="31483" xr:uid="{00000000-0005-0000-0000-00006B170000}"/>
    <cellStyle name="Prozent 4 2 2 2 2 3 5 2 3" xfId="23065" xr:uid="{00000000-0005-0000-0000-00006C170000}"/>
    <cellStyle name="Prozent 4 2 2 2 2 3 5 3" xfId="11163" xr:uid="{00000000-0005-0000-0000-00006D170000}"/>
    <cellStyle name="Prozent 4 2 2 2 2 3 5 3 2" xfId="28001" xr:uid="{00000000-0005-0000-0000-00006E170000}"/>
    <cellStyle name="Prozent 4 2 2 2 2 3 5 4" xfId="19583" xr:uid="{00000000-0005-0000-0000-00006F170000}"/>
    <cellStyle name="Prozent 4 2 2 2 2 3 6" xfId="3239" xr:uid="{00000000-0005-0000-0000-000070170000}"/>
    <cellStyle name="Prozent 4 2 2 2 2 3 6 2" xfId="6721" xr:uid="{00000000-0005-0000-0000-000071170000}"/>
    <cellStyle name="Prozent 4 2 2 2 2 3 6 2 2" xfId="15142" xr:uid="{00000000-0005-0000-0000-000072170000}"/>
    <cellStyle name="Prozent 4 2 2 2 2 3 6 2 2 2" xfId="31980" xr:uid="{00000000-0005-0000-0000-000073170000}"/>
    <cellStyle name="Prozent 4 2 2 2 2 3 6 2 3" xfId="23562" xr:uid="{00000000-0005-0000-0000-000074170000}"/>
    <cellStyle name="Prozent 4 2 2 2 2 3 6 3" xfId="11660" xr:uid="{00000000-0005-0000-0000-000075170000}"/>
    <cellStyle name="Prozent 4 2 2 2 2 3 6 3 2" xfId="28498" xr:uid="{00000000-0005-0000-0000-000076170000}"/>
    <cellStyle name="Prozent 4 2 2 2 2 3 6 4" xfId="20080" xr:uid="{00000000-0005-0000-0000-000077170000}"/>
    <cellStyle name="Prozent 4 2 2 2 2 3 7" xfId="4117" xr:uid="{00000000-0005-0000-0000-000078170000}"/>
    <cellStyle name="Prozent 4 2 2 2 2 3 7 2" xfId="12538" xr:uid="{00000000-0005-0000-0000-000079170000}"/>
    <cellStyle name="Prozent 4 2 2 2 2 3 7 2 2" xfId="29376" xr:uid="{00000000-0005-0000-0000-00007A170000}"/>
    <cellStyle name="Prozent 4 2 2 2 2 3 7 3" xfId="20958" xr:uid="{00000000-0005-0000-0000-00007B170000}"/>
    <cellStyle name="Prozent 4 2 2 2 2 3 8" xfId="7216" xr:uid="{00000000-0005-0000-0000-00007C170000}"/>
    <cellStyle name="Prozent 4 2 2 2 2 3 8 2" xfId="15637" xr:uid="{00000000-0005-0000-0000-00007D170000}"/>
    <cellStyle name="Prozent 4 2 2 2 2 3 8 2 2" xfId="32475" xr:uid="{00000000-0005-0000-0000-00007E170000}"/>
    <cellStyle name="Prozent 4 2 2 2 2 3 8 3" xfId="24057" xr:uid="{00000000-0005-0000-0000-00007F170000}"/>
    <cellStyle name="Prozent 4 2 2 2 2 3 9" xfId="7707" xr:uid="{00000000-0005-0000-0000-000080170000}"/>
    <cellStyle name="Prozent 4 2 2 2 2 3 9 2" xfId="16128" xr:uid="{00000000-0005-0000-0000-000081170000}"/>
    <cellStyle name="Prozent 4 2 2 2 2 3 9 2 2" xfId="32966" xr:uid="{00000000-0005-0000-0000-000082170000}"/>
    <cellStyle name="Prozent 4 2 2 2 2 3 9 3" xfId="24548" xr:uid="{00000000-0005-0000-0000-000083170000}"/>
    <cellStyle name="Prozent 4 2 2 2 2 4" xfId="751" xr:uid="{00000000-0005-0000-0000-000084170000}"/>
    <cellStyle name="Prozent 4 2 2 2 2 4 2" xfId="1739" xr:uid="{00000000-0005-0000-0000-000085170000}"/>
    <cellStyle name="Prozent 4 2 2 2 2 4 2 2" xfId="5275" xr:uid="{00000000-0005-0000-0000-000086170000}"/>
    <cellStyle name="Prozent 4 2 2 2 2 4 2 2 2" xfId="13696" xr:uid="{00000000-0005-0000-0000-000087170000}"/>
    <cellStyle name="Prozent 4 2 2 2 2 4 2 2 2 2" xfId="30534" xr:uid="{00000000-0005-0000-0000-000088170000}"/>
    <cellStyle name="Prozent 4 2 2 2 2 4 2 2 3" xfId="22116" xr:uid="{00000000-0005-0000-0000-000089170000}"/>
    <cellStyle name="Prozent 4 2 2 2 2 4 2 3" xfId="10214" xr:uid="{00000000-0005-0000-0000-00008A170000}"/>
    <cellStyle name="Prozent 4 2 2 2 2 4 2 3 2" xfId="27052" xr:uid="{00000000-0005-0000-0000-00008B170000}"/>
    <cellStyle name="Prozent 4 2 2 2 2 4 2 4" xfId="18634" xr:uid="{00000000-0005-0000-0000-00008C170000}"/>
    <cellStyle name="Prozent 4 2 2 2 2 4 3" xfId="4287" xr:uid="{00000000-0005-0000-0000-00008D170000}"/>
    <cellStyle name="Prozent 4 2 2 2 2 4 3 2" xfId="12708" xr:uid="{00000000-0005-0000-0000-00008E170000}"/>
    <cellStyle name="Prozent 4 2 2 2 2 4 3 2 2" xfId="29546" xr:uid="{00000000-0005-0000-0000-00008F170000}"/>
    <cellStyle name="Prozent 4 2 2 2 2 4 3 3" xfId="21128" xr:uid="{00000000-0005-0000-0000-000090170000}"/>
    <cellStyle name="Prozent 4 2 2 2 2 4 4" xfId="9226" xr:uid="{00000000-0005-0000-0000-000091170000}"/>
    <cellStyle name="Prozent 4 2 2 2 2 4 4 2" xfId="26064" xr:uid="{00000000-0005-0000-0000-000092170000}"/>
    <cellStyle name="Prozent 4 2 2 2 2 4 5" xfId="17646" xr:uid="{00000000-0005-0000-0000-000093170000}"/>
    <cellStyle name="Prozent 4 2 2 2 2 5" xfId="1244" xr:uid="{00000000-0005-0000-0000-000094170000}"/>
    <cellStyle name="Prozent 4 2 2 2 2 5 2" xfId="4780" xr:uid="{00000000-0005-0000-0000-000095170000}"/>
    <cellStyle name="Prozent 4 2 2 2 2 5 2 2" xfId="13201" xr:uid="{00000000-0005-0000-0000-000096170000}"/>
    <cellStyle name="Prozent 4 2 2 2 2 5 2 2 2" xfId="30039" xr:uid="{00000000-0005-0000-0000-000097170000}"/>
    <cellStyle name="Prozent 4 2 2 2 2 5 2 3" xfId="21621" xr:uid="{00000000-0005-0000-0000-000098170000}"/>
    <cellStyle name="Prozent 4 2 2 2 2 5 3" xfId="9719" xr:uid="{00000000-0005-0000-0000-000099170000}"/>
    <cellStyle name="Prozent 4 2 2 2 2 5 3 2" xfId="26557" xr:uid="{00000000-0005-0000-0000-00009A170000}"/>
    <cellStyle name="Prozent 4 2 2 2 2 5 4" xfId="18139" xr:uid="{00000000-0005-0000-0000-00009B170000}"/>
    <cellStyle name="Prozent 4 2 2 2 2 6" xfId="2245" xr:uid="{00000000-0005-0000-0000-00009C170000}"/>
    <cellStyle name="Prozent 4 2 2 2 2 6 2" xfId="5731" xr:uid="{00000000-0005-0000-0000-00009D170000}"/>
    <cellStyle name="Prozent 4 2 2 2 2 6 2 2" xfId="14152" xr:uid="{00000000-0005-0000-0000-00009E170000}"/>
    <cellStyle name="Prozent 4 2 2 2 2 6 2 2 2" xfId="30990" xr:uid="{00000000-0005-0000-0000-00009F170000}"/>
    <cellStyle name="Prozent 4 2 2 2 2 6 2 3" xfId="22572" xr:uid="{00000000-0005-0000-0000-0000A0170000}"/>
    <cellStyle name="Prozent 4 2 2 2 2 6 3" xfId="10670" xr:uid="{00000000-0005-0000-0000-0000A1170000}"/>
    <cellStyle name="Prozent 4 2 2 2 2 6 3 2" xfId="27508" xr:uid="{00000000-0005-0000-0000-0000A2170000}"/>
    <cellStyle name="Prozent 4 2 2 2 2 6 4" xfId="19090" xr:uid="{00000000-0005-0000-0000-0000A3170000}"/>
    <cellStyle name="Prozent 4 2 2 2 2 7" xfId="2740" xr:uid="{00000000-0005-0000-0000-0000A4170000}"/>
    <cellStyle name="Prozent 4 2 2 2 2 7 2" xfId="6222" xr:uid="{00000000-0005-0000-0000-0000A5170000}"/>
    <cellStyle name="Prozent 4 2 2 2 2 7 2 2" xfId="14643" xr:uid="{00000000-0005-0000-0000-0000A6170000}"/>
    <cellStyle name="Prozent 4 2 2 2 2 7 2 2 2" xfId="31481" xr:uid="{00000000-0005-0000-0000-0000A7170000}"/>
    <cellStyle name="Prozent 4 2 2 2 2 7 2 3" xfId="23063" xr:uid="{00000000-0005-0000-0000-0000A8170000}"/>
    <cellStyle name="Prozent 4 2 2 2 2 7 3" xfId="11161" xr:uid="{00000000-0005-0000-0000-0000A9170000}"/>
    <cellStyle name="Prozent 4 2 2 2 2 7 3 2" xfId="27999" xr:uid="{00000000-0005-0000-0000-0000AA170000}"/>
    <cellStyle name="Prozent 4 2 2 2 2 7 4" xfId="19581" xr:uid="{00000000-0005-0000-0000-0000AB170000}"/>
    <cellStyle name="Prozent 4 2 2 2 2 8" xfId="3237" xr:uid="{00000000-0005-0000-0000-0000AC170000}"/>
    <cellStyle name="Prozent 4 2 2 2 2 8 2" xfId="6719" xr:uid="{00000000-0005-0000-0000-0000AD170000}"/>
    <cellStyle name="Prozent 4 2 2 2 2 8 2 2" xfId="15140" xr:uid="{00000000-0005-0000-0000-0000AE170000}"/>
    <cellStyle name="Prozent 4 2 2 2 2 8 2 2 2" xfId="31978" xr:uid="{00000000-0005-0000-0000-0000AF170000}"/>
    <cellStyle name="Prozent 4 2 2 2 2 8 2 3" xfId="23560" xr:uid="{00000000-0005-0000-0000-0000B0170000}"/>
    <cellStyle name="Prozent 4 2 2 2 2 8 3" xfId="11658" xr:uid="{00000000-0005-0000-0000-0000B1170000}"/>
    <cellStyle name="Prozent 4 2 2 2 2 8 3 2" xfId="28496" xr:uid="{00000000-0005-0000-0000-0000B2170000}"/>
    <cellStyle name="Prozent 4 2 2 2 2 8 4" xfId="20078" xr:uid="{00000000-0005-0000-0000-0000B3170000}"/>
    <cellStyle name="Prozent 4 2 2 2 2 9" xfId="3792" xr:uid="{00000000-0005-0000-0000-0000B4170000}"/>
    <cellStyle name="Prozent 4 2 2 2 2 9 2" xfId="12213" xr:uid="{00000000-0005-0000-0000-0000B5170000}"/>
    <cellStyle name="Prozent 4 2 2 2 2 9 2 2" xfId="29051" xr:uid="{00000000-0005-0000-0000-0000B6170000}"/>
    <cellStyle name="Prozent 4 2 2 2 2 9 3" xfId="20633" xr:uid="{00000000-0005-0000-0000-0000B7170000}"/>
    <cellStyle name="Prozent 4 2 2 2 3" xfId="341" xr:uid="{00000000-0005-0000-0000-0000B8170000}"/>
    <cellStyle name="Prozent 4 2 2 2 3 10" xfId="8201" xr:uid="{00000000-0005-0000-0000-0000B9170000}"/>
    <cellStyle name="Prozent 4 2 2 2 3 10 2" xfId="16622" xr:uid="{00000000-0005-0000-0000-0000BA170000}"/>
    <cellStyle name="Prozent 4 2 2 2 3 10 2 2" xfId="33460" xr:uid="{00000000-0005-0000-0000-0000BB170000}"/>
    <cellStyle name="Prozent 4 2 2 2 3 10 3" xfId="25042" xr:uid="{00000000-0005-0000-0000-0000BC170000}"/>
    <cellStyle name="Prozent 4 2 2 2 3 11" xfId="8816" xr:uid="{00000000-0005-0000-0000-0000BD170000}"/>
    <cellStyle name="Prozent 4 2 2 2 3 11 2" xfId="25655" xr:uid="{00000000-0005-0000-0000-0000BE170000}"/>
    <cellStyle name="Prozent 4 2 2 2 3 12" xfId="17236" xr:uid="{00000000-0005-0000-0000-0000BF170000}"/>
    <cellStyle name="Prozent 4 2 2 2 3 2" xfId="837" xr:uid="{00000000-0005-0000-0000-0000C0170000}"/>
    <cellStyle name="Prozent 4 2 2 2 3 2 2" xfId="1825" xr:uid="{00000000-0005-0000-0000-0000C1170000}"/>
    <cellStyle name="Prozent 4 2 2 2 3 2 2 2" xfId="5361" xr:uid="{00000000-0005-0000-0000-0000C2170000}"/>
    <cellStyle name="Prozent 4 2 2 2 3 2 2 2 2" xfId="13782" xr:uid="{00000000-0005-0000-0000-0000C3170000}"/>
    <cellStyle name="Prozent 4 2 2 2 3 2 2 2 2 2" xfId="30620" xr:uid="{00000000-0005-0000-0000-0000C4170000}"/>
    <cellStyle name="Prozent 4 2 2 2 3 2 2 2 3" xfId="22202" xr:uid="{00000000-0005-0000-0000-0000C5170000}"/>
    <cellStyle name="Prozent 4 2 2 2 3 2 2 3" xfId="10300" xr:uid="{00000000-0005-0000-0000-0000C6170000}"/>
    <cellStyle name="Prozent 4 2 2 2 3 2 2 3 2" xfId="27138" xr:uid="{00000000-0005-0000-0000-0000C7170000}"/>
    <cellStyle name="Prozent 4 2 2 2 3 2 2 4" xfId="18720" xr:uid="{00000000-0005-0000-0000-0000C8170000}"/>
    <cellStyle name="Prozent 4 2 2 2 3 2 3" xfId="4373" xr:uid="{00000000-0005-0000-0000-0000C9170000}"/>
    <cellStyle name="Prozent 4 2 2 2 3 2 3 2" xfId="12794" xr:uid="{00000000-0005-0000-0000-0000CA170000}"/>
    <cellStyle name="Prozent 4 2 2 2 3 2 3 2 2" xfId="29632" xr:uid="{00000000-0005-0000-0000-0000CB170000}"/>
    <cellStyle name="Prozent 4 2 2 2 3 2 3 3" xfId="21214" xr:uid="{00000000-0005-0000-0000-0000CC170000}"/>
    <cellStyle name="Prozent 4 2 2 2 3 2 4" xfId="9312" xr:uid="{00000000-0005-0000-0000-0000CD170000}"/>
    <cellStyle name="Prozent 4 2 2 2 3 2 4 2" xfId="26150" xr:uid="{00000000-0005-0000-0000-0000CE170000}"/>
    <cellStyle name="Prozent 4 2 2 2 3 2 5" xfId="17732" xr:uid="{00000000-0005-0000-0000-0000CF170000}"/>
    <cellStyle name="Prozent 4 2 2 2 3 3" xfId="1330" xr:uid="{00000000-0005-0000-0000-0000D0170000}"/>
    <cellStyle name="Prozent 4 2 2 2 3 3 2" xfId="4866" xr:uid="{00000000-0005-0000-0000-0000D1170000}"/>
    <cellStyle name="Prozent 4 2 2 2 3 3 2 2" xfId="13287" xr:uid="{00000000-0005-0000-0000-0000D2170000}"/>
    <cellStyle name="Prozent 4 2 2 2 3 3 2 2 2" xfId="30125" xr:uid="{00000000-0005-0000-0000-0000D3170000}"/>
    <cellStyle name="Prozent 4 2 2 2 3 3 2 3" xfId="21707" xr:uid="{00000000-0005-0000-0000-0000D4170000}"/>
    <cellStyle name="Prozent 4 2 2 2 3 3 3" xfId="9805" xr:uid="{00000000-0005-0000-0000-0000D5170000}"/>
    <cellStyle name="Prozent 4 2 2 2 3 3 3 2" xfId="26643" xr:uid="{00000000-0005-0000-0000-0000D6170000}"/>
    <cellStyle name="Prozent 4 2 2 2 3 3 4" xfId="18225" xr:uid="{00000000-0005-0000-0000-0000D7170000}"/>
    <cellStyle name="Prozent 4 2 2 2 3 4" xfId="2248" xr:uid="{00000000-0005-0000-0000-0000D8170000}"/>
    <cellStyle name="Prozent 4 2 2 2 3 4 2" xfId="5734" xr:uid="{00000000-0005-0000-0000-0000D9170000}"/>
    <cellStyle name="Prozent 4 2 2 2 3 4 2 2" xfId="14155" xr:uid="{00000000-0005-0000-0000-0000DA170000}"/>
    <cellStyle name="Prozent 4 2 2 2 3 4 2 2 2" xfId="30993" xr:uid="{00000000-0005-0000-0000-0000DB170000}"/>
    <cellStyle name="Prozent 4 2 2 2 3 4 2 3" xfId="22575" xr:uid="{00000000-0005-0000-0000-0000DC170000}"/>
    <cellStyle name="Prozent 4 2 2 2 3 4 3" xfId="10673" xr:uid="{00000000-0005-0000-0000-0000DD170000}"/>
    <cellStyle name="Prozent 4 2 2 2 3 4 3 2" xfId="27511" xr:uid="{00000000-0005-0000-0000-0000DE170000}"/>
    <cellStyle name="Prozent 4 2 2 2 3 4 4" xfId="19093" xr:uid="{00000000-0005-0000-0000-0000DF170000}"/>
    <cellStyle name="Prozent 4 2 2 2 3 5" xfId="2743" xr:uid="{00000000-0005-0000-0000-0000E0170000}"/>
    <cellStyle name="Prozent 4 2 2 2 3 5 2" xfId="6225" xr:uid="{00000000-0005-0000-0000-0000E1170000}"/>
    <cellStyle name="Prozent 4 2 2 2 3 5 2 2" xfId="14646" xr:uid="{00000000-0005-0000-0000-0000E2170000}"/>
    <cellStyle name="Prozent 4 2 2 2 3 5 2 2 2" xfId="31484" xr:uid="{00000000-0005-0000-0000-0000E3170000}"/>
    <cellStyle name="Prozent 4 2 2 2 3 5 2 3" xfId="23066" xr:uid="{00000000-0005-0000-0000-0000E4170000}"/>
    <cellStyle name="Prozent 4 2 2 2 3 5 3" xfId="11164" xr:uid="{00000000-0005-0000-0000-0000E5170000}"/>
    <cellStyle name="Prozent 4 2 2 2 3 5 3 2" xfId="28002" xr:uid="{00000000-0005-0000-0000-0000E6170000}"/>
    <cellStyle name="Prozent 4 2 2 2 3 5 4" xfId="19584" xr:uid="{00000000-0005-0000-0000-0000E7170000}"/>
    <cellStyle name="Prozent 4 2 2 2 3 6" xfId="3240" xr:uid="{00000000-0005-0000-0000-0000E8170000}"/>
    <cellStyle name="Prozent 4 2 2 2 3 6 2" xfId="6722" xr:uid="{00000000-0005-0000-0000-0000E9170000}"/>
    <cellStyle name="Prozent 4 2 2 2 3 6 2 2" xfId="15143" xr:uid="{00000000-0005-0000-0000-0000EA170000}"/>
    <cellStyle name="Prozent 4 2 2 2 3 6 2 2 2" xfId="31981" xr:uid="{00000000-0005-0000-0000-0000EB170000}"/>
    <cellStyle name="Prozent 4 2 2 2 3 6 2 3" xfId="23563" xr:uid="{00000000-0005-0000-0000-0000EC170000}"/>
    <cellStyle name="Prozent 4 2 2 2 3 6 3" xfId="11661" xr:uid="{00000000-0005-0000-0000-0000ED170000}"/>
    <cellStyle name="Prozent 4 2 2 2 3 6 3 2" xfId="28499" xr:uid="{00000000-0005-0000-0000-0000EE170000}"/>
    <cellStyle name="Prozent 4 2 2 2 3 6 4" xfId="20081" xr:uid="{00000000-0005-0000-0000-0000EF170000}"/>
    <cellStyle name="Prozent 4 2 2 2 3 7" xfId="3878" xr:uid="{00000000-0005-0000-0000-0000F0170000}"/>
    <cellStyle name="Prozent 4 2 2 2 3 7 2" xfId="12299" xr:uid="{00000000-0005-0000-0000-0000F1170000}"/>
    <cellStyle name="Prozent 4 2 2 2 3 7 2 2" xfId="29137" xr:uid="{00000000-0005-0000-0000-0000F2170000}"/>
    <cellStyle name="Prozent 4 2 2 2 3 7 3" xfId="20719" xr:uid="{00000000-0005-0000-0000-0000F3170000}"/>
    <cellStyle name="Prozent 4 2 2 2 3 8" xfId="7217" xr:uid="{00000000-0005-0000-0000-0000F4170000}"/>
    <cellStyle name="Prozent 4 2 2 2 3 8 2" xfId="15638" xr:uid="{00000000-0005-0000-0000-0000F5170000}"/>
    <cellStyle name="Prozent 4 2 2 2 3 8 2 2" xfId="32476" xr:uid="{00000000-0005-0000-0000-0000F6170000}"/>
    <cellStyle name="Prozent 4 2 2 2 3 8 3" xfId="24058" xr:uid="{00000000-0005-0000-0000-0000F7170000}"/>
    <cellStyle name="Prozent 4 2 2 2 3 9" xfId="7708" xr:uid="{00000000-0005-0000-0000-0000F8170000}"/>
    <cellStyle name="Prozent 4 2 2 2 3 9 2" xfId="16129" xr:uid="{00000000-0005-0000-0000-0000F9170000}"/>
    <cellStyle name="Prozent 4 2 2 2 3 9 2 2" xfId="32967" xr:uid="{00000000-0005-0000-0000-0000FA170000}"/>
    <cellStyle name="Prozent 4 2 2 2 3 9 3" xfId="24549" xr:uid="{00000000-0005-0000-0000-0000FB170000}"/>
    <cellStyle name="Prozent 4 2 2 2 4" xfId="503" xr:uid="{00000000-0005-0000-0000-0000FC170000}"/>
    <cellStyle name="Prozent 4 2 2 2 4 10" xfId="8202" xr:uid="{00000000-0005-0000-0000-0000FD170000}"/>
    <cellStyle name="Prozent 4 2 2 2 4 10 2" xfId="16623" xr:uid="{00000000-0005-0000-0000-0000FE170000}"/>
    <cellStyle name="Prozent 4 2 2 2 4 10 2 2" xfId="33461" xr:uid="{00000000-0005-0000-0000-0000FF170000}"/>
    <cellStyle name="Prozent 4 2 2 2 4 10 3" xfId="25043" xr:uid="{00000000-0005-0000-0000-000000180000}"/>
    <cellStyle name="Prozent 4 2 2 2 4 11" xfId="8979" xr:uid="{00000000-0005-0000-0000-000001180000}"/>
    <cellStyle name="Prozent 4 2 2 2 4 11 2" xfId="25817" xr:uid="{00000000-0005-0000-0000-000002180000}"/>
    <cellStyle name="Prozent 4 2 2 2 4 12" xfId="17399" xr:uid="{00000000-0005-0000-0000-000003180000}"/>
    <cellStyle name="Prozent 4 2 2 2 4 2" xfId="999" xr:uid="{00000000-0005-0000-0000-000004180000}"/>
    <cellStyle name="Prozent 4 2 2 2 4 2 2" xfId="1987" xr:uid="{00000000-0005-0000-0000-000005180000}"/>
    <cellStyle name="Prozent 4 2 2 2 4 2 2 2" xfId="5523" xr:uid="{00000000-0005-0000-0000-000006180000}"/>
    <cellStyle name="Prozent 4 2 2 2 4 2 2 2 2" xfId="13944" xr:uid="{00000000-0005-0000-0000-000007180000}"/>
    <cellStyle name="Prozent 4 2 2 2 4 2 2 2 2 2" xfId="30782" xr:uid="{00000000-0005-0000-0000-000008180000}"/>
    <cellStyle name="Prozent 4 2 2 2 4 2 2 2 3" xfId="22364" xr:uid="{00000000-0005-0000-0000-000009180000}"/>
    <cellStyle name="Prozent 4 2 2 2 4 2 2 3" xfId="10462" xr:uid="{00000000-0005-0000-0000-00000A180000}"/>
    <cellStyle name="Prozent 4 2 2 2 4 2 2 3 2" xfId="27300" xr:uid="{00000000-0005-0000-0000-00000B180000}"/>
    <cellStyle name="Prozent 4 2 2 2 4 2 2 4" xfId="18882" xr:uid="{00000000-0005-0000-0000-00000C180000}"/>
    <cellStyle name="Prozent 4 2 2 2 4 2 3" xfId="4535" xr:uid="{00000000-0005-0000-0000-00000D180000}"/>
    <cellStyle name="Prozent 4 2 2 2 4 2 3 2" xfId="12956" xr:uid="{00000000-0005-0000-0000-00000E180000}"/>
    <cellStyle name="Prozent 4 2 2 2 4 2 3 2 2" xfId="29794" xr:uid="{00000000-0005-0000-0000-00000F180000}"/>
    <cellStyle name="Prozent 4 2 2 2 4 2 3 3" xfId="21376" xr:uid="{00000000-0005-0000-0000-000010180000}"/>
    <cellStyle name="Prozent 4 2 2 2 4 2 4" xfId="9474" xr:uid="{00000000-0005-0000-0000-000011180000}"/>
    <cellStyle name="Prozent 4 2 2 2 4 2 4 2" xfId="26312" xr:uid="{00000000-0005-0000-0000-000012180000}"/>
    <cellStyle name="Prozent 4 2 2 2 4 2 5" xfId="17894" xr:uid="{00000000-0005-0000-0000-000013180000}"/>
    <cellStyle name="Prozent 4 2 2 2 4 3" xfId="1492" xr:uid="{00000000-0005-0000-0000-000014180000}"/>
    <cellStyle name="Prozent 4 2 2 2 4 3 2" xfId="5028" xr:uid="{00000000-0005-0000-0000-000015180000}"/>
    <cellStyle name="Prozent 4 2 2 2 4 3 2 2" xfId="13449" xr:uid="{00000000-0005-0000-0000-000016180000}"/>
    <cellStyle name="Prozent 4 2 2 2 4 3 2 2 2" xfId="30287" xr:uid="{00000000-0005-0000-0000-000017180000}"/>
    <cellStyle name="Prozent 4 2 2 2 4 3 2 3" xfId="21869" xr:uid="{00000000-0005-0000-0000-000018180000}"/>
    <cellStyle name="Prozent 4 2 2 2 4 3 3" xfId="9967" xr:uid="{00000000-0005-0000-0000-000019180000}"/>
    <cellStyle name="Prozent 4 2 2 2 4 3 3 2" xfId="26805" xr:uid="{00000000-0005-0000-0000-00001A180000}"/>
    <cellStyle name="Prozent 4 2 2 2 4 3 4" xfId="18387" xr:uid="{00000000-0005-0000-0000-00001B180000}"/>
    <cellStyle name="Prozent 4 2 2 2 4 4" xfId="2249" xr:uid="{00000000-0005-0000-0000-00001C180000}"/>
    <cellStyle name="Prozent 4 2 2 2 4 4 2" xfId="5735" xr:uid="{00000000-0005-0000-0000-00001D180000}"/>
    <cellStyle name="Prozent 4 2 2 2 4 4 2 2" xfId="14156" xr:uid="{00000000-0005-0000-0000-00001E180000}"/>
    <cellStyle name="Prozent 4 2 2 2 4 4 2 2 2" xfId="30994" xr:uid="{00000000-0005-0000-0000-00001F180000}"/>
    <cellStyle name="Prozent 4 2 2 2 4 4 2 3" xfId="22576" xr:uid="{00000000-0005-0000-0000-000020180000}"/>
    <cellStyle name="Prozent 4 2 2 2 4 4 3" xfId="10674" xr:uid="{00000000-0005-0000-0000-000021180000}"/>
    <cellStyle name="Prozent 4 2 2 2 4 4 3 2" xfId="27512" xr:uid="{00000000-0005-0000-0000-000022180000}"/>
    <cellStyle name="Prozent 4 2 2 2 4 4 4" xfId="19094" xr:uid="{00000000-0005-0000-0000-000023180000}"/>
    <cellStyle name="Prozent 4 2 2 2 4 5" xfId="2744" xr:uid="{00000000-0005-0000-0000-000024180000}"/>
    <cellStyle name="Prozent 4 2 2 2 4 5 2" xfId="6226" xr:uid="{00000000-0005-0000-0000-000025180000}"/>
    <cellStyle name="Prozent 4 2 2 2 4 5 2 2" xfId="14647" xr:uid="{00000000-0005-0000-0000-000026180000}"/>
    <cellStyle name="Prozent 4 2 2 2 4 5 2 2 2" xfId="31485" xr:uid="{00000000-0005-0000-0000-000027180000}"/>
    <cellStyle name="Prozent 4 2 2 2 4 5 2 3" xfId="23067" xr:uid="{00000000-0005-0000-0000-000028180000}"/>
    <cellStyle name="Prozent 4 2 2 2 4 5 3" xfId="11165" xr:uid="{00000000-0005-0000-0000-000029180000}"/>
    <cellStyle name="Prozent 4 2 2 2 4 5 3 2" xfId="28003" xr:uid="{00000000-0005-0000-0000-00002A180000}"/>
    <cellStyle name="Prozent 4 2 2 2 4 5 4" xfId="19585" xr:uid="{00000000-0005-0000-0000-00002B180000}"/>
    <cellStyle name="Prozent 4 2 2 2 4 6" xfId="3241" xr:uid="{00000000-0005-0000-0000-00002C180000}"/>
    <cellStyle name="Prozent 4 2 2 2 4 6 2" xfId="6723" xr:uid="{00000000-0005-0000-0000-00002D180000}"/>
    <cellStyle name="Prozent 4 2 2 2 4 6 2 2" xfId="15144" xr:uid="{00000000-0005-0000-0000-00002E180000}"/>
    <cellStyle name="Prozent 4 2 2 2 4 6 2 2 2" xfId="31982" xr:uid="{00000000-0005-0000-0000-00002F180000}"/>
    <cellStyle name="Prozent 4 2 2 2 4 6 2 3" xfId="23564" xr:uid="{00000000-0005-0000-0000-000030180000}"/>
    <cellStyle name="Prozent 4 2 2 2 4 6 3" xfId="11662" xr:uid="{00000000-0005-0000-0000-000031180000}"/>
    <cellStyle name="Prozent 4 2 2 2 4 6 3 2" xfId="28500" xr:uid="{00000000-0005-0000-0000-000032180000}"/>
    <cellStyle name="Prozent 4 2 2 2 4 6 4" xfId="20082" xr:uid="{00000000-0005-0000-0000-000033180000}"/>
    <cellStyle name="Prozent 4 2 2 2 4 7" xfId="4040" xr:uid="{00000000-0005-0000-0000-000034180000}"/>
    <cellStyle name="Prozent 4 2 2 2 4 7 2" xfId="12461" xr:uid="{00000000-0005-0000-0000-000035180000}"/>
    <cellStyle name="Prozent 4 2 2 2 4 7 2 2" xfId="29299" xr:uid="{00000000-0005-0000-0000-000036180000}"/>
    <cellStyle name="Prozent 4 2 2 2 4 7 3" xfId="20881" xr:uid="{00000000-0005-0000-0000-000037180000}"/>
    <cellStyle name="Prozent 4 2 2 2 4 8" xfId="7218" xr:uid="{00000000-0005-0000-0000-000038180000}"/>
    <cellStyle name="Prozent 4 2 2 2 4 8 2" xfId="15639" xr:uid="{00000000-0005-0000-0000-000039180000}"/>
    <cellStyle name="Prozent 4 2 2 2 4 8 2 2" xfId="32477" xr:uid="{00000000-0005-0000-0000-00003A180000}"/>
    <cellStyle name="Prozent 4 2 2 2 4 8 3" xfId="24059" xr:uid="{00000000-0005-0000-0000-00003B180000}"/>
    <cellStyle name="Prozent 4 2 2 2 4 9" xfId="7709" xr:uid="{00000000-0005-0000-0000-00003C180000}"/>
    <cellStyle name="Prozent 4 2 2 2 4 9 2" xfId="16130" xr:uid="{00000000-0005-0000-0000-00003D180000}"/>
    <cellStyle name="Prozent 4 2 2 2 4 9 2 2" xfId="32968" xr:uid="{00000000-0005-0000-0000-00003E180000}"/>
    <cellStyle name="Prozent 4 2 2 2 4 9 3" xfId="24550" xr:uid="{00000000-0005-0000-0000-00003F180000}"/>
    <cellStyle name="Prozent 4 2 2 2 5" xfId="674" xr:uid="{00000000-0005-0000-0000-000040180000}"/>
    <cellStyle name="Prozent 4 2 2 2 5 2" xfId="1662" xr:uid="{00000000-0005-0000-0000-000041180000}"/>
    <cellStyle name="Prozent 4 2 2 2 5 2 2" xfId="5198" xr:uid="{00000000-0005-0000-0000-000042180000}"/>
    <cellStyle name="Prozent 4 2 2 2 5 2 2 2" xfId="13619" xr:uid="{00000000-0005-0000-0000-000043180000}"/>
    <cellStyle name="Prozent 4 2 2 2 5 2 2 2 2" xfId="30457" xr:uid="{00000000-0005-0000-0000-000044180000}"/>
    <cellStyle name="Prozent 4 2 2 2 5 2 2 3" xfId="22039" xr:uid="{00000000-0005-0000-0000-000045180000}"/>
    <cellStyle name="Prozent 4 2 2 2 5 2 3" xfId="10137" xr:uid="{00000000-0005-0000-0000-000046180000}"/>
    <cellStyle name="Prozent 4 2 2 2 5 2 3 2" xfId="26975" xr:uid="{00000000-0005-0000-0000-000047180000}"/>
    <cellStyle name="Prozent 4 2 2 2 5 2 4" xfId="18557" xr:uid="{00000000-0005-0000-0000-000048180000}"/>
    <cellStyle name="Prozent 4 2 2 2 5 3" xfId="4210" xr:uid="{00000000-0005-0000-0000-000049180000}"/>
    <cellStyle name="Prozent 4 2 2 2 5 3 2" xfId="12631" xr:uid="{00000000-0005-0000-0000-00004A180000}"/>
    <cellStyle name="Prozent 4 2 2 2 5 3 2 2" xfId="29469" xr:uid="{00000000-0005-0000-0000-00004B180000}"/>
    <cellStyle name="Prozent 4 2 2 2 5 3 3" xfId="21051" xr:uid="{00000000-0005-0000-0000-00004C180000}"/>
    <cellStyle name="Prozent 4 2 2 2 5 4" xfId="9149" xr:uid="{00000000-0005-0000-0000-00004D180000}"/>
    <cellStyle name="Prozent 4 2 2 2 5 4 2" xfId="25987" xr:uid="{00000000-0005-0000-0000-00004E180000}"/>
    <cellStyle name="Prozent 4 2 2 2 5 5" xfId="17569" xr:uid="{00000000-0005-0000-0000-00004F180000}"/>
    <cellStyle name="Prozent 4 2 2 2 6" xfId="1167" xr:uid="{00000000-0005-0000-0000-000050180000}"/>
    <cellStyle name="Prozent 4 2 2 2 6 2" xfId="4703" xr:uid="{00000000-0005-0000-0000-000051180000}"/>
    <cellStyle name="Prozent 4 2 2 2 6 2 2" xfId="13124" xr:uid="{00000000-0005-0000-0000-000052180000}"/>
    <cellStyle name="Prozent 4 2 2 2 6 2 2 2" xfId="29962" xr:uid="{00000000-0005-0000-0000-000053180000}"/>
    <cellStyle name="Prozent 4 2 2 2 6 2 3" xfId="21544" xr:uid="{00000000-0005-0000-0000-000054180000}"/>
    <cellStyle name="Prozent 4 2 2 2 6 3" xfId="9642" xr:uid="{00000000-0005-0000-0000-000055180000}"/>
    <cellStyle name="Prozent 4 2 2 2 6 3 2" xfId="26480" xr:uid="{00000000-0005-0000-0000-000056180000}"/>
    <cellStyle name="Prozent 4 2 2 2 6 4" xfId="18062" xr:uid="{00000000-0005-0000-0000-000057180000}"/>
    <cellStyle name="Prozent 4 2 2 2 7" xfId="2244" xr:uid="{00000000-0005-0000-0000-000058180000}"/>
    <cellStyle name="Prozent 4 2 2 2 7 2" xfId="5730" xr:uid="{00000000-0005-0000-0000-000059180000}"/>
    <cellStyle name="Prozent 4 2 2 2 7 2 2" xfId="14151" xr:uid="{00000000-0005-0000-0000-00005A180000}"/>
    <cellStyle name="Prozent 4 2 2 2 7 2 2 2" xfId="30989" xr:uid="{00000000-0005-0000-0000-00005B180000}"/>
    <cellStyle name="Prozent 4 2 2 2 7 2 3" xfId="22571" xr:uid="{00000000-0005-0000-0000-00005C180000}"/>
    <cellStyle name="Prozent 4 2 2 2 7 3" xfId="10669" xr:uid="{00000000-0005-0000-0000-00005D180000}"/>
    <cellStyle name="Prozent 4 2 2 2 7 3 2" xfId="27507" xr:uid="{00000000-0005-0000-0000-00005E180000}"/>
    <cellStyle name="Prozent 4 2 2 2 7 4" xfId="19089" xr:uid="{00000000-0005-0000-0000-00005F180000}"/>
    <cellStyle name="Prozent 4 2 2 2 8" xfId="2739" xr:uid="{00000000-0005-0000-0000-000060180000}"/>
    <cellStyle name="Prozent 4 2 2 2 8 2" xfId="6221" xr:uid="{00000000-0005-0000-0000-000061180000}"/>
    <cellStyle name="Prozent 4 2 2 2 8 2 2" xfId="14642" xr:uid="{00000000-0005-0000-0000-000062180000}"/>
    <cellStyle name="Prozent 4 2 2 2 8 2 2 2" xfId="31480" xr:uid="{00000000-0005-0000-0000-000063180000}"/>
    <cellStyle name="Prozent 4 2 2 2 8 2 3" xfId="23062" xr:uid="{00000000-0005-0000-0000-000064180000}"/>
    <cellStyle name="Prozent 4 2 2 2 8 3" xfId="11160" xr:uid="{00000000-0005-0000-0000-000065180000}"/>
    <cellStyle name="Prozent 4 2 2 2 8 3 2" xfId="27998" xr:uid="{00000000-0005-0000-0000-000066180000}"/>
    <cellStyle name="Prozent 4 2 2 2 8 4" xfId="19580" xr:uid="{00000000-0005-0000-0000-000067180000}"/>
    <cellStyle name="Prozent 4 2 2 2 9" xfId="3236" xr:uid="{00000000-0005-0000-0000-000068180000}"/>
    <cellStyle name="Prozent 4 2 2 2 9 2" xfId="6718" xr:uid="{00000000-0005-0000-0000-000069180000}"/>
    <cellStyle name="Prozent 4 2 2 2 9 2 2" xfId="15139" xr:uid="{00000000-0005-0000-0000-00006A180000}"/>
    <cellStyle name="Prozent 4 2 2 2 9 2 2 2" xfId="31977" xr:uid="{00000000-0005-0000-0000-00006B180000}"/>
    <cellStyle name="Prozent 4 2 2 2 9 2 3" xfId="23559" xr:uid="{00000000-0005-0000-0000-00006C180000}"/>
    <cellStyle name="Prozent 4 2 2 2 9 3" xfId="11657" xr:uid="{00000000-0005-0000-0000-00006D180000}"/>
    <cellStyle name="Prozent 4 2 2 2 9 3 2" xfId="28495" xr:uid="{00000000-0005-0000-0000-00006E180000}"/>
    <cellStyle name="Prozent 4 2 2 2 9 4" xfId="20077" xr:uid="{00000000-0005-0000-0000-00006F180000}"/>
    <cellStyle name="Prozent 4 2 2 3" xfId="141" xr:uid="{00000000-0005-0000-0000-000070180000}"/>
    <cellStyle name="Prozent 4 2 2 3 10" xfId="7219" xr:uid="{00000000-0005-0000-0000-000071180000}"/>
    <cellStyle name="Prozent 4 2 2 3 10 2" xfId="15640" xr:uid="{00000000-0005-0000-0000-000072180000}"/>
    <cellStyle name="Prozent 4 2 2 3 10 2 2" xfId="32478" xr:uid="{00000000-0005-0000-0000-000073180000}"/>
    <cellStyle name="Prozent 4 2 2 3 10 3" xfId="24060" xr:uid="{00000000-0005-0000-0000-000074180000}"/>
    <cellStyle name="Prozent 4 2 2 3 11" xfId="7710" xr:uid="{00000000-0005-0000-0000-000075180000}"/>
    <cellStyle name="Prozent 4 2 2 3 11 2" xfId="16131" xr:uid="{00000000-0005-0000-0000-000076180000}"/>
    <cellStyle name="Prozent 4 2 2 3 11 2 2" xfId="32969" xr:uid="{00000000-0005-0000-0000-000077180000}"/>
    <cellStyle name="Prozent 4 2 2 3 11 3" xfId="24551" xr:uid="{00000000-0005-0000-0000-000078180000}"/>
    <cellStyle name="Prozent 4 2 2 3 12" xfId="8203" xr:uid="{00000000-0005-0000-0000-000079180000}"/>
    <cellStyle name="Prozent 4 2 2 3 12 2" xfId="16624" xr:uid="{00000000-0005-0000-0000-00007A180000}"/>
    <cellStyle name="Prozent 4 2 2 3 12 2 2" xfId="33462" xr:uid="{00000000-0005-0000-0000-00007B180000}"/>
    <cellStyle name="Prozent 4 2 2 3 12 3" xfId="25044" xr:uid="{00000000-0005-0000-0000-00007C180000}"/>
    <cellStyle name="Prozent 4 2 2 3 13" xfId="8693" xr:uid="{00000000-0005-0000-0000-00007D180000}"/>
    <cellStyle name="Prozent 4 2 2 3 13 2" xfId="25532" xr:uid="{00000000-0005-0000-0000-00007E180000}"/>
    <cellStyle name="Prozent 4 2 2 3 14" xfId="17113" xr:uid="{00000000-0005-0000-0000-00007F180000}"/>
    <cellStyle name="Prozent 4 2 2 3 2" xfId="381" xr:uid="{00000000-0005-0000-0000-000080180000}"/>
    <cellStyle name="Prozent 4 2 2 3 2 10" xfId="8204" xr:uid="{00000000-0005-0000-0000-000081180000}"/>
    <cellStyle name="Prozent 4 2 2 3 2 10 2" xfId="16625" xr:uid="{00000000-0005-0000-0000-000082180000}"/>
    <cellStyle name="Prozent 4 2 2 3 2 10 2 2" xfId="33463" xr:uid="{00000000-0005-0000-0000-000083180000}"/>
    <cellStyle name="Prozent 4 2 2 3 2 10 3" xfId="25045" xr:uid="{00000000-0005-0000-0000-000084180000}"/>
    <cellStyle name="Prozent 4 2 2 3 2 11" xfId="8856" xr:uid="{00000000-0005-0000-0000-000085180000}"/>
    <cellStyle name="Prozent 4 2 2 3 2 11 2" xfId="25695" xr:uid="{00000000-0005-0000-0000-000086180000}"/>
    <cellStyle name="Prozent 4 2 2 3 2 12" xfId="17276" xr:uid="{00000000-0005-0000-0000-000087180000}"/>
    <cellStyle name="Prozent 4 2 2 3 2 2" xfId="877" xr:uid="{00000000-0005-0000-0000-000088180000}"/>
    <cellStyle name="Prozent 4 2 2 3 2 2 2" xfId="1865" xr:uid="{00000000-0005-0000-0000-000089180000}"/>
    <cellStyle name="Prozent 4 2 2 3 2 2 2 2" xfId="5401" xr:uid="{00000000-0005-0000-0000-00008A180000}"/>
    <cellStyle name="Prozent 4 2 2 3 2 2 2 2 2" xfId="13822" xr:uid="{00000000-0005-0000-0000-00008B180000}"/>
    <cellStyle name="Prozent 4 2 2 3 2 2 2 2 2 2" xfId="30660" xr:uid="{00000000-0005-0000-0000-00008C180000}"/>
    <cellStyle name="Prozent 4 2 2 3 2 2 2 2 3" xfId="22242" xr:uid="{00000000-0005-0000-0000-00008D180000}"/>
    <cellStyle name="Prozent 4 2 2 3 2 2 2 3" xfId="10340" xr:uid="{00000000-0005-0000-0000-00008E180000}"/>
    <cellStyle name="Prozent 4 2 2 3 2 2 2 3 2" xfId="27178" xr:uid="{00000000-0005-0000-0000-00008F180000}"/>
    <cellStyle name="Prozent 4 2 2 3 2 2 2 4" xfId="18760" xr:uid="{00000000-0005-0000-0000-000090180000}"/>
    <cellStyle name="Prozent 4 2 2 3 2 2 3" xfId="4413" xr:uid="{00000000-0005-0000-0000-000091180000}"/>
    <cellStyle name="Prozent 4 2 2 3 2 2 3 2" xfId="12834" xr:uid="{00000000-0005-0000-0000-000092180000}"/>
    <cellStyle name="Prozent 4 2 2 3 2 2 3 2 2" xfId="29672" xr:uid="{00000000-0005-0000-0000-000093180000}"/>
    <cellStyle name="Prozent 4 2 2 3 2 2 3 3" xfId="21254" xr:uid="{00000000-0005-0000-0000-000094180000}"/>
    <cellStyle name="Prozent 4 2 2 3 2 2 4" xfId="9352" xr:uid="{00000000-0005-0000-0000-000095180000}"/>
    <cellStyle name="Prozent 4 2 2 3 2 2 4 2" xfId="26190" xr:uid="{00000000-0005-0000-0000-000096180000}"/>
    <cellStyle name="Prozent 4 2 2 3 2 2 5" xfId="17772" xr:uid="{00000000-0005-0000-0000-000097180000}"/>
    <cellStyle name="Prozent 4 2 2 3 2 3" xfId="1370" xr:uid="{00000000-0005-0000-0000-000098180000}"/>
    <cellStyle name="Prozent 4 2 2 3 2 3 2" xfId="4906" xr:uid="{00000000-0005-0000-0000-000099180000}"/>
    <cellStyle name="Prozent 4 2 2 3 2 3 2 2" xfId="13327" xr:uid="{00000000-0005-0000-0000-00009A180000}"/>
    <cellStyle name="Prozent 4 2 2 3 2 3 2 2 2" xfId="30165" xr:uid="{00000000-0005-0000-0000-00009B180000}"/>
    <cellStyle name="Prozent 4 2 2 3 2 3 2 3" xfId="21747" xr:uid="{00000000-0005-0000-0000-00009C180000}"/>
    <cellStyle name="Prozent 4 2 2 3 2 3 3" xfId="9845" xr:uid="{00000000-0005-0000-0000-00009D180000}"/>
    <cellStyle name="Prozent 4 2 2 3 2 3 3 2" xfId="26683" xr:uid="{00000000-0005-0000-0000-00009E180000}"/>
    <cellStyle name="Prozent 4 2 2 3 2 3 4" xfId="18265" xr:uid="{00000000-0005-0000-0000-00009F180000}"/>
    <cellStyle name="Prozent 4 2 2 3 2 4" xfId="2251" xr:uid="{00000000-0005-0000-0000-0000A0180000}"/>
    <cellStyle name="Prozent 4 2 2 3 2 4 2" xfId="5737" xr:uid="{00000000-0005-0000-0000-0000A1180000}"/>
    <cellStyle name="Prozent 4 2 2 3 2 4 2 2" xfId="14158" xr:uid="{00000000-0005-0000-0000-0000A2180000}"/>
    <cellStyle name="Prozent 4 2 2 3 2 4 2 2 2" xfId="30996" xr:uid="{00000000-0005-0000-0000-0000A3180000}"/>
    <cellStyle name="Prozent 4 2 2 3 2 4 2 3" xfId="22578" xr:uid="{00000000-0005-0000-0000-0000A4180000}"/>
    <cellStyle name="Prozent 4 2 2 3 2 4 3" xfId="10676" xr:uid="{00000000-0005-0000-0000-0000A5180000}"/>
    <cellStyle name="Prozent 4 2 2 3 2 4 3 2" xfId="27514" xr:uid="{00000000-0005-0000-0000-0000A6180000}"/>
    <cellStyle name="Prozent 4 2 2 3 2 4 4" xfId="19096" xr:uid="{00000000-0005-0000-0000-0000A7180000}"/>
    <cellStyle name="Prozent 4 2 2 3 2 5" xfId="2746" xr:uid="{00000000-0005-0000-0000-0000A8180000}"/>
    <cellStyle name="Prozent 4 2 2 3 2 5 2" xfId="6228" xr:uid="{00000000-0005-0000-0000-0000A9180000}"/>
    <cellStyle name="Prozent 4 2 2 3 2 5 2 2" xfId="14649" xr:uid="{00000000-0005-0000-0000-0000AA180000}"/>
    <cellStyle name="Prozent 4 2 2 3 2 5 2 2 2" xfId="31487" xr:uid="{00000000-0005-0000-0000-0000AB180000}"/>
    <cellStyle name="Prozent 4 2 2 3 2 5 2 3" xfId="23069" xr:uid="{00000000-0005-0000-0000-0000AC180000}"/>
    <cellStyle name="Prozent 4 2 2 3 2 5 3" xfId="11167" xr:uid="{00000000-0005-0000-0000-0000AD180000}"/>
    <cellStyle name="Prozent 4 2 2 3 2 5 3 2" xfId="28005" xr:uid="{00000000-0005-0000-0000-0000AE180000}"/>
    <cellStyle name="Prozent 4 2 2 3 2 5 4" xfId="19587" xr:uid="{00000000-0005-0000-0000-0000AF180000}"/>
    <cellStyle name="Prozent 4 2 2 3 2 6" xfId="3243" xr:uid="{00000000-0005-0000-0000-0000B0180000}"/>
    <cellStyle name="Prozent 4 2 2 3 2 6 2" xfId="6725" xr:uid="{00000000-0005-0000-0000-0000B1180000}"/>
    <cellStyle name="Prozent 4 2 2 3 2 6 2 2" xfId="15146" xr:uid="{00000000-0005-0000-0000-0000B2180000}"/>
    <cellStyle name="Prozent 4 2 2 3 2 6 2 2 2" xfId="31984" xr:uid="{00000000-0005-0000-0000-0000B3180000}"/>
    <cellStyle name="Prozent 4 2 2 3 2 6 2 3" xfId="23566" xr:uid="{00000000-0005-0000-0000-0000B4180000}"/>
    <cellStyle name="Prozent 4 2 2 3 2 6 3" xfId="11664" xr:uid="{00000000-0005-0000-0000-0000B5180000}"/>
    <cellStyle name="Prozent 4 2 2 3 2 6 3 2" xfId="28502" xr:uid="{00000000-0005-0000-0000-0000B6180000}"/>
    <cellStyle name="Prozent 4 2 2 3 2 6 4" xfId="20084" xr:uid="{00000000-0005-0000-0000-0000B7180000}"/>
    <cellStyle name="Prozent 4 2 2 3 2 7" xfId="3918" xr:uid="{00000000-0005-0000-0000-0000B8180000}"/>
    <cellStyle name="Prozent 4 2 2 3 2 7 2" xfId="12339" xr:uid="{00000000-0005-0000-0000-0000B9180000}"/>
    <cellStyle name="Prozent 4 2 2 3 2 7 2 2" xfId="29177" xr:uid="{00000000-0005-0000-0000-0000BA180000}"/>
    <cellStyle name="Prozent 4 2 2 3 2 7 3" xfId="20759" xr:uid="{00000000-0005-0000-0000-0000BB180000}"/>
    <cellStyle name="Prozent 4 2 2 3 2 8" xfId="7220" xr:uid="{00000000-0005-0000-0000-0000BC180000}"/>
    <cellStyle name="Prozent 4 2 2 3 2 8 2" xfId="15641" xr:uid="{00000000-0005-0000-0000-0000BD180000}"/>
    <cellStyle name="Prozent 4 2 2 3 2 8 2 2" xfId="32479" xr:uid="{00000000-0005-0000-0000-0000BE180000}"/>
    <cellStyle name="Prozent 4 2 2 3 2 8 3" xfId="24061" xr:uid="{00000000-0005-0000-0000-0000BF180000}"/>
    <cellStyle name="Prozent 4 2 2 3 2 9" xfId="7711" xr:uid="{00000000-0005-0000-0000-0000C0180000}"/>
    <cellStyle name="Prozent 4 2 2 3 2 9 2" xfId="16132" xr:uid="{00000000-0005-0000-0000-0000C1180000}"/>
    <cellStyle name="Prozent 4 2 2 3 2 9 2 2" xfId="32970" xr:uid="{00000000-0005-0000-0000-0000C2180000}"/>
    <cellStyle name="Prozent 4 2 2 3 2 9 3" xfId="24552" xr:uid="{00000000-0005-0000-0000-0000C3180000}"/>
    <cellStyle name="Prozent 4 2 2 3 3" xfId="543" xr:uid="{00000000-0005-0000-0000-0000C4180000}"/>
    <cellStyle name="Prozent 4 2 2 3 3 10" xfId="8205" xr:uid="{00000000-0005-0000-0000-0000C5180000}"/>
    <cellStyle name="Prozent 4 2 2 3 3 10 2" xfId="16626" xr:uid="{00000000-0005-0000-0000-0000C6180000}"/>
    <cellStyle name="Prozent 4 2 2 3 3 10 2 2" xfId="33464" xr:uid="{00000000-0005-0000-0000-0000C7180000}"/>
    <cellStyle name="Prozent 4 2 2 3 3 10 3" xfId="25046" xr:uid="{00000000-0005-0000-0000-0000C8180000}"/>
    <cellStyle name="Prozent 4 2 2 3 3 11" xfId="9019" xr:uid="{00000000-0005-0000-0000-0000C9180000}"/>
    <cellStyle name="Prozent 4 2 2 3 3 11 2" xfId="25857" xr:uid="{00000000-0005-0000-0000-0000CA180000}"/>
    <cellStyle name="Prozent 4 2 2 3 3 12" xfId="17439" xr:uid="{00000000-0005-0000-0000-0000CB180000}"/>
    <cellStyle name="Prozent 4 2 2 3 3 2" xfId="1039" xr:uid="{00000000-0005-0000-0000-0000CC180000}"/>
    <cellStyle name="Prozent 4 2 2 3 3 2 2" xfId="2027" xr:uid="{00000000-0005-0000-0000-0000CD180000}"/>
    <cellStyle name="Prozent 4 2 2 3 3 2 2 2" xfId="5563" xr:uid="{00000000-0005-0000-0000-0000CE180000}"/>
    <cellStyle name="Prozent 4 2 2 3 3 2 2 2 2" xfId="13984" xr:uid="{00000000-0005-0000-0000-0000CF180000}"/>
    <cellStyle name="Prozent 4 2 2 3 3 2 2 2 2 2" xfId="30822" xr:uid="{00000000-0005-0000-0000-0000D0180000}"/>
    <cellStyle name="Prozent 4 2 2 3 3 2 2 2 3" xfId="22404" xr:uid="{00000000-0005-0000-0000-0000D1180000}"/>
    <cellStyle name="Prozent 4 2 2 3 3 2 2 3" xfId="10502" xr:uid="{00000000-0005-0000-0000-0000D2180000}"/>
    <cellStyle name="Prozent 4 2 2 3 3 2 2 3 2" xfId="27340" xr:uid="{00000000-0005-0000-0000-0000D3180000}"/>
    <cellStyle name="Prozent 4 2 2 3 3 2 2 4" xfId="18922" xr:uid="{00000000-0005-0000-0000-0000D4180000}"/>
    <cellStyle name="Prozent 4 2 2 3 3 2 3" xfId="4575" xr:uid="{00000000-0005-0000-0000-0000D5180000}"/>
    <cellStyle name="Prozent 4 2 2 3 3 2 3 2" xfId="12996" xr:uid="{00000000-0005-0000-0000-0000D6180000}"/>
    <cellStyle name="Prozent 4 2 2 3 3 2 3 2 2" xfId="29834" xr:uid="{00000000-0005-0000-0000-0000D7180000}"/>
    <cellStyle name="Prozent 4 2 2 3 3 2 3 3" xfId="21416" xr:uid="{00000000-0005-0000-0000-0000D8180000}"/>
    <cellStyle name="Prozent 4 2 2 3 3 2 4" xfId="9514" xr:uid="{00000000-0005-0000-0000-0000D9180000}"/>
    <cellStyle name="Prozent 4 2 2 3 3 2 4 2" xfId="26352" xr:uid="{00000000-0005-0000-0000-0000DA180000}"/>
    <cellStyle name="Prozent 4 2 2 3 3 2 5" xfId="17934" xr:uid="{00000000-0005-0000-0000-0000DB180000}"/>
    <cellStyle name="Prozent 4 2 2 3 3 3" xfId="1532" xr:uid="{00000000-0005-0000-0000-0000DC180000}"/>
    <cellStyle name="Prozent 4 2 2 3 3 3 2" xfId="5068" xr:uid="{00000000-0005-0000-0000-0000DD180000}"/>
    <cellStyle name="Prozent 4 2 2 3 3 3 2 2" xfId="13489" xr:uid="{00000000-0005-0000-0000-0000DE180000}"/>
    <cellStyle name="Prozent 4 2 2 3 3 3 2 2 2" xfId="30327" xr:uid="{00000000-0005-0000-0000-0000DF180000}"/>
    <cellStyle name="Prozent 4 2 2 3 3 3 2 3" xfId="21909" xr:uid="{00000000-0005-0000-0000-0000E0180000}"/>
    <cellStyle name="Prozent 4 2 2 3 3 3 3" xfId="10007" xr:uid="{00000000-0005-0000-0000-0000E1180000}"/>
    <cellStyle name="Prozent 4 2 2 3 3 3 3 2" xfId="26845" xr:uid="{00000000-0005-0000-0000-0000E2180000}"/>
    <cellStyle name="Prozent 4 2 2 3 3 3 4" xfId="18427" xr:uid="{00000000-0005-0000-0000-0000E3180000}"/>
    <cellStyle name="Prozent 4 2 2 3 3 4" xfId="2252" xr:uid="{00000000-0005-0000-0000-0000E4180000}"/>
    <cellStyle name="Prozent 4 2 2 3 3 4 2" xfId="5738" xr:uid="{00000000-0005-0000-0000-0000E5180000}"/>
    <cellStyle name="Prozent 4 2 2 3 3 4 2 2" xfId="14159" xr:uid="{00000000-0005-0000-0000-0000E6180000}"/>
    <cellStyle name="Prozent 4 2 2 3 3 4 2 2 2" xfId="30997" xr:uid="{00000000-0005-0000-0000-0000E7180000}"/>
    <cellStyle name="Prozent 4 2 2 3 3 4 2 3" xfId="22579" xr:uid="{00000000-0005-0000-0000-0000E8180000}"/>
    <cellStyle name="Prozent 4 2 2 3 3 4 3" xfId="10677" xr:uid="{00000000-0005-0000-0000-0000E9180000}"/>
    <cellStyle name="Prozent 4 2 2 3 3 4 3 2" xfId="27515" xr:uid="{00000000-0005-0000-0000-0000EA180000}"/>
    <cellStyle name="Prozent 4 2 2 3 3 4 4" xfId="19097" xr:uid="{00000000-0005-0000-0000-0000EB180000}"/>
    <cellStyle name="Prozent 4 2 2 3 3 5" xfId="2747" xr:uid="{00000000-0005-0000-0000-0000EC180000}"/>
    <cellStyle name="Prozent 4 2 2 3 3 5 2" xfId="6229" xr:uid="{00000000-0005-0000-0000-0000ED180000}"/>
    <cellStyle name="Prozent 4 2 2 3 3 5 2 2" xfId="14650" xr:uid="{00000000-0005-0000-0000-0000EE180000}"/>
    <cellStyle name="Prozent 4 2 2 3 3 5 2 2 2" xfId="31488" xr:uid="{00000000-0005-0000-0000-0000EF180000}"/>
    <cellStyle name="Prozent 4 2 2 3 3 5 2 3" xfId="23070" xr:uid="{00000000-0005-0000-0000-0000F0180000}"/>
    <cellStyle name="Prozent 4 2 2 3 3 5 3" xfId="11168" xr:uid="{00000000-0005-0000-0000-0000F1180000}"/>
    <cellStyle name="Prozent 4 2 2 3 3 5 3 2" xfId="28006" xr:uid="{00000000-0005-0000-0000-0000F2180000}"/>
    <cellStyle name="Prozent 4 2 2 3 3 5 4" xfId="19588" xr:uid="{00000000-0005-0000-0000-0000F3180000}"/>
    <cellStyle name="Prozent 4 2 2 3 3 6" xfId="3244" xr:uid="{00000000-0005-0000-0000-0000F4180000}"/>
    <cellStyle name="Prozent 4 2 2 3 3 6 2" xfId="6726" xr:uid="{00000000-0005-0000-0000-0000F5180000}"/>
    <cellStyle name="Prozent 4 2 2 3 3 6 2 2" xfId="15147" xr:uid="{00000000-0005-0000-0000-0000F6180000}"/>
    <cellStyle name="Prozent 4 2 2 3 3 6 2 2 2" xfId="31985" xr:uid="{00000000-0005-0000-0000-0000F7180000}"/>
    <cellStyle name="Prozent 4 2 2 3 3 6 2 3" xfId="23567" xr:uid="{00000000-0005-0000-0000-0000F8180000}"/>
    <cellStyle name="Prozent 4 2 2 3 3 6 3" xfId="11665" xr:uid="{00000000-0005-0000-0000-0000F9180000}"/>
    <cellStyle name="Prozent 4 2 2 3 3 6 3 2" xfId="28503" xr:uid="{00000000-0005-0000-0000-0000FA180000}"/>
    <cellStyle name="Prozent 4 2 2 3 3 6 4" xfId="20085" xr:uid="{00000000-0005-0000-0000-0000FB180000}"/>
    <cellStyle name="Prozent 4 2 2 3 3 7" xfId="4080" xr:uid="{00000000-0005-0000-0000-0000FC180000}"/>
    <cellStyle name="Prozent 4 2 2 3 3 7 2" xfId="12501" xr:uid="{00000000-0005-0000-0000-0000FD180000}"/>
    <cellStyle name="Prozent 4 2 2 3 3 7 2 2" xfId="29339" xr:uid="{00000000-0005-0000-0000-0000FE180000}"/>
    <cellStyle name="Prozent 4 2 2 3 3 7 3" xfId="20921" xr:uid="{00000000-0005-0000-0000-0000FF180000}"/>
    <cellStyle name="Prozent 4 2 2 3 3 8" xfId="7221" xr:uid="{00000000-0005-0000-0000-000000190000}"/>
    <cellStyle name="Prozent 4 2 2 3 3 8 2" xfId="15642" xr:uid="{00000000-0005-0000-0000-000001190000}"/>
    <cellStyle name="Prozent 4 2 2 3 3 8 2 2" xfId="32480" xr:uid="{00000000-0005-0000-0000-000002190000}"/>
    <cellStyle name="Prozent 4 2 2 3 3 8 3" xfId="24062" xr:uid="{00000000-0005-0000-0000-000003190000}"/>
    <cellStyle name="Prozent 4 2 2 3 3 9" xfId="7712" xr:uid="{00000000-0005-0000-0000-000004190000}"/>
    <cellStyle name="Prozent 4 2 2 3 3 9 2" xfId="16133" xr:uid="{00000000-0005-0000-0000-000005190000}"/>
    <cellStyle name="Prozent 4 2 2 3 3 9 2 2" xfId="32971" xr:uid="{00000000-0005-0000-0000-000006190000}"/>
    <cellStyle name="Prozent 4 2 2 3 3 9 3" xfId="24553" xr:uid="{00000000-0005-0000-0000-000007190000}"/>
    <cellStyle name="Prozent 4 2 2 3 4" xfId="714" xr:uid="{00000000-0005-0000-0000-000008190000}"/>
    <cellStyle name="Prozent 4 2 2 3 4 2" xfId="1702" xr:uid="{00000000-0005-0000-0000-000009190000}"/>
    <cellStyle name="Prozent 4 2 2 3 4 2 2" xfId="5238" xr:uid="{00000000-0005-0000-0000-00000A190000}"/>
    <cellStyle name="Prozent 4 2 2 3 4 2 2 2" xfId="13659" xr:uid="{00000000-0005-0000-0000-00000B190000}"/>
    <cellStyle name="Prozent 4 2 2 3 4 2 2 2 2" xfId="30497" xr:uid="{00000000-0005-0000-0000-00000C190000}"/>
    <cellStyle name="Prozent 4 2 2 3 4 2 2 3" xfId="22079" xr:uid="{00000000-0005-0000-0000-00000D190000}"/>
    <cellStyle name="Prozent 4 2 2 3 4 2 3" xfId="10177" xr:uid="{00000000-0005-0000-0000-00000E190000}"/>
    <cellStyle name="Prozent 4 2 2 3 4 2 3 2" xfId="27015" xr:uid="{00000000-0005-0000-0000-00000F190000}"/>
    <cellStyle name="Prozent 4 2 2 3 4 2 4" xfId="18597" xr:uid="{00000000-0005-0000-0000-000010190000}"/>
    <cellStyle name="Prozent 4 2 2 3 4 3" xfId="4250" xr:uid="{00000000-0005-0000-0000-000011190000}"/>
    <cellStyle name="Prozent 4 2 2 3 4 3 2" xfId="12671" xr:uid="{00000000-0005-0000-0000-000012190000}"/>
    <cellStyle name="Prozent 4 2 2 3 4 3 2 2" xfId="29509" xr:uid="{00000000-0005-0000-0000-000013190000}"/>
    <cellStyle name="Prozent 4 2 2 3 4 3 3" xfId="21091" xr:uid="{00000000-0005-0000-0000-000014190000}"/>
    <cellStyle name="Prozent 4 2 2 3 4 4" xfId="9189" xr:uid="{00000000-0005-0000-0000-000015190000}"/>
    <cellStyle name="Prozent 4 2 2 3 4 4 2" xfId="26027" xr:uid="{00000000-0005-0000-0000-000016190000}"/>
    <cellStyle name="Prozent 4 2 2 3 4 5" xfId="17609" xr:uid="{00000000-0005-0000-0000-000017190000}"/>
    <cellStyle name="Prozent 4 2 2 3 5" xfId="1207" xr:uid="{00000000-0005-0000-0000-000018190000}"/>
    <cellStyle name="Prozent 4 2 2 3 5 2" xfId="4743" xr:uid="{00000000-0005-0000-0000-000019190000}"/>
    <cellStyle name="Prozent 4 2 2 3 5 2 2" xfId="13164" xr:uid="{00000000-0005-0000-0000-00001A190000}"/>
    <cellStyle name="Prozent 4 2 2 3 5 2 2 2" xfId="30002" xr:uid="{00000000-0005-0000-0000-00001B190000}"/>
    <cellStyle name="Prozent 4 2 2 3 5 2 3" xfId="21584" xr:uid="{00000000-0005-0000-0000-00001C190000}"/>
    <cellStyle name="Prozent 4 2 2 3 5 3" xfId="9682" xr:uid="{00000000-0005-0000-0000-00001D190000}"/>
    <cellStyle name="Prozent 4 2 2 3 5 3 2" xfId="26520" xr:uid="{00000000-0005-0000-0000-00001E190000}"/>
    <cellStyle name="Prozent 4 2 2 3 5 4" xfId="18102" xr:uid="{00000000-0005-0000-0000-00001F190000}"/>
    <cellStyle name="Prozent 4 2 2 3 6" xfId="2250" xr:uid="{00000000-0005-0000-0000-000020190000}"/>
    <cellStyle name="Prozent 4 2 2 3 6 2" xfId="5736" xr:uid="{00000000-0005-0000-0000-000021190000}"/>
    <cellStyle name="Prozent 4 2 2 3 6 2 2" xfId="14157" xr:uid="{00000000-0005-0000-0000-000022190000}"/>
    <cellStyle name="Prozent 4 2 2 3 6 2 2 2" xfId="30995" xr:uid="{00000000-0005-0000-0000-000023190000}"/>
    <cellStyle name="Prozent 4 2 2 3 6 2 3" xfId="22577" xr:uid="{00000000-0005-0000-0000-000024190000}"/>
    <cellStyle name="Prozent 4 2 2 3 6 3" xfId="10675" xr:uid="{00000000-0005-0000-0000-000025190000}"/>
    <cellStyle name="Prozent 4 2 2 3 6 3 2" xfId="27513" xr:uid="{00000000-0005-0000-0000-000026190000}"/>
    <cellStyle name="Prozent 4 2 2 3 6 4" xfId="19095" xr:uid="{00000000-0005-0000-0000-000027190000}"/>
    <cellStyle name="Prozent 4 2 2 3 7" xfId="2745" xr:uid="{00000000-0005-0000-0000-000028190000}"/>
    <cellStyle name="Prozent 4 2 2 3 7 2" xfId="6227" xr:uid="{00000000-0005-0000-0000-000029190000}"/>
    <cellStyle name="Prozent 4 2 2 3 7 2 2" xfId="14648" xr:uid="{00000000-0005-0000-0000-00002A190000}"/>
    <cellStyle name="Prozent 4 2 2 3 7 2 2 2" xfId="31486" xr:uid="{00000000-0005-0000-0000-00002B190000}"/>
    <cellStyle name="Prozent 4 2 2 3 7 2 3" xfId="23068" xr:uid="{00000000-0005-0000-0000-00002C190000}"/>
    <cellStyle name="Prozent 4 2 2 3 7 3" xfId="11166" xr:uid="{00000000-0005-0000-0000-00002D190000}"/>
    <cellStyle name="Prozent 4 2 2 3 7 3 2" xfId="28004" xr:uid="{00000000-0005-0000-0000-00002E190000}"/>
    <cellStyle name="Prozent 4 2 2 3 7 4" xfId="19586" xr:uid="{00000000-0005-0000-0000-00002F190000}"/>
    <cellStyle name="Prozent 4 2 2 3 8" xfId="3242" xr:uid="{00000000-0005-0000-0000-000030190000}"/>
    <cellStyle name="Prozent 4 2 2 3 8 2" xfId="6724" xr:uid="{00000000-0005-0000-0000-000031190000}"/>
    <cellStyle name="Prozent 4 2 2 3 8 2 2" xfId="15145" xr:uid="{00000000-0005-0000-0000-000032190000}"/>
    <cellStyle name="Prozent 4 2 2 3 8 2 2 2" xfId="31983" xr:uid="{00000000-0005-0000-0000-000033190000}"/>
    <cellStyle name="Prozent 4 2 2 3 8 2 3" xfId="23565" xr:uid="{00000000-0005-0000-0000-000034190000}"/>
    <cellStyle name="Prozent 4 2 2 3 8 3" xfId="11663" xr:uid="{00000000-0005-0000-0000-000035190000}"/>
    <cellStyle name="Prozent 4 2 2 3 8 3 2" xfId="28501" xr:uid="{00000000-0005-0000-0000-000036190000}"/>
    <cellStyle name="Prozent 4 2 2 3 8 4" xfId="20083" xr:uid="{00000000-0005-0000-0000-000037190000}"/>
    <cellStyle name="Prozent 4 2 2 3 9" xfId="3755" xr:uid="{00000000-0005-0000-0000-000038190000}"/>
    <cellStyle name="Prozent 4 2 2 3 9 2" xfId="12176" xr:uid="{00000000-0005-0000-0000-000039190000}"/>
    <cellStyle name="Prozent 4 2 2 3 9 2 2" xfId="29014" xr:uid="{00000000-0005-0000-0000-00003A190000}"/>
    <cellStyle name="Prozent 4 2 2 3 9 3" xfId="20596" xr:uid="{00000000-0005-0000-0000-00003B190000}"/>
    <cellStyle name="Prozent 4 2 2 4" xfId="303" xr:uid="{00000000-0005-0000-0000-00003C190000}"/>
    <cellStyle name="Prozent 4 2 2 4 10" xfId="8206" xr:uid="{00000000-0005-0000-0000-00003D190000}"/>
    <cellStyle name="Prozent 4 2 2 4 10 2" xfId="16627" xr:uid="{00000000-0005-0000-0000-00003E190000}"/>
    <cellStyle name="Prozent 4 2 2 4 10 2 2" xfId="33465" xr:uid="{00000000-0005-0000-0000-00003F190000}"/>
    <cellStyle name="Prozent 4 2 2 4 10 3" xfId="25047" xr:uid="{00000000-0005-0000-0000-000040190000}"/>
    <cellStyle name="Prozent 4 2 2 4 11" xfId="8778" xr:uid="{00000000-0005-0000-0000-000041190000}"/>
    <cellStyle name="Prozent 4 2 2 4 11 2" xfId="25617" xr:uid="{00000000-0005-0000-0000-000042190000}"/>
    <cellStyle name="Prozent 4 2 2 4 12" xfId="17198" xr:uid="{00000000-0005-0000-0000-000043190000}"/>
    <cellStyle name="Prozent 4 2 2 4 2" xfId="799" xr:uid="{00000000-0005-0000-0000-000044190000}"/>
    <cellStyle name="Prozent 4 2 2 4 2 2" xfId="1787" xr:uid="{00000000-0005-0000-0000-000045190000}"/>
    <cellStyle name="Prozent 4 2 2 4 2 2 2" xfId="5323" xr:uid="{00000000-0005-0000-0000-000046190000}"/>
    <cellStyle name="Prozent 4 2 2 4 2 2 2 2" xfId="13744" xr:uid="{00000000-0005-0000-0000-000047190000}"/>
    <cellStyle name="Prozent 4 2 2 4 2 2 2 2 2" xfId="30582" xr:uid="{00000000-0005-0000-0000-000048190000}"/>
    <cellStyle name="Prozent 4 2 2 4 2 2 2 3" xfId="22164" xr:uid="{00000000-0005-0000-0000-000049190000}"/>
    <cellStyle name="Prozent 4 2 2 4 2 2 3" xfId="10262" xr:uid="{00000000-0005-0000-0000-00004A190000}"/>
    <cellStyle name="Prozent 4 2 2 4 2 2 3 2" xfId="27100" xr:uid="{00000000-0005-0000-0000-00004B190000}"/>
    <cellStyle name="Prozent 4 2 2 4 2 2 4" xfId="18682" xr:uid="{00000000-0005-0000-0000-00004C190000}"/>
    <cellStyle name="Prozent 4 2 2 4 2 3" xfId="4335" xr:uid="{00000000-0005-0000-0000-00004D190000}"/>
    <cellStyle name="Prozent 4 2 2 4 2 3 2" xfId="12756" xr:uid="{00000000-0005-0000-0000-00004E190000}"/>
    <cellStyle name="Prozent 4 2 2 4 2 3 2 2" xfId="29594" xr:uid="{00000000-0005-0000-0000-00004F190000}"/>
    <cellStyle name="Prozent 4 2 2 4 2 3 3" xfId="21176" xr:uid="{00000000-0005-0000-0000-000050190000}"/>
    <cellStyle name="Prozent 4 2 2 4 2 4" xfId="9274" xr:uid="{00000000-0005-0000-0000-000051190000}"/>
    <cellStyle name="Prozent 4 2 2 4 2 4 2" xfId="26112" xr:uid="{00000000-0005-0000-0000-000052190000}"/>
    <cellStyle name="Prozent 4 2 2 4 2 5" xfId="17694" xr:uid="{00000000-0005-0000-0000-000053190000}"/>
    <cellStyle name="Prozent 4 2 2 4 3" xfId="1292" xr:uid="{00000000-0005-0000-0000-000054190000}"/>
    <cellStyle name="Prozent 4 2 2 4 3 2" xfId="4828" xr:uid="{00000000-0005-0000-0000-000055190000}"/>
    <cellStyle name="Prozent 4 2 2 4 3 2 2" xfId="13249" xr:uid="{00000000-0005-0000-0000-000056190000}"/>
    <cellStyle name="Prozent 4 2 2 4 3 2 2 2" xfId="30087" xr:uid="{00000000-0005-0000-0000-000057190000}"/>
    <cellStyle name="Prozent 4 2 2 4 3 2 3" xfId="21669" xr:uid="{00000000-0005-0000-0000-000058190000}"/>
    <cellStyle name="Prozent 4 2 2 4 3 3" xfId="9767" xr:uid="{00000000-0005-0000-0000-000059190000}"/>
    <cellStyle name="Prozent 4 2 2 4 3 3 2" xfId="26605" xr:uid="{00000000-0005-0000-0000-00005A190000}"/>
    <cellStyle name="Prozent 4 2 2 4 3 4" xfId="18187" xr:uid="{00000000-0005-0000-0000-00005B190000}"/>
    <cellStyle name="Prozent 4 2 2 4 4" xfId="2253" xr:uid="{00000000-0005-0000-0000-00005C190000}"/>
    <cellStyle name="Prozent 4 2 2 4 4 2" xfId="5739" xr:uid="{00000000-0005-0000-0000-00005D190000}"/>
    <cellStyle name="Prozent 4 2 2 4 4 2 2" xfId="14160" xr:uid="{00000000-0005-0000-0000-00005E190000}"/>
    <cellStyle name="Prozent 4 2 2 4 4 2 2 2" xfId="30998" xr:uid="{00000000-0005-0000-0000-00005F190000}"/>
    <cellStyle name="Prozent 4 2 2 4 4 2 3" xfId="22580" xr:uid="{00000000-0005-0000-0000-000060190000}"/>
    <cellStyle name="Prozent 4 2 2 4 4 3" xfId="10678" xr:uid="{00000000-0005-0000-0000-000061190000}"/>
    <cellStyle name="Prozent 4 2 2 4 4 3 2" xfId="27516" xr:uid="{00000000-0005-0000-0000-000062190000}"/>
    <cellStyle name="Prozent 4 2 2 4 4 4" xfId="19098" xr:uid="{00000000-0005-0000-0000-000063190000}"/>
    <cellStyle name="Prozent 4 2 2 4 5" xfId="2748" xr:uid="{00000000-0005-0000-0000-000064190000}"/>
    <cellStyle name="Prozent 4 2 2 4 5 2" xfId="6230" xr:uid="{00000000-0005-0000-0000-000065190000}"/>
    <cellStyle name="Prozent 4 2 2 4 5 2 2" xfId="14651" xr:uid="{00000000-0005-0000-0000-000066190000}"/>
    <cellStyle name="Prozent 4 2 2 4 5 2 2 2" xfId="31489" xr:uid="{00000000-0005-0000-0000-000067190000}"/>
    <cellStyle name="Prozent 4 2 2 4 5 2 3" xfId="23071" xr:uid="{00000000-0005-0000-0000-000068190000}"/>
    <cellStyle name="Prozent 4 2 2 4 5 3" xfId="11169" xr:uid="{00000000-0005-0000-0000-000069190000}"/>
    <cellStyle name="Prozent 4 2 2 4 5 3 2" xfId="28007" xr:uid="{00000000-0005-0000-0000-00006A190000}"/>
    <cellStyle name="Prozent 4 2 2 4 5 4" xfId="19589" xr:uid="{00000000-0005-0000-0000-00006B190000}"/>
    <cellStyle name="Prozent 4 2 2 4 6" xfId="3245" xr:uid="{00000000-0005-0000-0000-00006C190000}"/>
    <cellStyle name="Prozent 4 2 2 4 6 2" xfId="6727" xr:uid="{00000000-0005-0000-0000-00006D190000}"/>
    <cellStyle name="Prozent 4 2 2 4 6 2 2" xfId="15148" xr:uid="{00000000-0005-0000-0000-00006E190000}"/>
    <cellStyle name="Prozent 4 2 2 4 6 2 2 2" xfId="31986" xr:uid="{00000000-0005-0000-0000-00006F190000}"/>
    <cellStyle name="Prozent 4 2 2 4 6 2 3" xfId="23568" xr:uid="{00000000-0005-0000-0000-000070190000}"/>
    <cellStyle name="Prozent 4 2 2 4 6 3" xfId="11666" xr:uid="{00000000-0005-0000-0000-000071190000}"/>
    <cellStyle name="Prozent 4 2 2 4 6 3 2" xfId="28504" xr:uid="{00000000-0005-0000-0000-000072190000}"/>
    <cellStyle name="Prozent 4 2 2 4 6 4" xfId="20086" xr:uid="{00000000-0005-0000-0000-000073190000}"/>
    <cellStyle name="Prozent 4 2 2 4 7" xfId="3840" xr:uid="{00000000-0005-0000-0000-000074190000}"/>
    <cellStyle name="Prozent 4 2 2 4 7 2" xfId="12261" xr:uid="{00000000-0005-0000-0000-000075190000}"/>
    <cellStyle name="Prozent 4 2 2 4 7 2 2" xfId="29099" xr:uid="{00000000-0005-0000-0000-000076190000}"/>
    <cellStyle name="Prozent 4 2 2 4 7 3" xfId="20681" xr:uid="{00000000-0005-0000-0000-000077190000}"/>
    <cellStyle name="Prozent 4 2 2 4 8" xfId="7222" xr:uid="{00000000-0005-0000-0000-000078190000}"/>
    <cellStyle name="Prozent 4 2 2 4 8 2" xfId="15643" xr:uid="{00000000-0005-0000-0000-000079190000}"/>
    <cellStyle name="Prozent 4 2 2 4 8 2 2" xfId="32481" xr:uid="{00000000-0005-0000-0000-00007A190000}"/>
    <cellStyle name="Prozent 4 2 2 4 8 3" xfId="24063" xr:uid="{00000000-0005-0000-0000-00007B190000}"/>
    <cellStyle name="Prozent 4 2 2 4 9" xfId="7713" xr:uid="{00000000-0005-0000-0000-00007C190000}"/>
    <cellStyle name="Prozent 4 2 2 4 9 2" xfId="16134" xr:uid="{00000000-0005-0000-0000-00007D190000}"/>
    <cellStyle name="Prozent 4 2 2 4 9 2 2" xfId="32972" xr:uid="{00000000-0005-0000-0000-00007E190000}"/>
    <cellStyle name="Prozent 4 2 2 4 9 3" xfId="24554" xr:uid="{00000000-0005-0000-0000-00007F190000}"/>
    <cellStyle name="Prozent 4 2 2 5" xfId="465" xr:uid="{00000000-0005-0000-0000-000080190000}"/>
    <cellStyle name="Prozent 4 2 2 5 10" xfId="8207" xr:uid="{00000000-0005-0000-0000-000081190000}"/>
    <cellStyle name="Prozent 4 2 2 5 10 2" xfId="16628" xr:uid="{00000000-0005-0000-0000-000082190000}"/>
    <cellStyle name="Prozent 4 2 2 5 10 2 2" xfId="33466" xr:uid="{00000000-0005-0000-0000-000083190000}"/>
    <cellStyle name="Prozent 4 2 2 5 10 3" xfId="25048" xr:uid="{00000000-0005-0000-0000-000084190000}"/>
    <cellStyle name="Prozent 4 2 2 5 11" xfId="8941" xr:uid="{00000000-0005-0000-0000-000085190000}"/>
    <cellStyle name="Prozent 4 2 2 5 11 2" xfId="25779" xr:uid="{00000000-0005-0000-0000-000086190000}"/>
    <cellStyle name="Prozent 4 2 2 5 12" xfId="17361" xr:uid="{00000000-0005-0000-0000-000087190000}"/>
    <cellStyle name="Prozent 4 2 2 5 2" xfId="961" xr:uid="{00000000-0005-0000-0000-000088190000}"/>
    <cellStyle name="Prozent 4 2 2 5 2 2" xfId="1949" xr:uid="{00000000-0005-0000-0000-000089190000}"/>
    <cellStyle name="Prozent 4 2 2 5 2 2 2" xfId="5485" xr:uid="{00000000-0005-0000-0000-00008A190000}"/>
    <cellStyle name="Prozent 4 2 2 5 2 2 2 2" xfId="13906" xr:uid="{00000000-0005-0000-0000-00008B190000}"/>
    <cellStyle name="Prozent 4 2 2 5 2 2 2 2 2" xfId="30744" xr:uid="{00000000-0005-0000-0000-00008C190000}"/>
    <cellStyle name="Prozent 4 2 2 5 2 2 2 3" xfId="22326" xr:uid="{00000000-0005-0000-0000-00008D190000}"/>
    <cellStyle name="Prozent 4 2 2 5 2 2 3" xfId="10424" xr:uid="{00000000-0005-0000-0000-00008E190000}"/>
    <cellStyle name="Prozent 4 2 2 5 2 2 3 2" xfId="27262" xr:uid="{00000000-0005-0000-0000-00008F190000}"/>
    <cellStyle name="Prozent 4 2 2 5 2 2 4" xfId="18844" xr:uid="{00000000-0005-0000-0000-000090190000}"/>
    <cellStyle name="Prozent 4 2 2 5 2 3" xfId="4497" xr:uid="{00000000-0005-0000-0000-000091190000}"/>
    <cellStyle name="Prozent 4 2 2 5 2 3 2" xfId="12918" xr:uid="{00000000-0005-0000-0000-000092190000}"/>
    <cellStyle name="Prozent 4 2 2 5 2 3 2 2" xfId="29756" xr:uid="{00000000-0005-0000-0000-000093190000}"/>
    <cellStyle name="Prozent 4 2 2 5 2 3 3" xfId="21338" xr:uid="{00000000-0005-0000-0000-000094190000}"/>
    <cellStyle name="Prozent 4 2 2 5 2 4" xfId="9436" xr:uid="{00000000-0005-0000-0000-000095190000}"/>
    <cellStyle name="Prozent 4 2 2 5 2 4 2" xfId="26274" xr:uid="{00000000-0005-0000-0000-000096190000}"/>
    <cellStyle name="Prozent 4 2 2 5 2 5" xfId="17856" xr:uid="{00000000-0005-0000-0000-000097190000}"/>
    <cellStyle name="Prozent 4 2 2 5 3" xfId="1454" xr:uid="{00000000-0005-0000-0000-000098190000}"/>
    <cellStyle name="Prozent 4 2 2 5 3 2" xfId="4990" xr:uid="{00000000-0005-0000-0000-000099190000}"/>
    <cellStyle name="Prozent 4 2 2 5 3 2 2" xfId="13411" xr:uid="{00000000-0005-0000-0000-00009A190000}"/>
    <cellStyle name="Prozent 4 2 2 5 3 2 2 2" xfId="30249" xr:uid="{00000000-0005-0000-0000-00009B190000}"/>
    <cellStyle name="Prozent 4 2 2 5 3 2 3" xfId="21831" xr:uid="{00000000-0005-0000-0000-00009C190000}"/>
    <cellStyle name="Prozent 4 2 2 5 3 3" xfId="9929" xr:uid="{00000000-0005-0000-0000-00009D190000}"/>
    <cellStyle name="Prozent 4 2 2 5 3 3 2" xfId="26767" xr:uid="{00000000-0005-0000-0000-00009E190000}"/>
    <cellStyle name="Prozent 4 2 2 5 3 4" xfId="18349" xr:uid="{00000000-0005-0000-0000-00009F190000}"/>
    <cellStyle name="Prozent 4 2 2 5 4" xfId="2254" xr:uid="{00000000-0005-0000-0000-0000A0190000}"/>
    <cellStyle name="Prozent 4 2 2 5 4 2" xfId="5740" xr:uid="{00000000-0005-0000-0000-0000A1190000}"/>
    <cellStyle name="Prozent 4 2 2 5 4 2 2" xfId="14161" xr:uid="{00000000-0005-0000-0000-0000A2190000}"/>
    <cellStyle name="Prozent 4 2 2 5 4 2 2 2" xfId="30999" xr:uid="{00000000-0005-0000-0000-0000A3190000}"/>
    <cellStyle name="Prozent 4 2 2 5 4 2 3" xfId="22581" xr:uid="{00000000-0005-0000-0000-0000A4190000}"/>
    <cellStyle name="Prozent 4 2 2 5 4 3" xfId="10679" xr:uid="{00000000-0005-0000-0000-0000A5190000}"/>
    <cellStyle name="Prozent 4 2 2 5 4 3 2" xfId="27517" xr:uid="{00000000-0005-0000-0000-0000A6190000}"/>
    <cellStyle name="Prozent 4 2 2 5 4 4" xfId="19099" xr:uid="{00000000-0005-0000-0000-0000A7190000}"/>
    <cellStyle name="Prozent 4 2 2 5 5" xfId="2749" xr:uid="{00000000-0005-0000-0000-0000A8190000}"/>
    <cellStyle name="Prozent 4 2 2 5 5 2" xfId="6231" xr:uid="{00000000-0005-0000-0000-0000A9190000}"/>
    <cellStyle name="Prozent 4 2 2 5 5 2 2" xfId="14652" xr:uid="{00000000-0005-0000-0000-0000AA190000}"/>
    <cellStyle name="Prozent 4 2 2 5 5 2 2 2" xfId="31490" xr:uid="{00000000-0005-0000-0000-0000AB190000}"/>
    <cellStyle name="Prozent 4 2 2 5 5 2 3" xfId="23072" xr:uid="{00000000-0005-0000-0000-0000AC190000}"/>
    <cellStyle name="Prozent 4 2 2 5 5 3" xfId="11170" xr:uid="{00000000-0005-0000-0000-0000AD190000}"/>
    <cellStyle name="Prozent 4 2 2 5 5 3 2" xfId="28008" xr:uid="{00000000-0005-0000-0000-0000AE190000}"/>
    <cellStyle name="Prozent 4 2 2 5 5 4" xfId="19590" xr:uid="{00000000-0005-0000-0000-0000AF190000}"/>
    <cellStyle name="Prozent 4 2 2 5 6" xfId="3246" xr:uid="{00000000-0005-0000-0000-0000B0190000}"/>
    <cellStyle name="Prozent 4 2 2 5 6 2" xfId="6728" xr:uid="{00000000-0005-0000-0000-0000B1190000}"/>
    <cellStyle name="Prozent 4 2 2 5 6 2 2" xfId="15149" xr:uid="{00000000-0005-0000-0000-0000B2190000}"/>
    <cellStyle name="Prozent 4 2 2 5 6 2 2 2" xfId="31987" xr:uid="{00000000-0005-0000-0000-0000B3190000}"/>
    <cellStyle name="Prozent 4 2 2 5 6 2 3" xfId="23569" xr:uid="{00000000-0005-0000-0000-0000B4190000}"/>
    <cellStyle name="Prozent 4 2 2 5 6 3" xfId="11667" xr:uid="{00000000-0005-0000-0000-0000B5190000}"/>
    <cellStyle name="Prozent 4 2 2 5 6 3 2" xfId="28505" xr:uid="{00000000-0005-0000-0000-0000B6190000}"/>
    <cellStyle name="Prozent 4 2 2 5 6 4" xfId="20087" xr:uid="{00000000-0005-0000-0000-0000B7190000}"/>
    <cellStyle name="Prozent 4 2 2 5 7" xfId="4002" xr:uid="{00000000-0005-0000-0000-0000B8190000}"/>
    <cellStyle name="Prozent 4 2 2 5 7 2" xfId="12423" xr:uid="{00000000-0005-0000-0000-0000B9190000}"/>
    <cellStyle name="Prozent 4 2 2 5 7 2 2" xfId="29261" xr:uid="{00000000-0005-0000-0000-0000BA190000}"/>
    <cellStyle name="Prozent 4 2 2 5 7 3" xfId="20843" xr:uid="{00000000-0005-0000-0000-0000BB190000}"/>
    <cellStyle name="Prozent 4 2 2 5 8" xfId="7223" xr:uid="{00000000-0005-0000-0000-0000BC190000}"/>
    <cellStyle name="Prozent 4 2 2 5 8 2" xfId="15644" xr:uid="{00000000-0005-0000-0000-0000BD190000}"/>
    <cellStyle name="Prozent 4 2 2 5 8 2 2" xfId="32482" xr:uid="{00000000-0005-0000-0000-0000BE190000}"/>
    <cellStyle name="Prozent 4 2 2 5 8 3" xfId="24064" xr:uid="{00000000-0005-0000-0000-0000BF190000}"/>
    <cellStyle name="Prozent 4 2 2 5 9" xfId="7714" xr:uid="{00000000-0005-0000-0000-0000C0190000}"/>
    <cellStyle name="Prozent 4 2 2 5 9 2" xfId="16135" xr:uid="{00000000-0005-0000-0000-0000C1190000}"/>
    <cellStyle name="Prozent 4 2 2 5 9 2 2" xfId="32973" xr:uid="{00000000-0005-0000-0000-0000C2190000}"/>
    <cellStyle name="Prozent 4 2 2 5 9 3" xfId="24555" xr:uid="{00000000-0005-0000-0000-0000C3190000}"/>
    <cellStyle name="Prozent 4 2 2 6" xfId="636" xr:uid="{00000000-0005-0000-0000-0000C4190000}"/>
    <cellStyle name="Prozent 4 2 2 6 2" xfId="1624" xr:uid="{00000000-0005-0000-0000-0000C5190000}"/>
    <cellStyle name="Prozent 4 2 2 6 2 2" xfId="5160" xr:uid="{00000000-0005-0000-0000-0000C6190000}"/>
    <cellStyle name="Prozent 4 2 2 6 2 2 2" xfId="13581" xr:uid="{00000000-0005-0000-0000-0000C7190000}"/>
    <cellStyle name="Prozent 4 2 2 6 2 2 2 2" xfId="30419" xr:uid="{00000000-0005-0000-0000-0000C8190000}"/>
    <cellStyle name="Prozent 4 2 2 6 2 2 3" xfId="22001" xr:uid="{00000000-0005-0000-0000-0000C9190000}"/>
    <cellStyle name="Prozent 4 2 2 6 2 3" xfId="10099" xr:uid="{00000000-0005-0000-0000-0000CA190000}"/>
    <cellStyle name="Prozent 4 2 2 6 2 3 2" xfId="26937" xr:uid="{00000000-0005-0000-0000-0000CB190000}"/>
    <cellStyle name="Prozent 4 2 2 6 2 4" xfId="18519" xr:uid="{00000000-0005-0000-0000-0000CC190000}"/>
    <cellStyle name="Prozent 4 2 2 6 3" xfId="4172" xr:uid="{00000000-0005-0000-0000-0000CD190000}"/>
    <cellStyle name="Prozent 4 2 2 6 3 2" xfId="12593" xr:uid="{00000000-0005-0000-0000-0000CE190000}"/>
    <cellStyle name="Prozent 4 2 2 6 3 2 2" xfId="29431" xr:uid="{00000000-0005-0000-0000-0000CF190000}"/>
    <cellStyle name="Prozent 4 2 2 6 3 3" xfId="21013" xr:uid="{00000000-0005-0000-0000-0000D0190000}"/>
    <cellStyle name="Prozent 4 2 2 6 4" xfId="9111" xr:uid="{00000000-0005-0000-0000-0000D1190000}"/>
    <cellStyle name="Prozent 4 2 2 6 4 2" xfId="25949" xr:uid="{00000000-0005-0000-0000-0000D2190000}"/>
    <cellStyle name="Prozent 4 2 2 6 5" xfId="17531" xr:uid="{00000000-0005-0000-0000-0000D3190000}"/>
    <cellStyle name="Prozent 4 2 2 7" xfId="1129" xr:uid="{00000000-0005-0000-0000-0000D4190000}"/>
    <cellStyle name="Prozent 4 2 2 7 2" xfId="4665" xr:uid="{00000000-0005-0000-0000-0000D5190000}"/>
    <cellStyle name="Prozent 4 2 2 7 2 2" xfId="13086" xr:uid="{00000000-0005-0000-0000-0000D6190000}"/>
    <cellStyle name="Prozent 4 2 2 7 2 2 2" xfId="29924" xr:uid="{00000000-0005-0000-0000-0000D7190000}"/>
    <cellStyle name="Prozent 4 2 2 7 2 3" xfId="21506" xr:uid="{00000000-0005-0000-0000-0000D8190000}"/>
    <cellStyle name="Prozent 4 2 2 7 3" xfId="9604" xr:uid="{00000000-0005-0000-0000-0000D9190000}"/>
    <cellStyle name="Prozent 4 2 2 7 3 2" xfId="26442" xr:uid="{00000000-0005-0000-0000-0000DA190000}"/>
    <cellStyle name="Prozent 4 2 2 7 4" xfId="18024" xr:uid="{00000000-0005-0000-0000-0000DB190000}"/>
    <cellStyle name="Prozent 4 2 2 8" xfId="2243" xr:uid="{00000000-0005-0000-0000-0000DC190000}"/>
    <cellStyle name="Prozent 4 2 2 8 2" xfId="5729" xr:uid="{00000000-0005-0000-0000-0000DD190000}"/>
    <cellStyle name="Prozent 4 2 2 8 2 2" xfId="14150" xr:uid="{00000000-0005-0000-0000-0000DE190000}"/>
    <cellStyle name="Prozent 4 2 2 8 2 2 2" xfId="30988" xr:uid="{00000000-0005-0000-0000-0000DF190000}"/>
    <cellStyle name="Prozent 4 2 2 8 2 3" xfId="22570" xr:uid="{00000000-0005-0000-0000-0000E0190000}"/>
    <cellStyle name="Prozent 4 2 2 8 3" xfId="10668" xr:uid="{00000000-0005-0000-0000-0000E1190000}"/>
    <cellStyle name="Prozent 4 2 2 8 3 2" xfId="27506" xr:uid="{00000000-0005-0000-0000-0000E2190000}"/>
    <cellStyle name="Prozent 4 2 2 8 4" xfId="19088" xr:uid="{00000000-0005-0000-0000-0000E3190000}"/>
    <cellStyle name="Prozent 4 2 2 9" xfId="2738" xr:uid="{00000000-0005-0000-0000-0000E4190000}"/>
    <cellStyle name="Prozent 4 2 2 9 2" xfId="6220" xr:uid="{00000000-0005-0000-0000-0000E5190000}"/>
    <cellStyle name="Prozent 4 2 2 9 2 2" xfId="14641" xr:uid="{00000000-0005-0000-0000-0000E6190000}"/>
    <cellStyle name="Prozent 4 2 2 9 2 2 2" xfId="31479" xr:uid="{00000000-0005-0000-0000-0000E7190000}"/>
    <cellStyle name="Prozent 4 2 2 9 2 3" xfId="23061" xr:uid="{00000000-0005-0000-0000-0000E8190000}"/>
    <cellStyle name="Prozent 4 2 2 9 3" xfId="11159" xr:uid="{00000000-0005-0000-0000-0000E9190000}"/>
    <cellStyle name="Prozent 4 2 2 9 3 2" xfId="27997" xr:uid="{00000000-0005-0000-0000-0000EA190000}"/>
    <cellStyle name="Prozent 4 2 2 9 4" xfId="19579" xr:uid="{00000000-0005-0000-0000-0000EB190000}"/>
    <cellStyle name="Prozent 4 2 3" xfId="89" xr:uid="{00000000-0005-0000-0000-0000EC190000}"/>
    <cellStyle name="Prozent 4 2 3 10" xfId="3714" xr:uid="{00000000-0005-0000-0000-0000ED190000}"/>
    <cellStyle name="Prozent 4 2 3 10 2" xfId="12135" xr:uid="{00000000-0005-0000-0000-0000EE190000}"/>
    <cellStyle name="Prozent 4 2 3 10 2 2" xfId="28973" xr:uid="{00000000-0005-0000-0000-0000EF190000}"/>
    <cellStyle name="Prozent 4 2 3 10 3" xfId="20555" xr:uid="{00000000-0005-0000-0000-0000F0190000}"/>
    <cellStyle name="Prozent 4 2 3 11" xfId="7224" xr:uid="{00000000-0005-0000-0000-0000F1190000}"/>
    <cellStyle name="Prozent 4 2 3 11 2" xfId="15645" xr:uid="{00000000-0005-0000-0000-0000F2190000}"/>
    <cellStyle name="Prozent 4 2 3 11 2 2" xfId="32483" xr:uid="{00000000-0005-0000-0000-0000F3190000}"/>
    <cellStyle name="Prozent 4 2 3 11 3" xfId="24065" xr:uid="{00000000-0005-0000-0000-0000F4190000}"/>
    <cellStyle name="Prozent 4 2 3 12" xfId="7715" xr:uid="{00000000-0005-0000-0000-0000F5190000}"/>
    <cellStyle name="Prozent 4 2 3 12 2" xfId="16136" xr:uid="{00000000-0005-0000-0000-0000F6190000}"/>
    <cellStyle name="Prozent 4 2 3 12 2 2" xfId="32974" xr:uid="{00000000-0005-0000-0000-0000F7190000}"/>
    <cellStyle name="Prozent 4 2 3 12 3" xfId="24556" xr:uid="{00000000-0005-0000-0000-0000F8190000}"/>
    <cellStyle name="Prozent 4 2 3 13" xfId="8208" xr:uid="{00000000-0005-0000-0000-0000F9190000}"/>
    <cellStyle name="Prozent 4 2 3 13 2" xfId="16629" xr:uid="{00000000-0005-0000-0000-0000FA190000}"/>
    <cellStyle name="Prozent 4 2 3 13 2 2" xfId="33467" xr:uid="{00000000-0005-0000-0000-0000FB190000}"/>
    <cellStyle name="Prozent 4 2 3 13 3" xfId="25049" xr:uid="{00000000-0005-0000-0000-0000FC190000}"/>
    <cellStyle name="Prozent 4 2 3 14" xfId="8652" xr:uid="{00000000-0005-0000-0000-0000FD190000}"/>
    <cellStyle name="Prozent 4 2 3 14 2" xfId="25491" xr:uid="{00000000-0005-0000-0000-0000FE190000}"/>
    <cellStyle name="Prozent 4 2 3 15" xfId="17072" xr:uid="{00000000-0005-0000-0000-0000FF190000}"/>
    <cellStyle name="Prozent 4 2 3 2" xfId="201" xr:uid="{00000000-0005-0000-0000-0000001A0000}"/>
    <cellStyle name="Prozent 4 2 3 2 10" xfId="7225" xr:uid="{00000000-0005-0000-0000-0000011A0000}"/>
    <cellStyle name="Prozent 4 2 3 2 10 2" xfId="15646" xr:uid="{00000000-0005-0000-0000-0000021A0000}"/>
    <cellStyle name="Prozent 4 2 3 2 10 2 2" xfId="32484" xr:uid="{00000000-0005-0000-0000-0000031A0000}"/>
    <cellStyle name="Prozent 4 2 3 2 10 3" xfId="24066" xr:uid="{00000000-0005-0000-0000-0000041A0000}"/>
    <cellStyle name="Prozent 4 2 3 2 11" xfId="7716" xr:uid="{00000000-0005-0000-0000-0000051A0000}"/>
    <cellStyle name="Prozent 4 2 3 2 11 2" xfId="16137" xr:uid="{00000000-0005-0000-0000-0000061A0000}"/>
    <cellStyle name="Prozent 4 2 3 2 11 2 2" xfId="32975" xr:uid="{00000000-0005-0000-0000-0000071A0000}"/>
    <cellStyle name="Prozent 4 2 3 2 11 3" xfId="24557" xr:uid="{00000000-0005-0000-0000-0000081A0000}"/>
    <cellStyle name="Prozent 4 2 3 2 12" xfId="8209" xr:uid="{00000000-0005-0000-0000-0000091A0000}"/>
    <cellStyle name="Prozent 4 2 3 2 12 2" xfId="16630" xr:uid="{00000000-0005-0000-0000-00000A1A0000}"/>
    <cellStyle name="Prozent 4 2 3 2 12 2 2" xfId="33468" xr:uid="{00000000-0005-0000-0000-00000B1A0000}"/>
    <cellStyle name="Prozent 4 2 3 2 12 3" xfId="25050" xr:uid="{00000000-0005-0000-0000-00000C1A0000}"/>
    <cellStyle name="Prozent 4 2 3 2 13" xfId="8731" xr:uid="{00000000-0005-0000-0000-00000D1A0000}"/>
    <cellStyle name="Prozent 4 2 3 2 13 2" xfId="25570" xr:uid="{00000000-0005-0000-0000-00000E1A0000}"/>
    <cellStyle name="Prozent 4 2 3 2 14" xfId="17151" xr:uid="{00000000-0005-0000-0000-00000F1A0000}"/>
    <cellStyle name="Prozent 4 2 3 2 2" xfId="419" xr:uid="{00000000-0005-0000-0000-0000101A0000}"/>
    <cellStyle name="Prozent 4 2 3 2 2 10" xfId="8210" xr:uid="{00000000-0005-0000-0000-0000111A0000}"/>
    <cellStyle name="Prozent 4 2 3 2 2 10 2" xfId="16631" xr:uid="{00000000-0005-0000-0000-0000121A0000}"/>
    <cellStyle name="Prozent 4 2 3 2 2 10 2 2" xfId="33469" xr:uid="{00000000-0005-0000-0000-0000131A0000}"/>
    <cellStyle name="Prozent 4 2 3 2 2 10 3" xfId="25051" xr:uid="{00000000-0005-0000-0000-0000141A0000}"/>
    <cellStyle name="Prozent 4 2 3 2 2 11" xfId="8894" xr:uid="{00000000-0005-0000-0000-0000151A0000}"/>
    <cellStyle name="Prozent 4 2 3 2 2 11 2" xfId="25733" xr:uid="{00000000-0005-0000-0000-0000161A0000}"/>
    <cellStyle name="Prozent 4 2 3 2 2 12" xfId="17314" xr:uid="{00000000-0005-0000-0000-0000171A0000}"/>
    <cellStyle name="Prozent 4 2 3 2 2 2" xfId="915" xr:uid="{00000000-0005-0000-0000-0000181A0000}"/>
    <cellStyle name="Prozent 4 2 3 2 2 2 2" xfId="1903" xr:uid="{00000000-0005-0000-0000-0000191A0000}"/>
    <cellStyle name="Prozent 4 2 3 2 2 2 2 2" xfId="5439" xr:uid="{00000000-0005-0000-0000-00001A1A0000}"/>
    <cellStyle name="Prozent 4 2 3 2 2 2 2 2 2" xfId="13860" xr:uid="{00000000-0005-0000-0000-00001B1A0000}"/>
    <cellStyle name="Prozent 4 2 3 2 2 2 2 2 2 2" xfId="30698" xr:uid="{00000000-0005-0000-0000-00001C1A0000}"/>
    <cellStyle name="Prozent 4 2 3 2 2 2 2 2 3" xfId="22280" xr:uid="{00000000-0005-0000-0000-00001D1A0000}"/>
    <cellStyle name="Prozent 4 2 3 2 2 2 2 3" xfId="10378" xr:uid="{00000000-0005-0000-0000-00001E1A0000}"/>
    <cellStyle name="Prozent 4 2 3 2 2 2 2 3 2" xfId="27216" xr:uid="{00000000-0005-0000-0000-00001F1A0000}"/>
    <cellStyle name="Prozent 4 2 3 2 2 2 2 4" xfId="18798" xr:uid="{00000000-0005-0000-0000-0000201A0000}"/>
    <cellStyle name="Prozent 4 2 3 2 2 2 3" xfId="4451" xr:uid="{00000000-0005-0000-0000-0000211A0000}"/>
    <cellStyle name="Prozent 4 2 3 2 2 2 3 2" xfId="12872" xr:uid="{00000000-0005-0000-0000-0000221A0000}"/>
    <cellStyle name="Prozent 4 2 3 2 2 2 3 2 2" xfId="29710" xr:uid="{00000000-0005-0000-0000-0000231A0000}"/>
    <cellStyle name="Prozent 4 2 3 2 2 2 3 3" xfId="21292" xr:uid="{00000000-0005-0000-0000-0000241A0000}"/>
    <cellStyle name="Prozent 4 2 3 2 2 2 4" xfId="9390" xr:uid="{00000000-0005-0000-0000-0000251A0000}"/>
    <cellStyle name="Prozent 4 2 3 2 2 2 4 2" xfId="26228" xr:uid="{00000000-0005-0000-0000-0000261A0000}"/>
    <cellStyle name="Prozent 4 2 3 2 2 2 5" xfId="17810" xr:uid="{00000000-0005-0000-0000-0000271A0000}"/>
    <cellStyle name="Prozent 4 2 3 2 2 3" xfId="1408" xr:uid="{00000000-0005-0000-0000-0000281A0000}"/>
    <cellStyle name="Prozent 4 2 3 2 2 3 2" xfId="4944" xr:uid="{00000000-0005-0000-0000-0000291A0000}"/>
    <cellStyle name="Prozent 4 2 3 2 2 3 2 2" xfId="13365" xr:uid="{00000000-0005-0000-0000-00002A1A0000}"/>
    <cellStyle name="Prozent 4 2 3 2 2 3 2 2 2" xfId="30203" xr:uid="{00000000-0005-0000-0000-00002B1A0000}"/>
    <cellStyle name="Prozent 4 2 3 2 2 3 2 3" xfId="21785" xr:uid="{00000000-0005-0000-0000-00002C1A0000}"/>
    <cellStyle name="Prozent 4 2 3 2 2 3 3" xfId="9883" xr:uid="{00000000-0005-0000-0000-00002D1A0000}"/>
    <cellStyle name="Prozent 4 2 3 2 2 3 3 2" xfId="26721" xr:uid="{00000000-0005-0000-0000-00002E1A0000}"/>
    <cellStyle name="Prozent 4 2 3 2 2 3 4" xfId="18303" xr:uid="{00000000-0005-0000-0000-00002F1A0000}"/>
    <cellStyle name="Prozent 4 2 3 2 2 4" xfId="2257" xr:uid="{00000000-0005-0000-0000-0000301A0000}"/>
    <cellStyle name="Prozent 4 2 3 2 2 4 2" xfId="5743" xr:uid="{00000000-0005-0000-0000-0000311A0000}"/>
    <cellStyle name="Prozent 4 2 3 2 2 4 2 2" xfId="14164" xr:uid="{00000000-0005-0000-0000-0000321A0000}"/>
    <cellStyle name="Prozent 4 2 3 2 2 4 2 2 2" xfId="31002" xr:uid="{00000000-0005-0000-0000-0000331A0000}"/>
    <cellStyle name="Prozent 4 2 3 2 2 4 2 3" xfId="22584" xr:uid="{00000000-0005-0000-0000-0000341A0000}"/>
    <cellStyle name="Prozent 4 2 3 2 2 4 3" xfId="10682" xr:uid="{00000000-0005-0000-0000-0000351A0000}"/>
    <cellStyle name="Prozent 4 2 3 2 2 4 3 2" xfId="27520" xr:uid="{00000000-0005-0000-0000-0000361A0000}"/>
    <cellStyle name="Prozent 4 2 3 2 2 4 4" xfId="19102" xr:uid="{00000000-0005-0000-0000-0000371A0000}"/>
    <cellStyle name="Prozent 4 2 3 2 2 5" xfId="2752" xr:uid="{00000000-0005-0000-0000-0000381A0000}"/>
    <cellStyle name="Prozent 4 2 3 2 2 5 2" xfId="6234" xr:uid="{00000000-0005-0000-0000-0000391A0000}"/>
    <cellStyle name="Prozent 4 2 3 2 2 5 2 2" xfId="14655" xr:uid="{00000000-0005-0000-0000-00003A1A0000}"/>
    <cellStyle name="Prozent 4 2 3 2 2 5 2 2 2" xfId="31493" xr:uid="{00000000-0005-0000-0000-00003B1A0000}"/>
    <cellStyle name="Prozent 4 2 3 2 2 5 2 3" xfId="23075" xr:uid="{00000000-0005-0000-0000-00003C1A0000}"/>
    <cellStyle name="Prozent 4 2 3 2 2 5 3" xfId="11173" xr:uid="{00000000-0005-0000-0000-00003D1A0000}"/>
    <cellStyle name="Prozent 4 2 3 2 2 5 3 2" xfId="28011" xr:uid="{00000000-0005-0000-0000-00003E1A0000}"/>
    <cellStyle name="Prozent 4 2 3 2 2 5 4" xfId="19593" xr:uid="{00000000-0005-0000-0000-00003F1A0000}"/>
    <cellStyle name="Prozent 4 2 3 2 2 6" xfId="3249" xr:uid="{00000000-0005-0000-0000-0000401A0000}"/>
    <cellStyle name="Prozent 4 2 3 2 2 6 2" xfId="6731" xr:uid="{00000000-0005-0000-0000-0000411A0000}"/>
    <cellStyle name="Prozent 4 2 3 2 2 6 2 2" xfId="15152" xr:uid="{00000000-0005-0000-0000-0000421A0000}"/>
    <cellStyle name="Prozent 4 2 3 2 2 6 2 2 2" xfId="31990" xr:uid="{00000000-0005-0000-0000-0000431A0000}"/>
    <cellStyle name="Prozent 4 2 3 2 2 6 2 3" xfId="23572" xr:uid="{00000000-0005-0000-0000-0000441A0000}"/>
    <cellStyle name="Prozent 4 2 3 2 2 6 3" xfId="11670" xr:uid="{00000000-0005-0000-0000-0000451A0000}"/>
    <cellStyle name="Prozent 4 2 3 2 2 6 3 2" xfId="28508" xr:uid="{00000000-0005-0000-0000-0000461A0000}"/>
    <cellStyle name="Prozent 4 2 3 2 2 6 4" xfId="20090" xr:uid="{00000000-0005-0000-0000-0000471A0000}"/>
    <cellStyle name="Prozent 4 2 3 2 2 7" xfId="3956" xr:uid="{00000000-0005-0000-0000-0000481A0000}"/>
    <cellStyle name="Prozent 4 2 3 2 2 7 2" xfId="12377" xr:uid="{00000000-0005-0000-0000-0000491A0000}"/>
    <cellStyle name="Prozent 4 2 3 2 2 7 2 2" xfId="29215" xr:uid="{00000000-0005-0000-0000-00004A1A0000}"/>
    <cellStyle name="Prozent 4 2 3 2 2 7 3" xfId="20797" xr:uid="{00000000-0005-0000-0000-00004B1A0000}"/>
    <cellStyle name="Prozent 4 2 3 2 2 8" xfId="7226" xr:uid="{00000000-0005-0000-0000-00004C1A0000}"/>
    <cellStyle name="Prozent 4 2 3 2 2 8 2" xfId="15647" xr:uid="{00000000-0005-0000-0000-00004D1A0000}"/>
    <cellStyle name="Prozent 4 2 3 2 2 8 2 2" xfId="32485" xr:uid="{00000000-0005-0000-0000-00004E1A0000}"/>
    <cellStyle name="Prozent 4 2 3 2 2 8 3" xfId="24067" xr:uid="{00000000-0005-0000-0000-00004F1A0000}"/>
    <cellStyle name="Prozent 4 2 3 2 2 9" xfId="7717" xr:uid="{00000000-0005-0000-0000-0000501A0000}"/>
    <cellStyle name="Prozent 4 2 3 2 2 9 2" xfId="16138" xr:uid="{00000000-0005-0000-0000-0000511A0000}"/>
    <cellStyle name="Prozent 4 2 3 2 2 9 2 2" xfId="32976" xr:uid="{00000000-0005-0000-0000-0000521A0000}"/>
    <cellStyle name="Prozent 4 2 3 2 2 9 3" xfId="24558" xr:uid="{00000000-0005-0000-0000-0000531A0000}"/>
    <cellStyle name="Prozent 4 2 3 2 3" xfId="581" xr:uid="{00000000-0005-0000-0000-0000541A0000}"/>
    <cellStyle name="Prozent 4 2 3 2 3 10" xfId="8211" xr:uid="{00000000-0005-0000-0000-0000551A0000}"/>
    <cellStyle name="Prozent 4 2 3 2 3 10 2" xfId="16632" xr:uid="{00000000-0005-0000-0000-0000561A0000}"/>
    <cellStyle name="Prozent 4 2 3 2 3 10 2 2" xfId="33470" xr:uid="{00000000-0005-0000-0000-0000571A0000}"/>
    <cellStyle name="Prozent 4 2 3 2 3 10 3" xfId="25052" xr:uid="{00000000-0005-0000-0000-0000581A0000}"/>
    <cellStyle name="Prozent 4 2 3 2 3 11" xfId="9057" xr:uid="{00000000-0005-0000-0000-0000591A0000}"/>
    <cellStyle name="Prozent 4 2 3 2 3 11 2" xfId="25895" xr:uid="{00000000-0005-0000-0000-00005A1A0000}"/>
    <cellStyle name="Prozent 4 2 3 2 3 12" xfId="17477" xr:uid="{00000000-0005-0000-0000-00005B1A0000}"/>
    <cellStyle name="Prozent 4 2 3 2 3 2" xfId="1077" xr:uid="{00000000-0005-0000-0000-00005C1A0000}"/>
    <cellStyle name="Prozent 4 2 3 2 3 2 2" xfId="2065" xr:uid="{00000000-0005-0000-0000-00005D1A0000}"/>
    <cellStyle name="Prozent 4 2 3 2 3 2 2 2" xfId="5601" xr:uid="{00000000-0005-0000-0000-00005E1A0000}"/>
    <cellStyle name="Prozent 4 2 3 2 3 2 2 2 2" xfId="14022" xr:uid="{00000000-0005-0000-0000-00005F1A0000}"/>
    <cellStyle name="Prozent 4 2 3 2 3 2 2 2 2 2" xfId="30860" xr:uid="{00000000-0005-0000-0000-0000601A0000}"/>
    <cellStyle name="Prozent 4 2 3 2 3 2 2 2 3" xfId="22442" xr:uid="{00000000-0005-0000-0000-0000611A0000}"/>
    <cellStyle name="Prozent 4 2 3 2 3 2 2 3" xfId="10540" xr:uid="{00000000-0005-0000-0000-0000621A0000}"/>
    <cellStyle name="Prozent 4 2 3 2 3 2 2 3 2" xfId="27378" xr:uid="{00000000-0005-0000-0000-0000631A0000}"/>
    <cellStyle name="Prozent 4 2 3 2 3 2 2 4" xfId="18960" xr:uid="{00000000-0005-0000-0000-0000641A0000}"/>
    <cellStyle name="Prozent 4 2 3 2 3 2 3" xfId="4613" xr:uid="{00000000-0005-0000-0000-0000651A0000}"/>
    <cellStyle name="Prozent 4 2 3 2 3 2 3 2" xfId="13034" xr:uid="{00000000-0005-0000-0000-0000661A0000}"/>
    <cellStyle name="Prozent 4 2 3 2 3 2 3 2 2" xfId="29872" xr:uid="{00000000-0005-0000-0000-0000671A0000}"/>
    <cellStyle name="Prozent 4 2 3 2 3 2 3 3" xfId="21454" xr:uid="{00000000-0005-0000-0000-0000681A0000}"/>
    <cellStyle name="Prozent 4 2 3 2 3 2 4" xfId="9552" xr:uid="{00000000-0005-0000-0000-0000691A0000}"/>
    <cellStyle name="Prozent 4 2 3 2 3 2 4 2" xfId="26390" xr:uid="{00000000-0005-0000-0000-00006A1A0000}"/>
    <cellStyle name="Prozent 4 2 3 2 3 2 5" xfId="17972" xr:uid="{00000000-0005-0000-0000-00006B1A0000}"/>
    <cellStyle name="Prozent 4 2 3 2 3 3" xfId="1570" xr:uid="{00000000-0005-0000-0000-00006C1A0000}"/>
    <cellStyle name="Prozent 4 2 3 2 3 3 2" xfId="5106" xr:uid="{00000000-0005-0000-0000-00006D1A0000}"/>
    <cellStyle name="Prozent 4 2 3 2 3 3 2 2" xfId="13527" xr:uid="{00000000-0005-0000-0000-00006E1A0000}"/>
    <cellStyle name="Prozent 4 2 3 2 3 3 2 2 2" xfId="30365" xr:uid="{00000000-0005-0000-0000-00006F1A0000}"/>
    <cellStyle name="Prozent 4 2 3 2 3 3 2 3" xfId="21947" xr:uid="{00000000-0005-0000-0000-0000701A0000}"/>
    <cellStyle name="Prozent 4 2 3 2 3 3 3" xfId="10045" xr:uid="{00000000-0005-0000-0000-0000711A0000}"/>
    <cellStyle name="Prozent 4 2 3 2 3 3 3 2" xfId="26883" xr:uid="{00000000-0005-0000-0000-0000721A0000}"/>
    <cellStyle name="Prozent 4 2 3 2 3 3 4" xfId="18465" xr:uid="{00000000-0005-0000-0000-0000731A0000}"/>
    <cellStyle name="Prozent 4 2 3 2 3 4" xfId="2258" xr:uid="{00000000-0005-0000-0000-0000741A0000}"/>
    <cellStyle name="Prozent 4 2 3 2 3 4 2" xfId="5744" xr:uid="{00000000-0005-0000-0000-0000751A0000}"/>
    <cellStyle name="Prozent 4 2 3 2 3 4 2 2" xfId="14165" xr:uid="{00000000-0005-0000-0000-0000761A0000}"/>
    <cellStyle name="Prozent 4 2 3 2 3 4 2 2 2" xfId="31003" xr:uid="{00000000-0005-0000-0000-0000771A0000}"/>
    <cellStyle name="Prozent 4 2 3 2 3 4 2 3" xfId="22585" xr:uid="{00000000-0005-0000-0000-0000781A0000}"/>
    <cellStyle name="Prozent 4 2 3 2 3 4 3" xfId="10683" xr:uid="{00000000-0005-0000-0000-0000791A0000}"/>
    <cellStyle name="Prozent 4 2 3 2 3 4 3 2" xfId="27521" xr:uid="{00000000-0005-0000-0000-00007A1A0000}"/>
    <cellStyle name="Prozent 4 2 3 2 3 4 4" xfId="19103" xr:uid="{00000000-0005-0000-0000-00007B1A0000}"/>
    <cellStyle name="Prozent 4 2 3 2 3 5" xfId="2753" xr:uid="{00000000-0005-0000-0000-00007C1A0000}"/>
    <cellStyle name="Prozent 4 2 3 2 3 5 2" xfId="6235" xr:uid="{00000000-0005-0000-0000-00007D1A0000}"/>
    <cellStyle name="Prozent 4 2 3 2 3 5 2 2" xfId="14656" xr:uid="{00000000-0005-0000-0000-00007E1A0000}"/>
    <cellStyle name="Prozent 4 2 3 2 3 5 2 2 2" xfId="31494" xr:uid="{00000000-0005-0000-0000-00007F1A0000}"/>
    <cellStyle name="Prozent 4 2 3 2 3 5 2 3" xfId="23076" xr:uid="{00000000-0005-0000-0000-0000801A0000}"/>
    <cellStyle name="Prozent 4 2 3 2 3 5 3" xfId="11174" xr:uid="{00000000-0005-0000-0000-0000811A0000}"/>
    <cellStyle name="Prozent 4 2 3 2 3 5 3 2" xfId="28012" xr:uid="{00000000-0005-0000-0000-0000821A0000}"/>
    <cellStyle name="Prozent 4 2 3 2 3 5 4" xfId="19594" xr:uid="{00000000-0005-0000-0000-0000831A0000}"/>
    <cellStyle name="Prozent 4 2 3 2 3 6" xfId="3250" xr:uid="{00000000-0005-0000-0000-0000841A0000}"/>
    <cellStyle name="Prozent 4 2 3 2 3 6 2" xfId="6732" xr:uid="{00000000-0005-0000-0000-0000851A0000}"/>
    <cellStyle name="Prozent 4 2 3 2 3 6 2 2" xfId="15153" xr:uid="{00000000-0005-0000-0000-0000861A0000}"/>
    <cellStyle name="Prozent 4 2 3 2 3 6 2 2 2" xfId="31991" xr:uid="{00000000-0005-0000-0000-0000871A0000}"/>
    <cellStyle name="Prozent 4 2 3 2 3 6 2 3" xfId="23573" xr:uid="{00000000-0005-0000-0000-0000881A0000}"/>
    <cellStyle name="Prozent 4 2 3 2 3 6 3" xfId="11671" xr:uid="{00000000-0005-0000-0000-0000891A0000}"/>
    <cellStyle name="Prozent 4 2 3 2 3 6 3 2" xfId="28509" xr:uid="{00000000-0005-0000-0000-00008A1A0000}"/>
    <cellStyle name="Prozent 4 2 3 2 3 6 4" xfId="20091" xr:uid="{00000000-0005-0000-0000-00008B1A0000}"/>
    <cellStyle name="Prozent 4 2 3 2 3 7" xfId="4118" xr:uid="{00000000-0005-0000-0000-00008C1A0000}"/>
    <cellStyle name="Prozent 4 2 3 2 3 7 2" xfId="12539" xr:uid="{00000000-0005-0000-0000-00008D1A0000}"/>
    <cellStyle name="Prozent 4 2 3 2 3 7 2 2" xfId="29377" xr:uid="{00000000-0005-0000-0000-00008E1A0000}"/>
    <cellStyle name="Prozent 4 2 3 2 3 7 3" xfId="20959" xr:uid="{00000000-0005-0000-0000-00008F1A0000}"/>
    <cellStyle name="Prozent 4 2 3 2 3 8" xfId="7227" xr:uid="{00000000-0005-0000-0000-0000901A0000}"/>
    <cellStyle name="Prozent 4 2 3 2 3 8 2" xfId="15648" xr:uid="{00000000-0005-0000-0000-0000911A0000}"/>
    <cellStyle name="Prozent 4 2 3 2 3 8 2 2" xfId="32486" xr:uid="{00000000-0005-0000-0000-0000921A0000}"/>
    <cellStyle name="Prozent 4 2 3 2 3 8 3" xfId="24068" xr:uid="{00000000-0005-0000-0000-0000931A0000}"/>
    <cellStyle name="Prozent 4 2 3 2 3 9" xfId="7718" xr:uid="{00000000-0005-0000-0000-0000941A0000}"/>
    <cellStyle name="Prozent 4 2 3 2 3 9 2" xfId="16139" xr:uid="{00000000-0005-0000-0000-0000951A0000}"/>
    <cellStyle name="Prozent 4 2 3 2 3 9 2 2" xfId="32977" xr:uid="{00000000-0005-0000-0000-0000961A0000}"/>
    <cellStyle name="Prozent 4 2 3 2 3 9 3" xfId="24559" xr:uid="{00000000-0005-0000-0000-0000971A0000}"/>
    <cellStyle name="Prozent 4 2 3 2 4" xfId="752" xr:uid="{00000000-0005-0000-0000-0000981A0000}"/>
    <cellStyle name="Prozent 4 2 3 2 4 2" xfId="1740" xr:uid="{00000000-0005-0000-0000-0000991A0000}"/>
    <cellStyle name="Prozent 4 2 3 2 4 2 2" xfId="5276" xr:uid="{00000000-0005-0000-0000-00009A1A0000}"/>
    <cellStyle name="Prozent 4 2 3 2 4 2 2 2" xfId="13697" xr:uid="{00000000-0005-0000-0000-00009B1A0000}"/>
    <cellStyle name="Prozent 4 2 3 2 4 2 2 2 2" xfId="30535" xr:uid="{00000000-0005-0000-0000-00009C1A0000}"/>
    <cellStyle name="Prozent 4 2 3 2 4 2 2 3" xfId="22117" xr:uid="{00000000-0005-0000-0000-00009D1A0000}"/>
    <cellStyle name="Prozent 4 2 3 2 4 2 3" xfId="10215" xr:uid="{00000000-0005-0000-0000-00009E1A0000}"/>
    <cellStyle name="Prozent 4 2 3 2 4 2 3 2" xfId="27053" xr:uid="{00000000-0005-0000-0000-00009F1A0000}"/>
    <cellStyle name="Prozent 4 2 3 2 4 2 4" xfId="18635" xr:uid="{00000000-0005-0000-0000-0000A01A0000}"/>
    <cellStyle name="Prozent 4 2 3 2 4 3" xfId="4288" xr:uid="{00000000-0005-0000-0000-0000A11A0000}"/>
    <cellStyle name="Prozent 4 2 3 2 4 3 2" xfId="12709" xr:uid="{00000000-0005-0000-0000-0000A21A0000}"/>
    <cellStyle name="Prozent 4 2 3 2 4 3 2 2" xfId="29547" xr:uid="{00000000-0005-0000-0000-0000A31A0000}"/>
    <cellStyle name="Prozent 4 2 3 2 4 3 3" xfId="21129" xr:uid="{00000000-0005-0000-0000-0000A41A0000}"/>
    <cellStyle name="Prozent 4 2 3 2 4 4" xfId="9227" xr:uid="{00000000-0005-0000-0000-0000A51A0000}"/>
    <cellStyle name="Prozent 4 2 3 2 4 4 2" xfId="26065" xr:uid="{00000000-0005-0000-0000-0000A61A0000}"/>
    <cellStyle name="Prozent 4 2 3 2 4 5" xfId="17647" xr:uid="{00000000-0005-0000-0000-0000A71A0000}"/>
    <cellStyle name="Prozent 4 2 3 2 5" xfId="1245" xr:uid="{00000000-0005-0000-0000-0000A81A0000}"/>
    <cellStyle name="Prozent 4 2 3 2 5 2" xfId="4781" xr:uid="{00000000-0005-0000-0000-0000A91A0000}"/>
    <cellStyle name="Prozent 4 2 3 2 5 2 2" xfId="13202" xr:uid="{00000000-0005-0000-0000-0000AA1A0000}"/>
    <cellStyle name="Prozent 4 2 3 2 5 2 2 2" xfId="30040" xr:uid="{00000000-0005-0000-0000-0000AB1A0000}"/>
    <cellStyle name="Prozent 4 2 3 2 5 2 3" xfId="21622" xr:uid="{00000000-0005-0000-0000-0000AC1A0000}"/>
    <cellStyle name="Prozent 4 2 3 2 5 3" xfId="9720" xr:uid="{00000000-0005-0000-0000-0000AD1A0000}"/>
    <cellStyle name="Prozent 4 2 3 2 5 3 2" xfId="26558" xr:uid="{00000000-0005-0000-0000-0000AE1A0000}"/>
    <cellStyle name="Prozent 4 2 3 2 5 4" xfId="18140" xr:uid="{00000000-0005-0000-0000-0000AF1A0000}"/>
    <cellStyle name="Prozent 4 2 3 2 6" xfId="2256" xr:uid="{00000000-0005-0000-0000-0000B01A0000}"/>
    <cellStyle name="Prozent 4 2 3 2 6 2" xfId="5742" xr:uid="{00000000-0005-0000-0000-0000B11A0000}"/>
    <cellStyle name="Prozent 4 2 3 2 6 2 2" xfId="14163" xr:uid="{00000000-0005-0000-0000-0000B21A0000}"/>
    <cellStyle name="Prozent 4 2 3 2 6 2 2 2" xfId="31001" xr:uid="{00000000-0005-0000-0000-0000B31A0000}"/>
    <cellStyle name="Prozent 4 2 3 2 6 2 3" xfId="22583" xr:uid="{00000000-0005-0000-0000-0000B41A0000}"/>
    <cellStyle name="Prozent 4 2 3 2 6 3" xfId="10681" xr:uid="{00000000-0005-0000-0000-0000B51A0000}"/>
    <cellStyle name="Prozent 4 2 3 2 6 3 2" xfId="27519" xr:uid="{00000000-0005-0000-0000-0000B61A0000}"/>
    <cellStyle name="Prozent 4 2 3 2 6 4" xfId="19101" xr:uid="{00000000-0005-0000-0000-0000B71A0000}"/>
    <cellStyle name="Prozent 4 2 3 2 7" xfId="2751" xr:uid="{00000000-0005-0000-0000-0000B81A0000}"/>
    <cellStyle name="Prozent 4 2 3 2 7 2" xfId="6233" xr:uid="{00000000-0005-0000-0000-0000B91A0000}"/>
    <cellStyle name="Prozent 4 2 3 2 7 2 2" xfId="14654" xr:uid="{00000000-0005-0000-0000-0000BA1A0000}"/>
    <cellStyle name="Prozent 4 2 3 2 7 2 2 2" xfId="31492" xr:uid="{00000000-0005-0000-0000-0000BB1A0000}"/>
    <cellStyle name="Prozent 4 2 3 2 7 2 3" xfId="23074" xr:uid="{00000000-0005-0000-0000-0000BC1A0000}"/>
    <cellStyle name="Prozent 4 2 3 2 7 3" xfId="11172" xr:uid="{00000000-0005-0000-0000-0000BD1A0000}"/>
    <cellStyle name="Prozent 4 2 3 2 7 3 2" xfId="28010" xr:uid="{00000000-0005-0000-0000-0000BE1A0000}"/>
    <cellStyle name="Prozent 4 2 3 2 7 4" xfId="19592" xr:uid="{00000000-0005-0000-0000-0000BF1A0000}"/>
    <cellStyle name="Prozent 4 2 3 2 8" xfId="3248" xr:uid="{00000000-0005-0000-0000-0000C01A0000}"/>
    <cellStyle name="Prozent 4 2 3 2 8 2" xfId="6730" xr:uid="{00000000-0005-0000-0000-0000C11A0000}"/>
    <cellStyle name="Prozent 4 2 3 2 8 2 2" xfId="15151" xr:uid="{00000000-0005-0000-0000-0000C21A0000}"/>
    <cellStyle name="Prozent 4 2 3 2 8 2 2 2" xfId="31989" xr:uid="{00000000-0005-0000-0000-0000C31A0000}"/>
    <cellStyle name="Prozent 4 2 3 2 8 2 3" xfId="23571" xr:uid="{00000000-0005-0000-0000-0000C41A0000}"/>
    <cellStyle name="Prozent 4 2 3 2 8 3" xfId="11669" xr:uid="{00000000-0005-0000-0000-0000C51A0000}"/>
    <cellStyle name="Prozent 4 2 3 2 8 3 2" xfId="28507" xr:uid="{00000000-0005-0000-0000-0000C61A0000}"/>
    <cellStyle name="Prozent 4 2 3 2 8 4" xfId="20089" xr:uid="{00000000-0005-0000-0000-0000C71A0000}"/>
    <cellStyle name="Prozent 4 2 3 2 9" xfId="3793" xr:uid="{00000000-0005-0000-0000-0000C81A0000}"/>
    <cellStyle name="Prozent 4 2 3 2 9 2" xfId="12214" xr:uid="{00000000-0005-0000-0000-0000C91A0000}"/>
    <cellStyle name="Prozent 4 2 3 2 9 2 2" xfId="29052" xr:uid="{00000000-0005-0000-0000-0000CA1A0000}"/>
    <cellStyle name="Prozent 4 2 3 2 9 3" xfId="20634" xr:uid="{00000000-0005-0000-0000-0000CB1A0000}"/>
    <cellStyle name="Prozent 4 2 3 3" xfId="340" xr:uid="{00000000-0005-0000-0000-0000CC1A0000}"/>
    <cellStyle name="Prozent 4 2 3 3 10" xfId="8212" xr:uid="{00000000-0005-0000-0000-0000CD1A0000}"/>
    <cellStyle name="Prozent 4 2 3 3 10 2" xfId="16633" xr:uid="{00000000-0005-0000-0000-0000CE1A0000}"/>
    <cellStyle name="Prozent 4 2 3 3 10 2 2" xfId="33471" xr:uid="{00000000-0005-0000-0000-0000CF1A0000}"/>
    <cellStyle name="Prozent 4 2 3 3 10 3" xfId="25053" xr:uid="{00000000-0005-0000-0000-0000D01A0000}"/>
    <cellStyle name="Prozent 4 2 3 3 11" xfId="8815" xr:uid="{00000000-0005-0000-0000-0000D11A0000}"/>
    <cellStyle name="Prozent 4 2 3 3 11 2" xfId="25654" xr:uid="{00000000-0005-0000-0000-0000D21A0000}"/>
    <cellStyle name="Prozent 4 2 3 3 12" xfId="17235" xr:uid="{00000000-0005-0000-0000-0000D31A0000}"/>
    <cellStyle name="Prozent 4 2 3 3 2" xfId="836" xr:uid="{00000000-0005-0000-0000-0000D41A0000}"/>
    <cellStyle name="Prozent 4 2 3 3 2 2" xfId="1824" xr:uid="{00000000-0005-0000-0000-0000D51A0000}"/>
    <cellStyle name="Prozent 4 2 3 3 2 2 2" xfId="5360" xr:uid="{00000000-0005-0000-0000-0000D61A0000}"/>
    <cellStyle name="Prozent 4 2 3 3 2 2 2 2" xfId="13781" xr:uid="{00000000-0005-0000-0000-0000D71A0000}"/>
    <cellStyle name="Prozent 4 2 3 3 2 2 2 2 2" xfId="30619" xr:uid="{00000000-0005-0000-0000-0000D81A0000}"/>
    <cellStyle name="Prozent 4 2 3 3 2 2 2 3" xfId="22201" xr:uid="{00000000-0005-0000-0000-0000D91A0000}"/>
    <cellStyle name="Prozent 4 2 3 3 2 2 3" xfId="10299" xr:uid="{00000000-0005-0000-0000-0000DA1A0000}"/>
    <cellStyle name="Prozent 4 2 3 3 2 2 3 2" xfId="27137" xr:uid="{00000000-0005-0000-0000-0000DB1A0000}"/>
    <cellStyle name="Prozent 4 2 3 3 2 2 4" xfId="18719" xr:uid="{00000000-0005-0000-0000-0000DC1A0000}"/>
    <cellStyle name="Prozent 4 2 3 3 2 3" xfId="4372" xr:uid="{00000000-0005-0000-0000-0000DD1A0000}"/>
    <cellStyle name="Prozent 4 2 3 3 2 3 2" xfId="12793" xr:uid="{00000000-0005-0000-0000-0000DE1A0000}"/>
    <cellStyle name="Prozent 4 2 3 3 2 3 2 2" xfId="29631" xr:uid="{00000000-0005-0000-0000-0000DF1A0000}"/>
    <cellStyle name="Prozent 4 2 3 3 2 3 3" xfId="21213" xr:uid="{00000000-0005-0000-0000-0000E01A0000}"/>
    <cellStyle name="Prozent 4 2 3 3 2 4" xfId="9311" xr:uid="{00000000-0005-0000-0000-0000E11A0000}"/>
    <cellStyle name="Prozent 4 2 3 3 2 4 2" xfId="26149" xr:uid="{00000000-0005-0000-0000-0000E21A0000}"/>
    <cellStyle name="Prozent 4 2 3 3 2 5" xfId="17731" xr:uid="{00000000-0005-0000-0000-0000E31A0000}"/>
    <cellStyle name="Prozent 4 2 3 3 3" xfId="1329" xr:uid="{00000000-0005-0000-0000-0000E41A0000}"/>
    <cellStyle name="Prozent 4 2 3 3 3 2" xfId="4865" xr:uid="{00000000-0005-0000-0000-0000E51A0000}"/>
    <cellStyle name="Prozent 4 2 3 3 3 2 2" xfId="13286" xr:uid="{00000000-0005-0000-0000-0000E61A0000}"/>
    <cellStyle name="Prozent 4 2 3 3 3 2 2 2" xfId="30124" xr:uid="{00000000-0005-0000-0000-0000E71A0000}"/>
    <cellStyle name="Prozent 4 2 3 3 3 2 3" xfId="21706" xr:uid="{00000000-0005-0000-0000-0000E81A0000}"/>
    <cellStyle name="Prozent 4 2 3 3 3 3" xfId="9804" xr:uid="{00000000-0005-0000-0000-0000E91A0000}"/>
    <cellStyle name="Prozent 4 2 3 3 3 3 2" xfId="26642" xr:uid="{00000000-0005-0000-0000-0000EA1A0000}"/>
    <cellStyle name="Prozent 4 2 3 3 3 4" xfId="18224" xr:uid="{00000000-0005-0000-0000-0000EB1A0000}"/>
    <cellStyle name="Prozent 4 2 3 3 4" xfId="2259" xr:uid="{00000000-0005-0000-0000-0000EC1A0000}"/>
    <cellStyle name="Prozent 4 2 3 3 4 2" xfId="5745" xr:uid="{00000000-0005-0000-0000-0000ED1A0000}"/>
    <cellStyle name="Prozent 4 2 3 3 4 2 2" xfId="14166" xr:uid="{00000000-0005-0000-0000-0000EE1A0000}"/>
    <cellStyle name="Prozent 4 2 3 3 4 2 2 2" xfId="31004" xr:uid="{00000000-0005-0000-0000-0000EF1A0000}"/>
    <cellStyle name="Prozent 4 2 3 3 4 2 3" xfId="22586" xr:uid="{00000000-0005-0000-0000-0000F01A0000}"/>
    <cellStyle name="Prozent 4 2 3 3 4 3" xfId="10684" xr:uid="{00000000-0005-0000-0000-0000F11A0000}"/>
    <cellStyle name="Prozent 4 2 3 3 4 3 2" xfId="27522" xr:uid="{00000000-0005-0000-0000-0000F21A0000}"/>
    <cellStyle name="Prozent 4 2 3 3 4 4" xfId="19104" xr:uid="{00000000-0005-0000-0000-0000F31A0000}"/>
    <cellStyle name="Prozent 4 2 3 3 5" xfId="2754" xr:uid="{00000000-0005-0000-0000-0000F41A0000}"/>
    <cellStyle name="Prozent 4 2 3 3 5 2" xfId="6236" xr:uid="{00000000-0005-0000-0000-0000F51A0000}"/>
    <cellStyle name="Prozent 4 2 3 3 5 2 2" xfId="14657" xr:uid="{00000000-0005-0000-0000-0000F61A0000}"/>
    <cellStyle name="Prozent 4 2 3 3 5 2 2 2" xfId="31495" xr:uid="{00000000-0005-0000-0000-0000F71A0000}"/>
    <cellStyle name="Prozent 4 2 3 3 5 2 3" xfId="23077" xr:uid="{00000000-0005-0000-0000-0000F81A0000}"/>
    <cellStyle name="Prozent 4 2 3 3 5 3" xfId="11175" xr:uid="{00000000-0005-0000-0000-0000F91A0000}"/>
    <cellStyle name="Prozent 4 2 3 3 5 3 2" xfId="28013" xr:uid="{00000000-0005-0000-0000-0000FA1A0000}"/>
    <cellStyle name="Prozent 4 2 3 3 5 4" xfId="19595" xr:uid="{00000000-0005-0000-0000-0000FB1A0000}"/>
    <cellStyle name="Prozent 4 2 3 3 6" xfId="3251" xr:uid="{00000000-0005-0000-0000-0000FC1A0000}"/>
    <cellStyle name="Prozent 4 2 3 3 6 2" xfId="6733" xr:uid="{00000000-0005-0000-0000-0000FD1A0000}"/>
    <cellStyle name="Prozent 4 2 3 3 6 2 2" xfId="15154" xr:uid="{00000000-0005-0000-0000-0000FE1A0000}"/>
    <cellStyle name="Prozent 4 2 3 3 6 2 2 2" xfId="31992" xr:uid="{00000000-0005-0000-0000-0000FF1A0000}"/>
    <cellStyle name="Prozent 4 2 3 3 6 2 3" xfId="23574" xr:uid="{00000000-0005-0000-0000-0000001B0000}"/>
    <cellStyle name="Prozent 4 2 3 3 6 3" xfId="11672" xr:uid="{00000000-0005-0000-0000-0000011B0000}"/>
    <cellStyle name="Prozent 4 2 3 3 6 3 2" xfId="28510" xr:uid="{00000000-0005-0000-0000-0000021B0000}"/>
    <cellStyle name="Prozent 4 2 3 3 6 4" xfId="20092" xr:uid="{00000000-0005-0000-0000-0000031B0000}"/>
    <cellStyle name="Prozent 4 2 3 3 7" xfId="3877" xr:uid="{00000000-0005-0000-0000-0000041B0000}"/>
    <cellStyle name="Prozent 4 2 3 3 7 2" xfId="12298" xr:uid="{00000000-0005-0000-0000-0000051B0000}"/>
    <cellStyle name="Prozent 4 2 3 3 7 2 2" xfId="29136" xr:uid="{00000000-0005-0000-0000-0000061B0000}"/>
    <cellStyle name="Prozent 4 2 3 3 7 3" xfId="20718" xr:uid="{00000000-0005-0000-0000-0000071B0000}"/>
    <cellStyle name="Prozent 4 2 3 3 8" xfId="7228" xr:uid="{00000000-0005-0000-0000-0000081B0000}"/>
    <cellStyle name="Prozent 4 2 3 3 8 2" xfId="15649" xr:uid="{00000000-0005-0000-0000-0000091B0000}"/>
    <cellStyle name="Prozent 4 2 3 3 8 2 2" xfId="32487" xr:uid="{00000000-0005-0000-0000-00000A1B0000}"/>
    <cellStyle name="Prozent 4 2 3 3 8 3" xfId="24069" xr:uid="{00000000-0005-0000-0000-00000B1B0000}"/>
    <cellStyle name="Prozent 4 2 3 3 9" xfId="7719" xr:uid="{00000000-0005-0000-0000-00000C1B0000}"/>
    <cellStyle name="Prozent 4 2 3 3 9 2" xfId="16140" xr:uid="{00000000-0005-0000-0000-00000D1B0000}"/>
    <cellStyle name="Prozent 4 2 3 3 9 2 2" xfId="32978" xr:uid="{00000000-0005-0000-0000-00000E1B0000}"/>
    <cellStyle name="Prozent 4 2 3 3 9 3" xfId="24560" xr:uid="{00000000-0005-0000-0000-00000F1B0000}"/>
    <cellStyle name="Prozent 4 2 3 4" xfId="502" xr:uid="{00000000-0005-0000-0000-0000101B0000}"/>
    <cellStyle name="Prozent 4 2 3 4 10" xfId="8213" xr:uid="{00000000-0005-0000-0000-0000111B0000}"/>
    <cellStyle name="Prozent 4 2 3 4 10 2" xfId="16634" xr:uid="{00000000-0005-0000-0000-0000121B0000}"/>
    <cellStyle name="Prozent 4 2 3 4 10 2 2" xfId="33472" xr:uid="{00000000-0005-0000-0000-0000131B0000}"/>
    <cellStyle name="Prozent 4 2 3 4 10 3" xfId="25054" xr:uid="{00000000-0005-0000-0000-0000141B0000}"/>
    <cellStyle name="Prozent 4 2 3 4 11" xfId="8978" xr:uid="{00000000-0005-0000-0000-0000151B0000}"/>
    <cellStyle name="Prozent 4 2 3 4 11 2" xfId="25816" xr:uid="{00000000-0005-0000-0000-0000161B0000}"/>
    <cellStyle name="Prozent 4 2 3 4 12" xfId="17398" xr:uid="{00000000-0005-0000-0000-0000171B0000}"/>
    <cellStyle name="Prozent 4 2 3 4 2" xfId="998" xr:uid="{00000000-0005-0000-0000-0000181B0000}"/>
    <cellStyle name="Prozent 4 2 3 4 2 2" xfId="1986" xr:uid="{00000000-0005-0000-0000-0000191B0000}"/>
    <cellStyle name="Prozent 4 2 3 4 2 2 2" xfId="5522" xr:uid="{00000000-0005-0000-0000-00001A1B0000}"/>
    <cellStyle name="Prozent 4 2 3 4 2 2 2 2" xfId="13943" xr:uid="{00000000-0005-0000-0000-00001B1B0000}"/>
    <cellStyle name="Prozent 4 2 3 4 2 2 2 2 2" xfId="30781" xr:uid="{00000000-0005-0000-0000-00001C1B0000}"/>
    <cellStyle name="Prozent 4 2 3 4 2 2 2 3" xfId="22363" xr:uid="{00000000-0005-0000-0000-00001D1B0000}"/>
    <cellStyle name="Prozent 4 2 3 4 2 2 3" xfId="10461" xr:uid="{00000000-0005-0000-0000-00001E1B0000}"/>
    <cellStyle name="Prozent 4 2 3 4 2 2 3 2" xfId="27299" xr:uid="{00000000-0005-0000-0000-00001F1B0000}"/>
    <cellStyle name="Prozent 4 2 3 4 2 2 4" xfId="18881" xr:uid="{00000000-0005-0000-0000-0000201B0000}"/>
    <cellStyle name="Prozent 4 2 3 4 2 3" xfId="4534" xr:uid="{00000000-0005-0000-0000-0000211B0000}"/>
    <cellStyle name="Prozent 4 2 3 4 2 3 2" xfId="12955" xr:uid="{00000000-0005-0000-0000-0000221B0000}"/>
    <cellStyle name="Prozent 4 2 3 4 2 3 2 2" xfId="29793" xr:uid="{00000000-0005-0000-0000-0000231B0000}"/>
    <cellStyle name="Prozent 4 2 3 4 2 3 3" xfId="21375" xr:uid="{00000000-0005-0000-0000-0000241B0000}"/>
    <cellStyle name="Prozent 4 2 3 4 2 4" xfId="9473" xr:uid="{00000000-0005-0000-0000-0000251B0000}"/>
    <cellStyle name="Prozent 4 2 3 4 2 4 2" xfId="26311" xr:uid="{00000000-0005-0000-0000-0000261B0000}"/>
    <cellStyle name="Prozent 4 2 3 4 2 5" xfId="17893" xr:uid="{00000000-0005-0000-0000-0000271B0000}"/>
    <cellStyle name="Prozent 4 2 3 4 3" xfId="1491" xr:uid="{00000000-0005-0000-0000-0000281B0000}"/>
    <cellStyle name="Prozent 4 2 3 4 3 2" xfId="5027" xr:uid="{00000000-0005-0000-0000-0000291B0000}"/>
    <cellStyle name="Prozent 4 2 3 4 3 2 2" xfId="13448" xr:uid="{00000000-0005-0000-0000-00002A1B0000}"/>
    <cellStyle name="Prozent 4 2 3 4 3 2 2 2" xfId="30286" xr:uid="{00000000-0005-0000-0000-00002B1B0000}"/>
    <cellStyle name="Prozent 4 2 3 4 3 2 3" xfId="21868" xr:uid="{00000000-0005-0000-0000-00002C1B0000}"/>
    <cellStyle name="Prozent 4 2 3 4 3 3" xfId="9966" xr:uid="{00000000-0005-0000-0000-00002D1B0000}"/>
    <cellStyle name="Prozent 4 2 3 4 3 3 2" xfId="26804" xr:uid="{00000000-0005-0000-0000-00002E1B0000}"/>
    <cellStyle name="Prozent 4 2 3 4 3 4" xfId="18386" xr:uid="{00000000-0005-0000-0000-00002F1B0000}"/>
    <cellStyle name="Prozent 4 2 3 4 4" xfId="2260" xr:uid="{00000000-0005-0000-0000-0000301B0000}"/>
    <cellStyle name="Prozent 4 2 3 4 4 2" xfId="5746" xr:uid="{00000000-0005-0000-0000-0000311B0000}"/>
    <cellStyle name="Prozent 4 2 3 4 4 2 2" xfId="14167" xr:uid="{00000000-0005-0000-0000-0000321B0000}"/>
    <cellStyle name="Prozent 4 2 3 4 4 2 2 2" xfId="31005" xr:uid="{00000000-0005-0000-0000-0000331B0000}"/>
    <cellStyle name="Prozent 4 2 3 4 4 2 3" xfId="22587" xr:uid="{00000000-0005-0000-0000-0000341B0000}"/>
    <cellStyle name="Prozent 4 2 3 4 4 3" xfId="10685" xr:uid="{00000000-0005-0000-0000-0000351B0000}"/>
    <cellStyle name="Prozent 4 2 3 4 4 3 2" xfId="27523" xr:uid="{00000000-0005-0000-0000-0000361B0000}"/>
    <cellStyle name="Prozent 4 2 3 4 4 4" xfId="19105" xr:uid="{00000000-0005-0000-0000-0000371B0000}"/>
    <cellStyle name="Prozent 4 2 3 4 5" xfId="2755" xr:uid="{00000000-0005-0000-0000-0000381B0000}"/>
    <cellStyle name="Prozent 4 2 3 4 5 2" xfId="6237" xr:uid="{00000000-0005-0000-0000-0000391B0000}"/>
    <cellStyle name="Prozent 4 2 3 4 5 2 2" xfId="14658" xr:uid="{00000000-0005-0000-0000-00003A1B0000}"/>
    <cellStyle name="Prozent 4 2 3 4 5 2 2 2" xfId="31496" xr:uid="{00000000-0005-0000-0000-00003B1B0000}"/>
    <cellStyle name="Prozent 4 2 3 4 5 2 3" xfId="23078" xr:uid="{00000000-0005-0000-0000-00003C1B0000}"/>
    <cellStyle name="Prozent 4 2 3 4 5 3" xfId="11176" xr:uid="{00000000-0005-0000-0000-00003D1B0000}"/>
    <cellStyle name="Prozent 4 2 3 4 5 3 2" xfId="28014" xr:uid="{00000000-0005-0000-0000-00003E1B0000}"/>
    <cellStyle name="Prozent 4 2 3 4 5 4" xfId="19596" xr:uid="{00000000-0005-0000-0000-00003F1B0000}"/>
    <cellStyle name="Prozent 4 2 3 4 6" xfId="3252" xr:uid="{00000000-0005-0000-0000-0000401B0000}"/>
    <cellStyle name="Prozent 4 2 3 4 6 2" xfId="6734" xr:uid="{00000000-0005-0000-0000-0000411B0000}"/>
    <cellStyle name="Prozent 4 2 3 4 6 2 2" xfId="15155" xr:uid="{00000000-0005-0000-0000-0000421B0000}"/>
    <cellStyle name="Prozent 4 2 3 4 6 2 2 2" xfId="31993" xr:uid="{00000000-0005-0000-0000-0000431B0000}"/>
    <cellStyle name="Prozent 4 2 3 4 6 2 3" xfId="23575" xr:uid="{00000000-0005-0000-0000-0000441B0000}"/>
    <cellStyle name="Prozent 4 2 3 4 6 3" xfId="11673" xr:uid="{00000000-0005-0000-0000-0000451B0000}"/>
    <cellStyle name="Prozent 4 2 3 4 6 3 2" xfId="28511" xr:uid="{00000000-0005-0000-0000-0000461B0000}"/>
    <cellStyle name="Prozent 4 2 3 4 6 4" xfId="20093" xr:uid="{00000000-0005-0000-0000-0000471B0000}"/>
    <cellStyle name="Prozent 4 2 3 4 7" xfId="4039" xr:uid="{00000000-0005-0000-0000-0000481B0000}"/>
    <cellStyle name="Prozent 4 2 3 4 7 2" xfId="12460" xr:uid="{00000000-0005-0000-0000-0000491B0000}"/>
    <cellStyle name="Prozent 4 2 3 4 7 2 2" xfId="29298" xr:uid="{00000000-0005-0000-0000-00004A1B0000}"/>
    <cellStyle name="Prozent 4 2 3 4 7 3" xfId="20880" xr:uid="{00000000-0005-0000-0000-00004B1B0000}"/>
    <cellStyle name="Prozent 4 2 3 4 8" xfId="7229" xr:uid="{00000000-0005-0000-0000-00004C1B0000}"/>
    <cellStyle name="Prozent 4 2 3 4 8 2" xfId="15650" xr:uid="{00000000-0005-0000-0000-00004D1B0000}"/>
    <cellStyle name="Prozent 4 2 3 4 8 2 2" xfId="32488" xr:uid="{00000000-0005-0000-0000-00004E1B0000}"/>
    <cellStyle name="Prozent 4 2 3 4 8 3" xfId="24070" xr:uid="{00000000-0005-0000-0000-00004F1B0000}"/>
    <cellStyle name="Prozent 4 2 3 4 9" xfId="7720" xr:uid="{00000000-0005-0000-0000-0000501B0000}"/>
    <cellStyle name="Prozent 4 2 3 4 9 2" xfId="16141" xr:uid="{00000000-0005-0000-0000-0000511B0000}"/>
    <cellStyle name="Prozent 4 2 3 4 9 2 2" xfId="32979" xr:uid="{00000000-0005-0000-0000-0000521B0000}"/>
    <cellStyle name="Prozent 4 2 3 4 9 3" xfId="24561" xr:uid="{00000000-0005-0000-0000-0000531B0000}"/>
    <cellStyle name="Prozent 4 2 3 5" xfId="673" xr:uid="{00000000-0005-0000-0000-0000541B0000}"/>
    <cellStyle name="Prozent 4 2 3 5 2" xfId="1661" xr:uid="{00000000-0005-0000-0000-0000551B0000}"/>
    <cellStyle name="Prozent 4 2 3 5 2 2" xfId="5197" xr:uid="{00000000-0005-0000-0000-0000561B0000}"/>
    <cellStyle name="Prozent 4 2 3 5 2 2 2" xfId="13618" xr:uid="{00000000-0005-0000-0000-0000571B0000}"/>
    <cellStyle name="Prozent 4 2 3 5 2 2 2 2" xfId="30456" xr:uid="{00000000-0005-0000-0000-0000581B0000}"/>
    <cellStyle name="Prozent 4 2 3 5 2 2 3" xfId="22038" xr:uid="{00000000-0005-0000-0000-0000591B0000}"/>
    <cellStyle name="Prozent 4 2 3 5 2 3" xfId="10136" xr:uid="{00000000-0005-0000-0000-00005A1B0000}"/>
    <cellStyle name="Prozent 4 2 3 5 2 3 2" xfId="26974" xr:uid="{00000000-0005-0000-0000-00005B1B0000}"/>
    <cellStyle name="Prozent 4 2 3 5 2 4" xfId="18556" xr:uid="{00000000-0005-0000-0000-00005C1B0000}"/>
    <cellStyle name="Prozent 4 2 3 5 3" xfId="4209" xr:uid="{00000000-0005-0000-0000-00005D1B0000}"/>
    <cellStyle name="Prozent 4 2 3 5 3 2" xfId="12630" xr:uid="{00000000-0005-0000-0000-00005E1B0000}"/>
    <cellStyle name="Prozent 4 2 3 5 3 2 2" xfId="29468" xr:uid="{00000000-0005-0000-0000-00005F1B0000}"/>
    <cellStyle name="Prozent 4 2 3 5 3 3" xfId="21050" xr:uid="{00000000-0005-0000-0000-0000601B0000}"/>
    <cellStyle name="Prozent 4 2 3 5 4" xfId="9148" xr:uid="{00000000-0005-0000-0000-0000611B0000}"/>
    <cellStyle name="Prozent 4 2 3 5 4 2" xfId="25986" xr:uid="{00000000-0005-0000-0000-0000621B0000}"/>
    <cellStyle name="Prozent 4 2 3 5 5" xfId="17568" xr:uid="{00000000-0005-0000-0000-0000631B0000}"/>
    <cellStyle name="Prozent 4 2 3 6" xfId="1166" xr:uid="{00000000-0005-0000-0000-0000641B0000}"/>
    <cellStyle name="Prozent 4 2 3 6 2" xfId="4702" xr:uid="{00000000-0005-0000-0000-0000651B0000}"/>
    <cellStyle name="Prozent 4 2 3 6 2 2" xfId="13123" xr:uid="{00000000-0005-0000-0000-0000661B0000}"/>
    <cellStyle name="Prozent 4 2 3 6 2 2 2" xfId="29961" xr:uid="{00000000-0005-0000-0000-0000671B0000}"/>
    <cellStyle name="Prozent 4 2 3 6 2 3" xfId="21543" xr:uid="{00000000-0005-0000-0000-0000681B0000}"/>
    <cellStyle name="Prozent 4 2 3 6 3" xfId="9641" xr:uid="{00000000-0005-0000-0000-0000691B0000}"/>
    <cellStyle name="Prozent 4 2 3 6 3 2" xfId="26479" xr:uid="{00000000-0005-0000-0000-00006A1B0000}"/>
    <cellStyle name="Prozent 4 2 3 6 4" xfId="18061" xr:uid="{00000000-0005-0000-0000-00006B1B0000}"/>
    <cellStyle name="Prozent 4 2 3 7" xfId="2255" xr:uid="{00000000-0005-0000-0000-00006C1B0000}"/>
    <cellStyle name="Prozent 4 2 3 7 2" xfId="5741" xr:uid="{00000000-0005-0000-0000-00006D1B0000}"/>
    <cellStyle name="Prozent 4 2 3 7 2 2" xfId="14162" xr:uid="{00000000-0005-0000-0000-00006E1B0000}"/>
    <cellStyle name="Prozent 4 2 3 7 2 2 2" xfId="31000" xr:uid="{00000000-0005-0000-0000-00006F1B0000}"/>
    <cellStyle name="Prozent 4 2 3 7 2 3" xfId="22582" xr:uid="{00000000-0005-0000-0000-0000701B0000}"/>
    <cellStyle name="Prozent 4 2 3 7 3" xfId="10680" xr:uid="{00000000-0005-0000-0000-0000711B0000}"/>
    <cellStyle name="Prozent 4 2 3 7 3 2" xfId="27518" xr:uid="{00000000-0005-0000-0000-0000721B0000}"/>
    <cellStyle name="Prozent 4 2 3 7 4" xfId="19100" xr:uid="{00000000-0005-0000-0000-0000731B0000}"/>
    <cellStyle name="Prozent 4 2 3 8" xfId="2750" xr:uid="{00000000-0005-0000-0000-0000741B0000}"/>
    <cellStyle name="Prozent 4 2 3 8 2" xfId="6232" xr:uid="{00000000-0005-0000-0000-0000751B0000}"/>
    <cellStyle name="Prozent 4 2 3 8 2 2" xfId="14653" xr:uid="{00000000-0005-0000-0000-0000761B0000}"/>
    <cellStyle name="Prozent 4 2 3 8 2 2 2" xfId="31491" xr:uid="{00000000-0005-0000-0000-0000771B0000}"/>
    <cellStyle name="Prozent 4 2 3 8 2 3" xfId="23073" xr:uid="{00000000-0005-0000-0000-0000781B0000}"/>
    <cellStyle name="Prozent 4 2 3 8 3" xfId="11171" xr:uid="{00000000-0005-0000-0000-0000791B0000}"/>
    <cellStyle name="Prozent 4 2 3 8 3 2" xfId="28009" xr:uid="{00000000-0005-0000-0000-00007A1B0000}"/>
    <cellStyle name="Prozent 4 2 3 8 4" xfId="19591" xr:uid="{00000000-0005-0000-0000-00007B1B0000}"/>
    <cellStyle name="Prozent 4 2 3 9" xfId="3247" xr:uid="{00000000-0005-0000-0000-00007C1B0000}"/>
    <cellStyle name="Prozent 4 2 3 9 2" xfId="6729" xr:uid="{00000000-0005-0000-0000-00007D1B0000}"/>
    <cellStyle name="Prozent 4 2 3 9 2 2" xfId="15150" xr:uid="{00000000-0005-0000-0000-00007E1B0000}"/>
    <cellStyle name="Prozent 4 2 3 9 2 2 2" xfId="31988" xr:uid="{00000000-0005-0000-0000-00007F1B0000}"/>
    <cellStyle name="Prozent 4 2 3 9 2 3" xfId="23570" xr:uid="{00000000-0005-0000-0000-0000801B0000}"/>
    <cellStyle name="Prozent 4 2 3 9 3" xfId="11668" xr:uid="{00000000-0005-0000-0000-0000811B0000}"/>
    <cellStyle name="Prozent 4 2 3 9 3 2" xfId="28506" xr:uid="{00000000-0005-0000-0000-0000821B0000}"/>
    <cellStyle name="Prozent 4 2 3 9 4" xfId="20088" xr:uid="{00000000-0005-0000-0000-0000831B0000}"/>
    <cellStyle name="Prozent 4 2 4" xfId="140" xr:uid="{00000000-0005-0000-0000-0000841B0000}"/>
    <cellStyle name="Prozent 4 2 4 10" xfId="7230" xr:uid="{00000000-0005-0000-0000-0000851B0000}"/>
    <cellStyle name="Prozent 4 2 4 10 2" xfId="15651" xr:uid="{00000000-0005-0000-0000-0000861B0000}"/>
    <cellStyle name="Prozent 4 2 4 10 2 2" xfId="32489" xr:uid="{00000000-0005-0000-0000-0000871B0000}"/>
    <cellStyle name="Prozent 4 2 4 10 3" xfId="24071" xr:uid="{00000000-0005-0000-0000-0000881B0000}"/>
    <cellStyle name="Prozent 4 2 4 11" xfId="7721" xr:uid="{00000000-0005-0000-0000-0000891B0000}"/>
    <cellStyle name="Prozent 4 2 4 11 2" xfId="16142" xr:uid="{00000000-0005-0000-0000-00008A1B0000}"/>
    <cellStyle name="Prozent 4 2 4 11 2 2" xfId="32980" xr:uid="{00000000-0005-0000-0000-00008B1B0000}"/>
    <cellStyle name="Prozent 4 2 4 11 3" xfId="24562" xr:uid="{00000000-0005-0000-0000-00008C1B0000}"/>
    <cellStyle name="Prozent 4 2 4 12" xfId="8214" xr:uid="{00000000-0005-0000-0000-00008D1B0000}"/>
    <cellStyle name="Prozent 4 2 4 12 2" xfId="16635" xr:uid="{00000000-0005-0000-0000-00008E1B0000}"/>
    <cellStyle name="Prozent 4 2 4 12 2 2" xfId="33473" xr:uid="{00000000-0005-0000-0000-00008F1B0000}"/>
    <cellStyle name="Prozent 4 2 4 12 3" xfId="25055" xr:uid="{00000000-0005-0000-0000-0000901B0000}"/>
    <cellStyle name="Prozent 4 2 4 13" xfId="8692" xr:uid="{00000000-0005-0000-0000-0000911B0000}"/>
    <cellStyle name="Prozent 4 2 4 13 2" xfId="25531" xr:uid="{00000000-0005-0000-0000-0000921B0000}"/>
    <cellStyle name="Prozent 4 2 4 14" xfId="17112" xr:uid="{00000000-0005-0000-0000-0000931B0000}"/>
    <cellStyle name="Prozent 4 2 4 2" xfId="380" xr:uid="{00000000-0005-0000-0000-0000941B0000}"/>
    <cellStyle name="Prozent 4 2 4 2 10" xfId="8215" xr:uid="{00000000-0005-0000-0000-0000951B0000}"/>
    <cellStyle name="Prozent 4 2 4 2 10 2" xfId="16636" xr:uid="{00000000-0005-0000-0000-0000961B0000}"/>
    <cellStyle name="Prozent 4 2 4 2 10 2 2" xfId="33474" xr:uid="{00000000-0005-0000-0000-0000971B0000}"/>
    <cellStyle name="Prozent 4 2 4 2 10 3" xfId="25056" xr:uid="{00000000-0005-0000-0000-0000981B0000}"/>
    <cellStyle name="Prozent 4 2 4 2 11" xfId="8855" xr:uid="{00000000-0005-0000-0000-0000991B0000}"/>
    <cellStyle name="Prozent 4 2 4 2 11 2" xfId="25694" xr:uid="{00000000-0005-0000-0000-00009A1B0000}"/>
    <cellStyle name="Prozent 4 2 4 2 12" xfId="17275" xr:uid="{00000000-0005-0000-0000-00009B1B0000}"/>
    <cellStyle name="Prozent 4 2 4 2 2" xfId="876" xr:uid="{00000000-0005-0000-0000-00009C1B0000}"/>
    <cellStyle name="Prozent 4 2 4 2 2 2" xfId="1864" xr:uid="{00000000-0005-0000-0000-00009D1B0000}"/>
    <cellStyle name="Prozent 4 2 4 2 2 2 2" xfId="5400" xr:uid="{00000000-0005-0000-0000-00009E1B0000}"/>
    <cellStyle name="Prozent 4 2 4 2 2 2 2 2" xfId="13821" xr:uid="{00000000-0005-0000-0000-00009F1B0000}"/>
    <cellStyle name="Prozent 4 2 4 2 2 2 2 2 2" xfId="30659" xr:uid="{00000000-0005-0000-0000-0000A01B0000}"/>
    <cellStyle name="Prozent 4 2 4 2 2 2 2 3" xfId="22241" xr:uid="{00000000-0005-0000-0000-0000A11B0000}"/>
    <cellStyle name="Prozent 4 2 4 2 2 2 3" xfId="10339" xr:uid="{00000000-0005-0000-0000-0000A21B0000}"/>
    <cellStyle name="Prozent 4 2 4 2 2 2 3 2" xfId="27177" xr:uid="{00000000-0005-0000-0000-0000A31B0000}"/>
    <cellStyle name="Prozent 4 2 4 2 2 2 4" xfId="18759" xr:uid="{00000000-0005-0000-0000-0000A41B0000}"/>
    <cellStyle name="Prozent 4 2 4 2 2 3" xfId="4412" xr:uid="{00000000-0005-0000-0000-0000A51B0000}"/>
    <cellStyle name="Prozent 4 2 4 2 2 3 2" xfId="12833" xr:uid="{00000000-0005-0000-0000-0000A61B0000}"/>
    <cellStyle name="Prozent 4 2 4 2 2 3 2 2" xfId="29671" xr:uid="{00000000-0005-0000-0000-0000A71B0000}"/>
    <cellStyle name="Prozent 4 2 4 2 2 3 3" xfId="21253" xr:uid="{00000000-0005-0000-0000-0000A81B0000}"/>
    <cellStyle name="Prozent 4 2 4 2 2 4" xfId="9351" xr:uid="{00000000-0005-0000-0000-0000A91B0000}"/>
    <cellStyle name="Prozent 4 2 4 2 2 4 2" xfId="26189" xr:uid="{00000000-0005-0000-0000-0000AA1B0000}"/>
    <cellStyle name="Prozent 4 2 4 2 2 5" xfId="17771" xr:uid="{00000000-0005-0000-0000-0000AB1B0000}"/>
    <cellStyle name="Prozent 4 2 4 2 3" xfId="1369" xr:uid="{00000000-0005-0000-0000-0000AC1B0000}"/>
    <cellStyle name="Prozent 4 2 4 2 3 2" xfId="4905" xr:uid="{00000000-0005-0000-0000-0000AD1B0000}"/>
    <cellStyle name="Prozent 4 2 4 2 3 2 2" xfId="13326" xr:uid="{00000000-0005-0000-0000-0000AE1B0000}"/>
    <cellStyle name="Prozent 4 2 4 2 3 2 2 2" xfId="30164" xr:uid="{00000000-0005-0000-0000-0000AF1B0000}"/>
    <cellStyle name="Prozent 4 2 4 2 3 2 3" xfId="21746" xr:uid="{00000000-0005-0000-0000-0000B01B0000}"/>
    <cellStyle name="Prozent 4 2 4 2 3 3" xfId="9844" xr:uid="{00000000-0005-0000-0000-0000B11B0000}"/>
    <cellStyle name="Prozent 4 2 4 2 3 3 2" xfId="26682" xr:uid="{00000000-0005-0000-0000-0000B21B0000}"/>
    <cellStyle name="Prozent 4 2 4 2 3 4" xfId="18264" xr:uid="{00000000-0005-0000-0000-0000B31B0000}"/>
    <cellStyle name="Prozent 4 2 4 2 4" xfId="2262" xr:uid="{00000000-0005-0000-0000-0000B41B0000}"/>
    <cellStyle name="Prozent 4 2 4 2 4 2" xfId="5748" xr:uid="{00000000-0005-0000-0000-0000B51B0000}"/>
    <cellStyle name="Prozent 4 2 4 2 4 2 2" xfId="14169" xr:uid="{00000000-0005-0000-0000-0000B61B0000}"/>
    <cellStyle name="Prozent 4 2 4 2 4 2 2 2" xfId="31007" xr:uid="{00000000-0005-0000-0000-0000B71B0000}"/>
    <cellStyle name="Prozent 4 2 4 2 4 2 3" xfId="22589" xr:uid="{00000000-0005-0000-0000-0000B81B0000}"/>
    <cellStyle name="Prozent 4 2 4 2 4 3" xfId="10687" xr:uid="{00000000-0005-0000-0000-0000B91B0000}"/>
    <cellStyle name="Prozent 4 2 4 2 4 3 2" xfId="27525" xr:uid="{00000000-0005-0000-0000-0000BA1B0000}"/>
    <cellStyle name="Prozent 4 2 4 2 4 4" xfId="19107" xr:uid="{00000000-0005-0000-0000-0000BB1B0000}"/>
    <cellStyle name="Prozent 4 2 4 2 5" xfId="2757" xr:uid="{00000000-0005-0000-0000-0000BC1B0000}"/>
    <cellStyle name="Prozent 4 2 4 2 5 2" xfId="6239" xr:uid="{00000000-0005-0000-0000-0000BD1B0000}"/>
    <cellStyle name="Prozent 4 2 4 2 5 2 2" xfId="14660" xr:uid="{00000000-0005-0000-0000-0000BE1B0000}"/>
    <cellStyle name="Prozent 4 2 4 2 5 2 2 2" xfId="31498" xr:uid="{00000000-0005-0000-0000-0000BF1B0000}"/>
    <cellStyle name="Prozent 4 2 4 2 5 2 3" xfId="23080" xr:uid="{00000000-0005-0000-0000-0000C01B0000}"/>
    <cellStyle name="Prozent 4 2 4 2 5 3" xfId="11178" xr:uid="{00000000-0005-0000-0000-0000C11B0000}"/>
    <cellStyle name="Prozent 4 2 4 2 5 3 2" xfId="28016" xr:uid="{00000000-0005-0000-0000-0000C21B0000}"/>
    <cellStyle name="Prozent 4 2 4 2 5 4" xfId="19598" xr:uid="{00000000-0005-0000-0000-0000C31B0000}"/>
    <cellStyle name="Prozent 4 2 4 2 6" xfId="3254" xr:uid="{00000000-0005-0000-0000-0000C41B0000}"/>
    <cellStyle name="Prozent 4 2 4 2 6 2" xfId="6736" xr:uid="{00000000-0005-0000-0000-0000C51B0000}"/>
    <cellStyle name="Prozent 4 2 4 2 6 2 2" xfId="15157" xr:uid="{00000000-0005-0000-0000-0000C61B0000}"/>
    <cellStyle name="Prozent 4 2 4 2 6 2 2 2" xfId="31995" xr:uid="{00000000-0005-0000-0000-0000C71B0000}"/>
    <cellStyle name="Prozent 4 2 4 2 6 2 3" xfId="23577" xr:uid="{00000000-0005-0000-0000-0000C81B0000}"/>
    <cellStyle name="Prozent 4 2 4 2 6 3" xfId="11675" xr:uid="{00000000-0005-0000-0000-0000C91B0000}"/>
    <cellStyle name="Prozent 4 2 4 2 6 3 2" xfId="28513" xr:uid="{00000000-0005-0000-0000-0000CA1B0000}"/>
    <cellStyle name="Prozent 4 2 4 2 6 4" xfId="20095" xr:uid="{00000000-0005-0000-0000-0000CB1B0000}"/>
    <cellStyle name="Prozent 4 2 4 2 7" xfId="3917" xr:uid="{00000000-0005-0000-0000-0000CC1B0000}"/>
    <cellStyle name="Prozent 4 2 4 2 7 2" xfId="12338" xr:uid="{00000000-0005-0000-0000-0000CD1B0000}"/>
    <cellStyle name="Prozent 4 2 4 2 7 2 2" xfId="29176" xr:uid="{00000000-0005-0000-0000-0000CE1B0000}"/>
    <cellStyle name="Prozent 4 2 4 2 7 3" xfId="20758" xr:uid="{00000000-0005-0000-0000-0000CF1B0000}"/>
    <cellStyle name="Prozent 4 2 4 2 8" xfId="7231" xr:uid="{00000000-0005-0000-0000-0000D01B0000}"/>
    <cellStyle name="Prozent 4 2 4 2 8 2" xfId="15652" xr:uid="{00000000-0005-0000-0000-0000D11B0000}"/>
    <cellStyle name="Prozent 4 2 4 2 8 2 2" xfId="32490" xr:uid="{00000000-0005-0000-0000-0000D21B0000}"/>
    <cellStyle name="Prozent 4 2 4 2 8 3" xfId="24072" xr:uid="{00000000-0005-0000-0000-0000D31B0000}"/>
    <cellStyle name="Prozent 4 2 4 2 9" xfId="7722" xr:uid="{00000000-0005-0000-0000-0000D41B0000}"/>
    <cellStyle name="Prozent 4 2 4 2 9 2" xfId="16143" xr:uid="{00000000-0005-0000-0000-0000D51B0000}"/>
    <cellStyle name="Prozent 4 2 4 2 9 2 2" xfId="32981" xr:uid="{00000000-0005-0000-0000-0000D61B0000}"/>
    <cellStyle name="Prozent 4 2 4 2 9 3" xfId="24563" xr:uid="{00000000-0005-0000-0000-0000D71B0000}"/>
    <cellStyle name="Prozent 4 2 4 3" xfId="542" xr:uid="{00000000-0005-0000-0000-0000D81B0000}"/>
    <cellStyle name="Prozent 4 2 4 3 10" xfId="8216" xr:uid="{00000000-0005-0000-0000-0000D91B0000}"/>
    <cellStyle name="Prozent 4 2 4 3 10 2" xfId="16637" xr:uid="{00000000-0005-0000-0000-0000DA1B0000}"/>
    <cellStyle name="Prozent 4 2 4 3 10 2 2" xfId="33475" xr:uid="{00000000-0005-0000-0000-0000DB1B0000}"/>
    <cellStyle name="Prozent 4 2 4 3 10 3" xfId="25057" xr:uid="{00000000-0005-0000-0000-0000DC1B0000}"/>
    <cellStyle name="Prozent 4 2 4 3 11" xfId="9018" xr:uid="{00000000-0005-0000-0000-0000DD1B0000}"/>
    <cellStyle name="Prozent 4 2 4 3 11 2" xfId="25856" xr:uid="{00000000-0005-0000-0000-0000DE1B0000}"/>
    <cellStyle name="Prozent 4 2 4 3 12" xfId="17438" xr:uid="{00000000-0005-0000-0000-0000DF1B0000}"/>
    <cellStyle name="Prozent 4 2 4 3 2" xfId="1038" xr:uid="{00000000-0005-0000-0000-0000E01B0000}"/>
    <cellStyle name="Prozent 4 2 4 3 2 2" xfId="2026" xr:uid="{00000000-0005-0000-0000-0000E11B0000}"/>
    <cellStyle name="Prozent 4 2 4 3 2 2 2" xfId="5562" xr:uid="{00000000-0005-0000-0000-0000E21B0000}"/>
    <cellStyle name="Prozent 4 2 4 3 2 2 2 2" xfId="13983" xr:uid="{00000000-0005-0000-0000-0000E31B0000}"/>
    <cellStyle name="Prozent 4 2 4 3 2 2 2 2 2" xfId="30821" xr:uid="{00000000-0005-0000-0000-0000E41B0000}"/>
    <cellStyle name="Prozent 4 2 4 3 2 2 2 3" xfId="22403" xr:uid="{00000000-0005-0000-0000-0000E51B0000}"/>
    <cellStyle name="Prozent 4 2 4 3 2 2 3" xfId="10501" xr:uid="{00000000-0005-0000-0000-0000E61B0000}"/>
    <cellStyle name="Prozent 4 2 4 3 2 2 3 2" xfId="27339" xr:uid="{00000000-0005-0000-0000-0000E71B0000}"/>
    <cellStyle name="Prozent 4 2 4 3 2 2 4" xfId="18921" xr:uid="{00000000-0005-0000-0000-0000E81B0000}"/>
    <cellStyle name="Prozent 4 2 4 3 2 3" xfId="4574" xr:uid="{00000000-0005-0000-0000-0000E91B0000}"/>
    <cellStyle name="Prozent 4 2 4 3 2 3 2" xfId="12995" xr:uid="{00000000-0005-0000-0000-0000EA1B0000}"/>
    <cellStyle name="Prozent 4 2 4 3 2 3 2 2" xfId="29833" xr:uid="{00000000-0005-0000-0000-0000EB1B0000}"/>
    <cellStyle name="Prozent 4 2 4 3 2 3 3" xfId="21415" xr:uid="{00000000-0005-0000-0000-0000EC1B0000}"/>
    <cellStyle name="Prozent 4 2 4 3 2 4" xfId="9513" xr:uid="{00000000-0005-0000-0000-0000ED1B0000}"/>
    <cellStyle name="Prozent 4 2 4 3 2 4 2" xfId="26351" xr:uid="{00000000-0005-0000-0000-0000EE1B0000}"/>
    <cellStyle name="Prozent 4 2 4 3 2 5" xfId="17933" xr:uid="{00000000-0005-0000-0000-0000EF1B0000}"/>
    <cellStyle name="Prozent 4 2 4 3 3" xfId="1531" xr:uid="{00000000-0005-0000-0000-0000F01B0000}"/>
    <cellStyle name="Prozent 4 2 4 3 3 2" xfId="5067" xr:uid="{00000000-0005-0000-0000-0000F11B0000}"/>
    <cellStyle name="Prozent 4 2 4 3 3 2 2" xfId="13488" xr:uid="{00000000-0005-0000-0000-0000F21B0000}"/>
    <cellStyle name="Prozent 4 2 4 3 3 2 2 2" xfId="30326" xr:uid="{00000000-0005-0000-0000-0000F31B0000}"/>
    <cellStyle name="Prozent 4 2 4 3 3 2 3" xfId="21908" xr:uid="{00000000-0005-0000-0000-0000F41B0000}"/>
    <cellStyle name="Prozent 4 2 4 3 3 3" xfId="10006" xr:uid="{00000000-0005-0000-0000-0000F51B0000}"/>
    <cellStyle name="Prozent 4 2 4 3 3 3 2" xfId="26844" xr:uid="{00000000-0005-0000-0000-0000F61B0000}"/>
    <cellStyle name="Prozent 4 2 4 3 3 4" xfId="18426" xr:uid="{00000000-0005-0000-0000-0000F71B0000}"/>
    <cellStyle name="Prozent 4 2 4 3 4" xfId="2263" xr:uid="{00000000-0005-0000-0000-0000F81B0000}"/>
    <cellStyle name="Prozent 4 2 4 3 4 2" xfId="5749" xr:uid="{00000000-0005-0000-0000-0000F91B0000}"/>
    <cellStyle name="Prozent 4 2 4 3 4 2 2" xfId="14170" xr:uid="{00000000-0005-0000-0000-0000FA1B0000}"/>
    <cellStyle name="Prozent 4 2 4 3 4 2 2 2" xfId="31008" xr:uid="{00000000-0005-0000-0000-0000FB1B0000}"/>
    <cellStyle name="Prozent 4 2 4 3 4 2 3" xfId="22590" xr:uid="{00000000-0005-0000-0000-0000FC1B0000}"/>
    <cellStyle name="Prozent 4 2 4 3 4 3" xfId="10688" xr:uid="{00000000-0005-0000-0000-0000FD1B0000}"/>
    <cellStyle name="Prozent 4 2 4 3 4 3 2" xfId="27526" xr:uid="{00000000-0005-0000-0000-0000FE1B0000}"/>
    <cellStyle name="Prozent 4 2 4 3 4 4" xfId="19108" xr:uid="{00000000-0005-0000-0000-0000FF1B0000}"/>
    <cellStyle name="Prozent 4 2 4 3 5" xfId="2758" xr:uid="{00000000-0005-0000-0000-0000001C0000}"/>
    <cellStyle name="Prozent 4 2 4 3 5 2" xfId="6240" xr:uid="{00000000-0005-0000-0000-0000011C0000}"/>
    <cellStyle name="Prozent 4 2 4 3 5 2 2" xfId="14661" xr:uid="{00000000-0005-0000-0000-0000021C0000}"/>
    <cellStyle name="Prozent 4 2 4 3 5 2 2 2" xfId="31499" xr:uid="{00000000-0005-0000-0000-0000031C0000}"/>
    <cellStyle name="Prozent 4 2 4 3 5 2 3" xfId="23081" xr:uid="{00000000-0005-0000-0000-0000041C0000}"/>
    <cellStyle name="Prozent 4 2 4 3 5 3" xfId="11179" xr:uid="{00000000-0005-0000-0000-0000051C0000}"/>
    <cellStyle name="Prozent 4 2 4 3 5 3 2" xfId="28017" xr:uid="{00000000-0005-0000-0000-0000061C0000}"/>
    <cellStyle name="Prozent 4 2 4 3 5 4" xfId="19599" xr:uid="{00000000-0005-0000-0000-0000071C0000}"/>
    <cellStyle name="Prozent 4 2 4 3 6" xfId="3255" xr:uid="{00000000-0005-0000-0000-0000081C0000}"/>
    <cellStyle name="Prozent 4 2 4 3 6 2" xfId="6737" xr:uid="{00000000-0005-0000-0000-0000091C0000}"/>
    <cellStyle name="Prozent 4 2 4 3 6 2 2" xfId="15158" xr:uid="{00000000-0005-0000-0000-00000A1C0000}"/>
    <cellStyle name="Prozent 4 2 4 3 6 2 2 2" xfId="31996" xr:uid="{00000000-0005-0000-0000-00000B1C0000}"/>
    <cellStyle name="Prozent 4 2 4 3 6 2 3" xfId="23578" xr:uid="{00000000-0005-0000-0000-00000C1C0000}"/>
    <cellStyle name="Prozent 4 2 4 3 6 3" xfId="11676" xr:uid="{00000000-0005-0000-0000-00000D1C0000}"/>
    <cellStyle name="Prozent 4 2 4 3 6 3 2" xfId="28514" xr:uid="{00000000-0005-0000-0000-00000E1C0000}"/>
    <cellStyle name="Prozent 4 2 4 3 6 4" xfId="20096" xr:uid="{00000000-0005-0000-0000-00000F1C0000}"/>
    <cellStyle name="Prozent 4 2 4 3 7" xfId="4079" xr:uid="{00000000-0005-0000-0000-0000101C0000}"/>
    <cellStyle name="Prozent 4 2 4 3 7 2" xfId="12500" xr:uid="{00000000-0005-0000-0000-0000111C0000}"/>
    <cellStyle name="Prozent 4 2 4 3 7 2 2" xfId="29338" xr:uid="{00000000-0005-0000-0000-0000121C0000}"/>
    <cellStyle name="Prozent 4 2 4 3 7 3" xfId="20920" xr:uid="{00000000-0005-0000-0000-0000131C0000}"/>
    <cellStyle name="Prozent 4 2 4 3 8" xfId="7232" xr:uid="{00000000-0005-0000-0000-0000141C0000}"/>
    <cellStyle name="Prozent 4 2 4 3 8 2" xfId="15653" xr:uid="{00000000-0005-0000-0000-0000151C0000}"/>
    <cellStyle name="Prozent 4 2 4 3 8 2 2" xfId="32491" xr:uid="{00000000-0005-0000-0000-0000161C0000}"/>
    <cellStyle name="Prozent 4 2 4 3 8 3" xfId="24073" xr:uid="{00000000-0005-0000-0000-0000171C0000}"/>
    <cellStyle name="Prozent 4 2 4 3 9" xfId="7723" xr:uid="{00000000-0005-0000-0000-0000181C0000}"/>
    <cellStyle name="Prozent 4 2 4 3 9 2" xfId="16144" xr:uid="{00000000-0005-0000-0000-0000191C0000}"/>
    <cellStyle name="Prozent 4 2 4 3 9 2 2" xfId="32982" xr:uid="{00000000-0005-0000-0000-00001A1C0000}"/>
    <cellStyle name="Prozent 4 2 4 3 9 3" xfId="24564" xr:uid="{00000000-0005-0000-0000-00001B1C0000}"/>
    <cellStyle name="Prozent 4 2 4 4" xfId="713" xr:uid="{00000000-0005-0000-0000-00001C1C0000}"/>
    <cellStyle name="Prozent 4 2 4 4 2" xfId="1701" xr:uid="{00000000-0005-0000-0000-00001D1C0000}"/>
    <cellStyle name="Prozent 4 2 4 4 2 2" xfId="5237" xr:uid="{00000000-0005-0000-0000-00001E1C0000}"/>
    <cellStyle name="Prozent 4 2 4 4 2 2 2" xfId="13658" xr:uid="{00000000-0005-0000-0000-00001F1C0000}"/>
    <cellStyle name="Prozent 4 2 4 4 2 2 2 2" xfId="30496" xr:uid="{00000000-0005-0000-0000-0000201C0000}"/>
    <cellStyle name="Prozent 4 2 4 4 2 2 3" xfId="22078" xr:uid="{00000000-0005-0000-0000-0000211C0000}"/>
    <cellStyle name="Prozent 4 2 4 4 2 3" xfId="10176" xr:uid="{00000000-0005-0000-0000-0000221C0000}"/>
    <cellStyle name="Prozent 4 2 4 4 2 3 2" xfId="27014" xr:uid="{00000000-0005-0000-0000-0000231C0000}"/>
    <cellStyle name="Prozent 4 2 4 4 2 4" xfId="18596" xr:uid="{00000000-0005-0000-0000-0000241C0000}"/>
    <cellStyle name="Prozent 4 2 4 4 3" xfId="4249" xr:uid="{00000000-0005-0000-0000-0000251C0000}"/>
    <cellStyle name="Prozent 4 2 4 4 3 2" xfId="12670" xr:uid="{00000000-0005-0000-0000-0000261C0000}"/>
    <cellStyle name="Prozent 4 2 4 4 3 2 2" xfId="29508" xr:uid="{00000000-0005-0000-0000-0000271C0000}"/>
    <cellStyle name="Prozent 4 2 4 4 3 3" xfId="21090" xr:uid="{00000000-0005-0000-0000-0000281C0000}"/>
    <cellStyle name="Prozent 4 2 4 4 4" xfId="9188" xr:uid="{00000000-0005-0000-0000-0000291C0000}"/>
    <cellStyle name="Prozent 4 2 4 4 4 2" xfId="26026" xr:uid="{00000000-0005-0000-0000-00002A1C0000}"/>
    <cellStyle name="Prozent 4 2 4 4 5" xfId="17608" xr:uid="{00000000-0005-0000-0000-00002B1C0000}"/>
    <cellStyle name="Prozent 4 2 4 5" xfId="1206" xr:uid="{00000000-0005-0000-0000-00002C1C0000}"/>
    <cellStyle name="Prozent 4 2 4 5 2" xfId="4742" xr:uid="{00000000-0005-0000-0000-00002D1C0000}"/>
    <cellStyle name="Prozent 4 2 4 5 2 2" xfId="13163" xr:uid="{00000000-0005-0000-0000-00002E1C0000}"/>
    <cellStyle name="Prozent 4 2 4 5 2 2 2" xfId="30001" xr:uid="{00000000-0005-0000-0000-00002F1C0000}"/>
    <cellStyle name="Prozent 4 2 4 5 2 3" xfId="21583" xr:uid="{00000000-0005-0000-0000-0000301C0000}"/>
    <cellStyle name="Prozent 4 2 4 5 3" xfId="9681" xr:uid="{00000000-0005-0000-0000-0000311C0000}"/>
    <cellStyle name="Prozent 4 2 4 5 3 2" xfId="26519" xr:uid="{00000000-0005-0000-0000-0000321C0000}"/>
    <cellStyle name="Prozent 4 2 4 5 4" xfId="18101" xr:uid="{00000000-0005-0000-0000-0000331C0000}"/>
    <cellStyle name="Prozent 4 2 4 6" xfId="2261" xr:uid="{00000000-0005-0000-0000-0000341C0000}"/>
    <cellStyle name="Prozent 4 2 4 6 2" xfId="5747" xr:uid="{00000000-0005-0000-0000-0000351C0000}"/>
    <cellStyle name="Prozent 4 2 4 6 2 2" xfId="14168" xr:uid="{00000000-0005-0000-0000-0000361C0000}"/>
    <cellStyle name="Prozent 4 2 4 6 2 2 2" xfId="31006" xr:uid="{00000000-0005-0000-0000-0000371C0000}"/>
    <cellStyle name="Prozent 4 2 4 6 2 3" xfId="22588" xr:uid="{00000000-0005-0000-0000-0000381C0000}"/>
    <cellStyle name="Prozent 4 2 4 6 3" xfId="10686" xr:uid="{00000000-0005-0000-0000-0000391C0000}"/>
    <cellStyle name="Prozent 4 2 4 6 3 2" xfId="27524" xr:uid="{00000000-0005-0000-0000-00003A1C0000}"/>
    <cellStyle name="Prozent 4 2 4 6 4" xfId="19106" xr:uid="{00000000-0005-0000-0000-00003B1C0000}"/>
    <cellStyle name="Prozent 4 2 4 7" xfId="2756" xr:uid="{00000000-0005-0000-0000-00003C1C0000}"/>
    <cellStyle name="Prozent 4 2 4 7 2" xfId="6238" xr:uid="{00000000-0005-0000-0000-00003D1C0000}"/>
    <cellStyle name="Prozent 4 2 4 7 2 2" xfId="14659" xr:uid="{00000000-0005-0000-0000-00003E1C0000}"/>
    <cellStyle name="Prozent 4 2 4 7 2 2 2" xfId="31497" xr:uid="{00000000-0005-0000-0000-00003F1C0000}"/>
    <cellStyle name="Prozent 4 2 4 7 2 3" xfId="23079" xr:uid="{00000000-0005-0000-0000-0000401C0000}"/>
    <cellStyle name="Prozent 4 2 4 7 3" xfId="11177" xr:uid="{00000000-0005-0000-0000-0000411C0000}"/>
    <cellStyle name="Prozent 4 2 4 7 3 2" xfId="28015" xr:uid="{00000000-0005-0000-0000-0000421C0000}"/>
    <cellStyle name="Prozent 4 2 4 7 4" xfId="19597" xr:uid="{00000000-0005-0000-0000-0000431C0000}"/>
    <cellStyle name="Prozent 4 2 4 8" xfId="3253" xr:uid="{00000000-0005-0000-0000-0000441C0000}"/>
    <cellStyle name="Prozent 4 2 4 8 2" xfId="6735" xr:uid="{00000000-0005-0000-0000-0000451C0000}"/>
    <cellStyle name="Prozent 4 2 4 8 2 2" xfId="15156" xr:uid="{00000000-0005-0000-0000-0000461C0000}"/>
    <cellStyle name="Prozent 4 2 4 8 2 2 2" xfId="31994" xr:uid="{00000000-0005-0000-0000-0000471C0000}"/>
    <cellStyle name="Prozent 4 2 4 8 2 3" xfId="23576" xr:uid="{00000000-0005-0000-0000-0000481C0000}"/>
    <cellStyle name="Prozent 4 2 4 8 3" xfId="11674" xr:uid="{00000000-0005-0000-0000-0000491C0000}"/>
    <cellStyle name="Prozent 4 2 4 8 3 2" xfId="28512" xr:uid="{00000000-0005-0000-0000-00004A1C0000}"/>
    <cellStyle name="Prozent 4 2 4 8 4" xfId="20094" xr:uid="{00000000-0005-0000-0000-00004B1C0000}"/>
    <cellStyle name="Prozent 4 2 4 9" xfId="3754" xr:uid="{00000000-0005-0000-0000-00004C1C0000}"/>
    <cellStyle name="Prozent 4 2 4 9 2" xfId="12175" xr:uid="{00000000-0005-0000-0000-00004D1C0000}"/>
    <cellStyle name="Prozent 4 2 4 9 2 2" xfId="29013" xr:uid="{00000000-0005-0000-0000-00004E1C0000}"/>
    <cellStyle name="Prozent 4 2 4 9 3" xfId="20595" xr:uid="{00000000-0005-0000-0000-00004F1C0000}"/>
    <cellStyle name="Prozent 4 2 5" xfId="302" xr:uid="{00000000-0005-0000-0000-0000501C0000}"/>
    <cellStyle name="Prozent 4 2 5 10" xfId="8217" xr:uid="{00000000-0005-0000-0000-0000511C0000}"/>
    <cellStyle name="Prozent 4 2 5 10 2" xfId="16638" xr:uid="{00000000-0005-0000-0000-0000521C0000}"/>
    <cellStyle name="Prozent 4 2 5 10 2 2" xfId="33476" xr:uid="{00000000-0005-0000-0000-0000531C0000}"/>
    <cellStyle name="Prozent 4 2 5 10 3" xfId="25058" xr:uid="{00000000-0005-0000-0000-0000541C0000}"/>
    <cellStyle name="Prozent 4 2 5 11" xfId="8777" xr:uid="{00000000-0005-0000-0000-0000551C0000}"/>
    <cellStyle name="Prozent 4 2 5 11 2" xfId="25616" xr:uid="{00000000-0005-0000-0000-0000561C0000}"/>
    <cellStyle name="Prozent 4 2 5 12" xfId="17197" xr:uid="{00000000-0005-0000-0000-0000571C0000}"/>
    <cellStyle name="Prozent 4 2 5 2" xfId="798" xr:uid="{00000000-0005-0000-0000-0000581C0000}"/>
    <cellStyle name="Prozent 4 2 5 2 2" xfId="1786" xr:uid="{00000000-0005-0000-0000-0000591C0000}"/>
    <cellStyle name="Prozent 4 2 5 2 2 2" xfId="5322" xr:uid="{00000000-0005-0000-0000-00005A1C0000}"/>
    <cellStyle name="Prozent 4 2 5 2 2 2 2" xfId="13743" xr:uid="{00000000-0005-0000-0000-00005B1C0000}"/>
    <cellStyle name="Prozent 4 2 5 2 2 2 2 2" xfId="30581" xr:uid="{00000000-0005-0000-0000-00005C1C0000}"/>
    <cellStyle name="Prozent 4 2 5 2 2 2 3" xfId="22163" xr:uid="{00000000-0005-0000-0000-00005D1C0000}"/>
    <cellStyle name="Prozent 4 2 5 2 2 3" xfId="10261" xr:uid="{00000000-0005-0000-0000-00005E1C0000}"/>
    <cellStyle name="Prozent 4 2 5 2 2 3 2" xfId="27099" xr:uid="{00000000-0005-0000-0000-00005F1C0000}"/>
    <cellStyle name="Prozent 4 2 5 2 2 4" xfId="18681" xr:uid="{00000000-0005-0000-0000-0000601C0000}"/>
    <cellStyle name="Prozent 4 2 5 2 3" xfId="4334" xr:uid="{00000000-0005-0000-0000-0000611C0000}"/>
    <cellStyle name="Prozent 4 2 5 2 3 2" xfId="12755" xr:uid="{00000000-0005-0000-0000-0000621C0000}"/>
    <cellStyle name="Prozent 4 2 5 2 3 2 2" xfId="29593" xr:uid="{00000000-0005-0000-0000-0000631C0000}"/>
    <cellStyle name="Prozent 4 2 5 2 3 3" xfId="21175" xr:uid="{00000000-0005-0000-0000-0000641C0000}"/>
    <cellStyle name="Prozent 4 2 5 2 4" xfId="9273" xr:uid="{00000000-0005-0000-0000-0000651C0000}"/>
    <cellStyle name="Prozent 4 2 5 2 4 2" xfId="26111" xr:uid="{00000000-0005-0000-0000-0000661C0000}"/>
    <cellStyle name="Prozent 4 2 5 2 5" xfId="17693" xr:uid="{00000000-0005-0000-0000-0000671C0000}"/>
    <cellStyle name="Prozent 4 2 5 3" xfId="1291" xr:uid="{00000000-0005-0000-0000-0000681C0000}"/>
    <cellStyle name="Prozent 4 2 5 3 2" xfId="4827" xr:uid="{00000000-0005-0000-0000-0000691C0000}"/>
    <cellStyle name="Prozent 4 2 5 3 2 2" xfId="13248" xr:uid="{00000000-0005-0000-0000-00006A1C0000}"/>
    <cellStyle name="Prozent 4 2 5 3 2 2 2" xfId="30086" xr:uid="{00000000-0005-0000-0000-00006B1C0000}"/>
    <cellStyle name="Prozent 4 2 5 3 2 3" xfId="21668" xr:uid="{00000000-0005-0000-0000-00006C1C0000}"/>
    <cellStyle name="Prozent 4 2 5 3 3" xfId="9766" xr:uid="{00000000-0005-0000-0000-00006D1C0000}"/>
    <cellStyle name="Prozent 4 2 5 3 3 2" xfId="26604" xr:uid="{00000000-0005-0000-0000-00006E1C0000}"/>
    <cellStyle name="Prozent 4 2 5 3 4" xfId="18186" xr:uid="{00000000-0005-0000-0000-00006F1C0000}"/>
    <cellStyle name="Prozent 4 2 5 4" xfId="2264" xr:uid="{00000000-0005-0000-0000-0000701C0000}"/>
    <cellStyle name="Prozent 4 2 5 4 2" xfId="5750" xr:uid="{00000000-0005-0000-0000-0000711C0000}"/>
    <cellStyle name="Prozent 4 2 5 4 2 2" xfId="14171" xr:uid="{00000000-0005-0000-0000-0000721C0000}"/>
    <cellStyle name="Prozent 4 2 5 4 2 2 2" xfId="31009" xr:uid="{00000000-0005-0000-0000-0000731C0000}"/>
    <cellStyle name="Prozent 4 2 5 4 2 3" xfId="22591" xr:uid="{00000000-0005-0000-0000-0000741C0000}"/>
    <cellStyle name="Prozent 4 2 5 4 3" xfId="10689" xr:uid="{00000000-0005-0000-0000-0000751C0000}"/>
    <cellStyle name="Prozent 4 2 5 4 3 2" xfId="27527" xr:uid="{00000000-0005-0000-0000-0000761C0000}"/>
    <cellStyle name="Prozent 4 2 5 4 4" xfId="19109" xr:uid="{00000000-0005-0000-0000-0000771C0000}"/>
    <cellStyle name="Prozent 4 2 5 5" xfId="2759" xr:uid="{00000000-0005-0000-0000-0000781C0000}"/>
    <cellStyle name="Prozent 4 2 5 5 2" xfId="6241" xr:uid="{00000000-0005-0000-0000-0000791C0000}"/>
    <cellStyle name="Prozent 4 2 5 5 2 2" xfId="14662" xr:uid="{00000000-0005-0000-0000-00007A1C0000}"/>
    <cellStyle name="Prozent 4 2 5 5 2 2 2" xfId="31500" xr:uid="{00000000-0005-0000-0000-00007B1C0000}"/>
    <cellStyle name="Prozent 4 2 5 5 2 3" xfId="23082" xr:uid="{00000000-0005-0000-0000-00007C1C0000}"/>
    <cellStyle name="Prozent 4 2 5 5 3" xfId="11180" xr:uid="{00000000-0005-0000-0000-00007D1C0000}"/>
    <cellStyle name="Prozent 4 2 5 5 3 2" xfId="28018" xr:uid="{00000000-0005-0000-0000-00007E1C0000}"/>
    <cellStyle name="Prozent 4 2 5 5 4" xfId="19600" xr:uid="{00000000-0005-0000-0000-00007F1C0000}"/>
    <cellStyle name="Prozent 4 2 5 6" xfId="3256" xr:uid="{00000000-0005-0000-0000-0000801C0000}"/>
    <cellStyle name="Prozent 4 2 5 6 2" xfId="6738" xr:uid="{00000000-0005-0000-0000-0000811C0000}"/>
    <cellStyle name="Prozent 4 2 5 6 2 2" xfId="15159" xr:uid="{00000000-0005-0000-0000-0000821C0000}"/>
    <cellStyle name="Prozent 4 2 5 6 2 2 2" xfId="31997" xr:uid="{00000000-0005-0000-0000-0000831C0000}"/>
    <cellStyle name="Prozent 4 2 5 6 2 3" xfId="23579" xr:uid="{00000000-0005-0000-0000-0000841C0000}"/>
    <cellStyle name="Prozent 4 2 5 6 3" xfId="11677" xr:uid="{00000000-0005-0000-0000-0000851C0000}"/>
    <cellStyle name="Prozent 4 2 5 6 3 2" xfId="28515" xr:uid="{00000000-0005-0000-0000-0000861C0000}"/>
    <cellStyle name="Prozent 4 2 5 6 4" xfId="20097" xr:uid="{00000000-0005-0000-0000-0000871C0000}"/>
    <cellStyle name="Prozent 4 2 5 7" xfId="3839" xr:uid="{00000000-0005-0000-0000-0000881C0000}"/>
    <cellStyle name="Prozent 4 2 5 7 2" xfId="12260" xr:uid="{00000000-0005-0000-0000-0000891C0000}"/>
    <cellStyle name="Prozent 4 2 5 7 2 2" xfId="29098" xr:uid="{00000000-0005-0000-0000-00008A1C0000}"/>
    <cellStyle name="Prozent 4 2 5 7 3" xfId="20680" xr:uid="{00000000-0005-0000-0000-00008B1C0000}"/>
    <cellStyle name="Prozent 4 2 5 8" xfId="7233" xr:uid="{00000000-0005-0000-0000-00008C1C0000}"/>
    <cellStyle name="Prozent 4 2 5 8 2" xfId="15654" xr:uid="{00000000-0005-0000-0000-00008D1C0000}"/>
    <cellStyle name="Prozent 4 2 5 8 2 2" xfId="32492" xr:uid="{00000000-0005-0000-0000-00008E1C0000}"/>
    <cellStyle name="Prozent 4 2 5 8 3" xfId="24074" xr:uid="{00000000-0005-0000-0000-00008F1C0000}"/>
    <cellStyle name="Prozent 4 2 5 9" xfId="7724" xr:uid="{00000000-0005-0000-0000-0000901C0000}"/>
    <cellStyle name="Prozent 4 2 5 9 2" xfId="16145" xr:uid="{00000000-0005-0000-0000-0000911C0000}"/>
    <cellStyle name="Prozent 4 2 5 9 2 2" xfId="32983" xr:uid="{00000000-0005-0000-0000-0000921C0000}"/>
    <cellStyle name="Prozent 4 2 5 9 3" xfId="24565" xr:uid="{00000000-0005-0000-0000-0000931C0000}"/>
    <cellStyle name="Prozent 4 2 6" xfId="464" xr:uid="{00000000-0005-0000-0000-0000941C0000}"/>
    <cellStyle name="Prozent 4 2 6 10" xfId="8218" xr:uid="{00000000-0005-0000-0000-0000951C0000}"/>
    <cellStyle name="Prozent 4 2 6 10 2" xfId="16639" xr:uid="{00000000-0005-0000-0000-0000961C0000}"/>
    <cellStyle name="Prozent 4 2 6 10 2 2" xfId="33477" xr:uid="{00000000-0005-0000-0000-0000971C0000}"/>
    <cellStyle name="Prozent 4 2 6 10 3" xfId="25059" xr:uid="{00000000-0005-0000-0000-0000981C0000}"/>
    <cellStyle name="Prozent 4 2 6 11" xfId="8940" xr:uid="{00000000-0005-0000-0000-0000991C0000}"/>
    <cellStyle name="Prozent 4 2 6 11 2" xfId="25778" xr:uid="{00000000-0005-0000-0000-00009A1C0000}"/>
    <cellStyle name="Prozent 4 2 6 12" xfId="17360" xr:uid="{00000000-0005-0000-0000-00009B1C0000}"/>
    <cellStyle name="Prozent 4 2 6 2" xfId="960" xr:uid="{00000000-0005-0000-0000-00009C1C0000}"/>
    <cellStyle name="Prozent 4 2 6 2 2" xfId="1948" xr:uid="{00000000-0005-0000-0000-00009D1C0000}"/>
    <cellStyle name="Prozent 4 2 6 2 2 2" xfId="5484" xr:uid="{00000000-0005-0000-0000-00009E1C0000}"/>
    <cellStyle name="Prozent 4 2 6 2 2 2 2" xfId="13905" xr:uid="{00000000-0005-0000-0000-00009F1C0000}"/>
    <cellStyle name="Prozent 4 2 6 2 2 2 2 2" xfId="30743" xr:uid="{00000000-0005-0000-0000-0000A01C0000}"/>
    <cellStyle name="Prozent 4 2 6 2 2 2 3" xfId="22325" xr:uid="{00000000-0005-0000-0000-0000A11C0000}"/>
    <cellStyle name="Prozent 4 2 6 2 2 3" xfId="10423" xr:uid="{00000000-0005-0000-0000-0000A21C0000}"/>
    <cellStyle name="Prozent 4 2 6 2 2 3 2" xfId="27261" xr:uid="{00000000-0005-0000-0000-0000A31C0000}"/>
    <cellStyle name="Prozent 4 2 6 2 2 4" xfId="18843" xr:uid="{00000000-0005-0000-0000-0000A41C0000}"/>
    <cellStyle name="Prozent 4 2 6 2 3" xfId="4496" xr:uid="{00000000-0005-0000-0000-0000A51C0000}"/>
    <cellStyle name="Prozent 4 2 6 2 3 2" xfId="12917" xr:uid="{00000000-0005-0000-0000-0000A61C0000}"/>
    <cellStyle name="Prozent 4 2 6 2 3 2 2" xfId="29755" xr:uid="{00000000-0005-0000-0000-0000A71C0000}"/>
    <cellStyle name="Prozent 4 2 6 2 3 3" xfId="21337" xr:uid="{00000000-0005-0000-0000-0000A81C0000}"/>
    <cellStyle name="Prozent 4 2 6 2 4" xfId="9435" xr:uid="{00000000-0005-0000-0000-0000A91C0000}"/>
    <cellStyle name="Prozent 4 2 6 2 4 2" xfId="26273" xr:uid="{00000000-0005-0000-0000-0000AA1C0000}"/>
    <cellStyle name="Prozent 4 2 6 2 5" xfId="17855" xr:uid="{00000000-0005-0000-0000-0000AB1C0000}"/>
    <cellStyle name="Prozent 4 2 6 3" xfId="1453" xr:uid="{00000000-0005-0000-0000-0000AC1C0000}"/>
    <cellStyle name="Prozent 4 2 6 3 2" xfId="4989" xr:uid="{00000000-0005-0000-0000-0000AD1C0000}"/>
    <cellStyle name="Prozent 4 2 6 3 2 2" xfId="13410" xr:uid="{00000000-0005-0000-0000-0000AE1C0000}"/>
    <cellStyle name="Prozent 4 2 6 3 2 2 2" xfId="30248" xr:uid="{00000000-0005-0000-0000-0000AF1C0000}"/>
    <cellStyle name="Prozent 4 2 6 3 2 3" xfId="21830" xr:uid="{00000000-0005-0000-0000-0000B01C0000}"/>
    <cellStyle name="Prozent 4 2 6 3 3" xfId="9928" xr:uid="{00000000-0005-0000-0000-0000B11C0000}"/>
    <cellStyle name="Prozent 4 2 6 3 3 2" xfId="26766" xr:uid="{00000000-0005-0000-0000-0000B21C0000}"/>
    <cellStyle name="Prozent 4 2 6 3 4" xfId="18348" xr:uid="{00000000-0005-0000-0000-0000B31C0000}"/>
    <cellStyle name="Prozent 4 2 6 4" xfId="2265" xr:uid="{00000000-0005-0000-0000-0000B41C0000}"/>
    <cellStyle name="Prozent 4 2 6 4 2" xfId="5751" xr:uid="{00000000-0005-0000-0000-0000B51C0000}"/>
    <cellStyle name="Prozent 4 2 6 4 2 2" xfId="14172" xr:uid="{00000000-0005-0000-0000-0000B61C0000}"/>
    <cellStyle name="Prozent 4 2 6 4 2 2 2" xfId="31010" xr:uid="{00000000-0005-0000-0000-0000B71C0000}"/>
    <cellStyle name="Prozent 4 2 6 4 2 3" xfId="22592" xr:uid="{00000000-0005-0000-0000-0000B81C0000}"/>
    <cellStyle name="Prozent 4 2 6 4 3" xfId="10690" xr:uid="{00000000-0005-0000-0000-0000B91C0000}"/>
    <cellStyle name="Prozent 4 2 6 4 3 2" xfId="27528" xr:uid="{00000000-0005-0000-0000-0000BA1C0000}"/>
    <cellStyle name="Prozent 4 2 6 4 4" xfId="19110" xr:uid="{00000000-0005-0000-0000-0000BB1C0000}"/>
    <cellStyle name="Prozent 4 2 6 5" xfId="2760" xr:uid="{00000000-0005-0000-0000-0000BC1C0000}"/>
    <cellStyle name="Prozent 4 2 6 5 2" xfId="6242" xr:uid="{00000000-0005-0000-0000-0000BD1C0000}"/>
    <cellStyle name="Prozent 4 2 6 5 2 2" xfId="14663" xr:uid="{00000000-0005-0000-0000-0000BE1C0000}"/>
    <cellStyle name="Prozent 4 2 6 5 2 2 2" xfId="31501" xr:uid="{00000000-0005-0000-0000-0000BF1C0000}"/>
    <cellStyle name="Prozent 4 2 6 5 2 3" xfId="23083" xr:uid="{00000000-0005-0000-0000-0000C01C0000}"/>
    <cellStyle name="Prozent 4 2 6 5 3" xfId="11181" xr:uid="{00000000-0005-0000-0000-0000C11C0000}"/>
    <cellStyle name="Prozent 4 2 6 5 3 2" xfId="28019" xr:uid="{00000000-0005-0000-0000-0000C21C0000}"/>
    <cellStyle name="Prozent 4 2 6 5 4" xfId="19601" xr:uid="{00000000-0005-0000-0000-0000C31C0000}"/>
    <cellStyle name="Prozent 4 2 6 6" xfId="3257" xr:uid="{00000000-0005-0000-0000-0000C41C0000}"/>
    <cellStyle name="Prozent 4 2 6 6 2" xfId="6739" xr:uid="{00000000-0005-0000-0000-0000C51C0000}"/>
    <cellStyle name="Prozent 4 2 6 6 2 2" xfId="15160" xr:uid="{00000000-0005-0000-0000-0000C61C0000}"/>
    <cellStyle name="Prozent 4 2 6 6 2 2 2" xfId="31998" xr:uid="{00000000-0005-0000-0000-0000C71C0000}"/>
    <cellStyle name="Prozent 4 2 6 6 2 3" xfId="23580" xr:uid="{00000000-0005-0000-0000-0000C81C0000}"/>
    <cellStyle name="Prozent 4 2 6 6 3" xfId="11678" xr:uid="{00000000-0005-0000-0000-0000C91C0000}"/>
    <cellStyle name="Prozent 4 2 6 6 3 2" xfId="28516" xr:uid="{00000000-0005-0000-0000-0000CA1C0000}"/>
    <cellStyle name="Prozent 4 2 6 6 4" xfId="20098" xr:uid="{00000000-0005-0000-0000-0000CB1C0000}"/>
    <cellStyle name="Prozent 4 2 6 7" xfId="4001" xr:uid="{00000000-0005-0000-0000-0000CC1C0000}"/>
    <cellStyle name="Prozent 4 2 6 7 2" xfId="12422" xr:uid="{00000000-0005-0000-0000-0000CD1C0000}"/>
    <cellStyle name="Prozent 4 2 6 7 2 2" xfId="29260" xr:uid="{00000000-0005-0000-0000-0000CE1C0000}"/>
    <cellStyle name="Prozent 4 2 6 7 3" xfId="20842" xr:uid="{00000000-0005-0000-0000-0000CF1C0000}"/>
    <cellStyle name="Prozent 4 2 6 8" xfId="7234" xr:uid="{00000000-0005-0000-0000-0000D01C0000}"/>
    <cellStyle name="Prozent 4 2 6 8 2" xfId="15655" xr:uid="{00000000-0005-0000-0000-0000D11C0000}"/>
    <cellStyle name="Prozent 4 2 6 8 2 2" xfId="32493" xr:uid="{00000000-0005-0000-0000-0000D21C0000}"/>
    <cellStyle name="Prozent 4 2 6 8 3" xfId="24075" xr:uid="{00000000-0005-0000-0000-0000D31C0000}"/>
    <cellStyle name="Prozent 4 2 6 9" xfId="7725" xr:uid="{00000000-0005-0000-0000-0000D41C0000}"/>
    <cellStyle name="Prozent 4 2 6 9 2" xfId="16146" xr:uid="{00000000-0005-0000-0000-0000D51C0000}"/>
    <cellStyle name="Prozent 4 2 6 9 2 2" xfId="32984" xr:uid="{00000000-0005-0000-0000-0000D61C0000}"/>
    <cellStyle name="Prozent 4 2 6 9 3" xfId="24566" xr:uid="{00000000-0005-0000-0000-0000D71C0000}"/>
    <cellStyle name="Prozent 4 2 7" xfId="635" xr:uid="{00000000-0005-0000-0000-0000D81C0000}"/>
    <cellStyle name="Prozent 4 2 7 2" xfId="1623" xr:uid="{00000000-0005-0000-0000-0000D91C0000}"/>
    <cellStyle name="Prozent 4 2 7 2 2" xfId="5159" xr:uid="{00000000-0005-0000-0000-0000DA1C0000}"/>
    <cellStyle name="Prozent 4 2 7 2 2 2" xfId="13580" xr:uid="{00000000-0005-0000-0000-0000DB1C0000}"/>
    <cellStyle name="Prozent 4 2 7 2 2 2 2" xfId="30418" xr:uid="{00000000-0005-0000-0000-0000DC1C0000}"/>
    <cellStyle name="Prozent 4 2 7 2 2 3" xfId="22000" xr:uid="{00000000-0005-0000-0000-0000DD1C0000}"/>
    <cellStyle name="Prozent 4 2 7 2 3" xfId="10098" xr:uid="{00000000-0005-0000-0000-0000DE1C0000}"/>
    <cellStyle name="Prozent 4 2 7 2 3 2" xfId="26936" xr:uid="{00000000-0005-0000-0000-0000DF1C0000}"/>
    <cellStyle name="Prozent 4 2 7 2 4" xfId="18518" xr:uid="{00000000-0005-0000-0000-0000E01C0000}"/>
    <cellStyle name="Prozent 4 2 7 3" xfId="4171" xr:uid="{00000000-0005-0000-0000-0000E11C0000}"/>
    <cellStyle name="Prozent 4 2 7 3 2" xfId="12592" xr:uid="{00000000-0005-0000-0000-0000E21C0000}"/>
    <cellStyle name="Prozent 4 2 7 3 2 2" xfId="29430" xr:uid="{00000000-0005-0000-0000-0000E31C0000}"/>
    <cellStyle name="Prozent 4 2 7 3 3" xfId="21012" xr:uid="{00000000-0005-0000-0000-0000E41C0000}"/>
    <cellStyle name="Prozent 4 2 7 4" xfId="9110" xr:uid="{00000000-0005-0000-0000-0000E51C0000}"/>
    <cellStyle name="Prozent 4 2 7 4 2" xfId="25948" xr:uid="{00000000-0005-0000-0000-0000E61C0000}"/>
    <cellStyle name="Prozent 4 2 7 5" xfId="17530" xr:uid="{00000000-0005-0000-0000-0000E71C0000}"/>
    <cellStyle name="Prozent 4 2 8" xfId="1128" xr:uid="{00000000-0005-0000-0000-0000E81C0000}"/>
    <cellStyle name="Prozent 4 2 8 2" xfId="4664" xr:uid="{00000000-0005-0000-0000-0000E91C0000}"/>
    <cellStyle name="Prozent 4 2 8 2 2" xfId="13085" xr:uid="{00000000-0005-0000-0000-0000EA1C0000}"/>
    <cellStyle name="Prozent 4 2 8 2 2 2" xfId="29923" xr:uid="{00000000-0005-0000-0000-0000EB1C0000}"/>
    <cellStyle name="Prozent 4 2 8 2 3" xfId="21505" xr:uid="{00000000-0005-0000-0000-0000EC1C0000}"/>
    <cellStyle name="Prozent 4 2 8 3" xfId="9603" xr:uid="{00000000-0005-0000-0000-0000ED1C0000}"/>
    <cellStyle name="Prozent 4 2 8 3 2" xfId="26441" xr:uid="{00000000-0005-0000-0000-0000EE1C0000}"/>
    <cellStyle name="Prozent 4 2 8 4" xfId="18023" xr:uid="{00000000-0005-0000-0000-0000EF1C0000}"/>
    <cellStyle name="Prozent 4 2 9" xfId="2242" xr:uid="{00000000-0005-0000-0000-0000F01C0000}"/>
    <cellStyle name="Prozent 4 2 9 2" xfId="5728" xr:uid="{00000000-0005-0000-0000-0000F11C0000}"/>
    <cellStyle name="Prozent 4 2 9 2 2" xfId="14149" xr:uid="{00000000-0005-0000-0000-0000F21C0000}"/>
    <cellStyle name="Prozent 4 2 9 2 2 2" xfId="30987" xr:uid="{00000000-0005-0000-0000-0000F31C0000}"/>
    <cellStyle name="Prozent 4 2 9 2 3" xfId="22569" xr:uid="{00000000-0005-0000-0000-0000F41C0000}"/>
    <cellStyle name="Prozent 4 2 9 3" xfId="10667" xr:uid="{00000000-0005-0000-0000-0000F51C0000}"/>
    <cellStyle name="Prozent 4 2 9 3 2" xfId="27505" xr:uid="{00000000-0005-0000-0000-0000F61C0000}"/>
    <cellStyle name="Prozent 4 2 9 4" xfId="19087" xr:uid="{00000000-0005-0000-0000-0000F71C0000}"/>
    <cellStyle name="Prozent 4 3" xfId="20" xr:uid="{00000000-0005-0000-0000-0000F81C0000}"/>
    <cellStyle name="Prozent 4 3 10" xfId="2761" xr:uid="{00000000-0005-0000-0000-0000F91C0000}"/>
    <cellStyle name="Prozent 4 3 10 2" xfId="6243" xr:uid="{00000000-0005-0000-0000-0000FA1C0000}"/>
    <cellStyle name="Prozent 4 3 10 2 2" xfId="14664" xr:uid="{00000000-0005-0000-0000-0000FB1C0000}"/>
    <cellStyle name="Prozent 4 3 10 2 2 2" xfId="31502" xr:uid="{00000000-0005-0000-0000-0000FC1C0000}"/>
    <cellStyle name="Prozent 4 3 10 2 3" xfId="23084" xr:uid="{00000000-0005-0000-0000-0000FD1C0000}"/>
    <cellStyle name="Prozent 4 3 10 3" xfId="11182" xr:uid="{00000000-0005-0000-0000-0000FE1C0000}"/>
    <cellStyle name="Prozent 4 3 10 3 2" xfId="28020" xr:uid="{00000000-0005-0000-0000-0000FF1C0000}"/>
    <cellStyle name="Prozent 4 3 10 4" xfId="19602" xr:uid="{00000000-0005-0000-0000-0000001D0000}"/>
    <cellStyle name="Prozent 4 3 11" xfId="3258" xr:uid="{00000000-0005-0000-0000-0000011D0000}"/>
    <cellStyle name="Prozent 4 3 11 2" xfId="6740" xr:uid="{00000000-0005-0000-0000-0000021D0000}"/>
    <cellStyle name="Prozent 4 3 11 2 2" xfId="15161" xr:uid="{00000000-0005-0000-0000-0000031D0000}"/>
    <cellStyle name="Prozent 4 3 11 2 2 2" xfId="31999" xr:uid="{00000000-0005-0000-0000-0000041D0000}"/>
    <cellStyle name="Prozent 4 3 11 2 3" xfId="23581" xr:uid="{00000000-0005-0000-0000-0000051D0000}"/>
    <cellStyle name="Prozent 4 3 11 3" xfId="11679" xr:uid="{00000000-0005-0000-0000-0000061D0000}"/>
    <cellStyle name="Prozent 4 3 11 3 2" xfId="28517" xr:uid="{00000000-0005-0000-0000-0000071D0000}"/>
    <cellStyle name="Prozent 4 3 11 4" xfId="20099" xr:uid="{00000000-0005-0000-0000-0000081D0000}"/>
    <cellStyle name="Prozent 4 3 12" xfId="3678" xr:uid="{00000000-0005-0000-0000-0000091D0000}"/>
    <cellStyle name="Prozent 4 3 12 2" xfId="12099" xr:uid="{00000000-0005-0000-0000-00000A1D0000}"/>
    <cellStyle name="Prozent 4 3 12 2 2" xfId="28937" xr:uid="{00000000-0005-0000-0000-00000B1D0000}"/>
    <cellStyle name="Prozent 4 3 12 3" xfId="20519" xr:uid="{00000000-0005-0000-0000-00000C1D0000}"/>
    <cellStyle name="Prozent 4 3 13" xfId="7235" xr:uid="{00000000-0005-0000-0000-00000D1D0000}"/>
    <cellStyle name="Prozent 4 3 13 2" xfId="15656" xr:uid="{00000000-0005-0000-0000-00000E1D0000}"/>
    <cellStyle name="Prozent 4 3 13 2 2" xfId="32494" xr:uid="{00000000-0005-0000-0000-00000F1D0000}"/>
    <cellStyle name="Prozent 4 3 13 3" xfId="24076" xr:uid="{00000000-0005-0000-0000-0000101D0000}"/>
    <cellStyle name="Prozent 4 3 14" xfId="7726" xr:uid="{00000000-0005-0000-0000-0000111D0000}"/>
    <cellStyle name="Prozent 4 3 14 2" xfId="16147" xr:uid="{00000000-0005-0000-0000-0000121D0000}"/>
    <cellStyle name="Prozent 4 3 14 2 2" xfId="32985" xr:uid="{00000000-0005-0000-0000-0000131D0000}"/>
    <cellStyle name="Prozent 4 3 14 3" xfId="24567" xr:uid="{00000000-0005-0000-0000-0000141D0000}"/>
    <cellStyle name="Prozent 4 3 15" xfId="8219" xr:uid="{00000000-0005-0000-0000-0000151D0000}"/>
    <cellStyle name="Prozent 4 3 15 2" xfId="16640" xr:uid="{00000000-0005-0000-0000-0000161D0000}"/>
    <cellStyle name="Prozent 4 3 15 2 2" xfId="33478" xr:uid="{00000000-0005-0000-0000-0000171D0000}"/>
    <cellStyle name="Prozent 4 3 15 3" xfId="25060" xr:uid="{00000000-0005-0000-0000-0000181D0000}"/>
    <cellStyle name="Prozent 4 3 16" xfId="8616" xr:uid="{00000000-0005-0000-0000-0000191D0000}"/>
    <cellStyle name="Prozent 4 3 16 2" xfId="25455" xr:uid="{00000000-0005-0000-0000-00001A1D0000}"/>
    <cellStyle name="Prozent 4 3 17" xfId="17036" xr:uid="{00000000-0005-0000-0000-00001B1D0000}"/>
    <cellStyle name="Prozent 4 3 2" xfId="21" xr:uid="{00000000-0005-0000-0000-00001C1D0000}"/>
    <cellStyle name="Prozent 4 3 2 10" xfId="3259" xr:uid="{00000000-0005-0000-0000-00001D1D0000}"/>
    <cellStyle name="Prozent 4 3 2 10 2" xfId="6741" xr:uid="{00000000-0005-0000-0000-00001E1D0000}"/>
    <cellStyle name="Prozent 4 3 2 10 2 2" xfId="15162" xr:uid="{00000000-0005-0000-0000-00001F1D0000}"/>
    <cellStyle name="Prozent 4 3 2 10 2 2 2" xfId="32000" xr:uid="{00000000-0005-0000-0000-0000201D0000}"/>
    <cellStyle name="Prozent 4 3 2 10 2 3" xfId="23582" xr:uid="{00000000-0005-0000-0000-0000211D0000}"/>
    <cellStyle name="Prozent 4 3 2 10 3" xfId="11680" xr:uid="{00000000-0005-0000-0000-0000221D0000}"/>
    <cellStyle name="Prozent 4 3 2 10 3 2" xfId="28518" xr:uid="{00000000-0005-0000-0000-0000231D0000}"/>
    <cellStyle name="Prozent 4 3 2 10 4" xfId="20100" xr:uid="{00000000-0005-0000-0000-0000241D0000}"/>
    <cellStyle name="Prozent 4 3 2 11" xfId="3679" xr:uid="{00000000-0005-0000-0000-0000251D0000}"/>
    <cellStyle name="Prozent 4 3 2 11 2" xfId="12100" xr:uid="{00000000-0005-0000-0000-0000261D0000}"/>
    <cellStyle name="Prozent 4 3 2 11 2 2" xfId="28938" xr:uid="{00000000-0005-0000-0000-0000271D0000}"/>
    <cellStyle name="Prozent 4 3 2 11 3" xfId="20520" xr:uid="{00000000-0005-0000-0000-0000281D0000}"/>
    <cellStyle name="Prozent 4 3 2 12" xfId="7236" xr:uid="{00000000-0005-0000-0000-0000291D0000}"/>
    <cellStyle name="Prozent 4 3 2 12 2" xfId="15657" xr:uid="{00000000-0005-0000-0000-00002A1D0000}"/>
    <cellStyle name="Prozent 4 3 2 12 2 2" xfId="32495" xr:uid="{00000000-0005-0000-0000-00002B1D0000}"/>
    <cellStyle name="Prozent 4 3 2 12 3" xfId="24077" xr:uid="{00000000-0005-0000-0000-00002C1D0000}"/>
    <cellStyle name="Prozent 4 3 2 13" xfId="7727" xr:uid="{00000000-0005-0000-0000-00002D1D0000}"/>
    <cellStyle name="Prozent 4 3 2 13 2" xfId="16148" xr:uid="{00000000-0005-0000-0000-00002E1D0000}"/>
    <cellStyle name="Prozent 4 3 2 13 2 2" xfId="32986" xr:uid="{00000000-0005-0000-0000-00002F1D0000}"/>
    <cellStyle name="Prozent 4 3 2 13 3" xfId="24568" xr:uid="{00000000-0005-0000-0000-0000301D0000}"/>
    <cellStyle name="Prozent 4 3 2 14" xfId="8220" xr:uid="{00000000-0005-0000-0000-0000311D0000}"/>
    <cellStyle name="Prozent 4 3 2 14 2" xfId="16641" xr:uid="{00000000-0005-0000-0000-0000321D0000}"/>
    <cellStyle name="Prozent 4 3 2 14 2 2" xfId="33479" xr:uid="{00000000-0005-0000-0000-0000331D0000}"/>
    <cellStyle name="Prozent 4 3 2 14 3" xfId="25061" xr:uid="{00000000-0005-0000-0000-0000341D0000}"/>
    <cellStyle name="Prozent 4 3 2 15" xfId="8617" xr:uid="{00000000-0005-0000-0000-0000351D0000}"/>
    <cellStyle name="Prozent 4 3 2 15 2" xfId="25456" xr:uid="{00000000-0005-0000-0000-0000361D0000}"/>
    <cellStyle name="Prozent 4 3 2 16" xfId="17037" xr:uid="{00000000-0005-0000-0000-0000371D0000}"/>
    <cellStyle name="Prozent 4 3 2 2" xfId="92" xr:uid="{00000000-0005-0000-0000-0000381D0000}"/>
    <cellStyle name="Prozent 4 3 2 2 10" xfId="3717" xr:uid="{00000000-0005-0000-0000-0000391D0000}"/>
    <cellStyle name="Prozent 4 3 2 2 10 2" xfId="12138" xr:uid="{00000000-0005-0000-0000-00003A1D0000}"/>
    <cellStyle name="Prozent 4 3 2 2 10 2 2" xfId="28976" xr:uid="{00000000-0005-0000-0000-00003B1D0000}"/>
    <cellStyle name="Prozent 4 3 2 2 10 3" xfId="20558" xr:uid="{00000000-0005-0000-0000-00003C1D0000}"/>
    <cellStyle name="Prozent 4 3 2 2 11" xfId="7237" xr:uid="{00000000-0005-0000-0000-00003D1D0000}"/>
    <cellStyle name="Prozent 4 3 2 2 11 2" xfId="15658" xr:uid="{00000000-0005-0000-0000-00003E1D0000}"/>
    <cellStyle name="Prozent 4 3 2 2 11 2 2" xfId="32496" xr:uid="{00000000-0005-0000-0000-00003F1D0000}"/>
    <cellStyle name="Prozent 4 3 2 2 11 3" xfId="24078" xr:uid="{00000000-0005-0000-0000-0000401D0000}"/>
    <cellStyle name="Prozent 4 3 2 2 12" xfId="7728" xr:uid="{00000000-0005-0000-0000-0000411D0000}"/>
    <cellStyle name="Prozent 4 3 2 2 12 2" xfId="16149" xr:uid="{00000000-0005-0000-0000-0000421D0000}"/>
    <cellStyle name="Prozent 4 3 2 2 12 2 2" xfId="32987" xr:uid="{00000000-0005-0000-0000-0000431D0000}"/>
    <cellStyle name="Prozent 4 3 2 2 12 3" xfId="24569" xr:uid="{00000000-0005-0000-0000-0000441D0000}"/>
    <cellStyle name="Prozent 4 3 2 2 13" xfId="8221" xr:uid="{00000000-0005-0000-0000-0000451D0000}"/>
    <cellStyle name="Prozent 4 3 2 2 13 2" xfId="16642" xr:uid="{00000000-0005-0000-0000-0000461D0000}"/>
    <cellStyle name="Prozent 4 3 2 2 13 2 2" xfId="33480" xr:uid="{00000000-0005-0000-0000-0000471D0000}"/>
    <cellStyle name="Prozent 4 3 2 2 13 3" xfId="25062" xr:uid="{00000000-0005-0000-0000-0000481D0000}"/>
    <cellStyle name="Prozent 4 3 2 2 14" xfId="8655" xr:uid="{00000000-0005-0000-0000-0000491D0000}"/>
    <cellStyle name="Prozent 4 3 2 2 14 2" xfId="25494" xr:uid="{00000000-0005-0000-0000-00004A1D0000}"/>
    <cellStyle name="Prozent 4 3 2 2 15" xfId="17075" xr:uid="{00000000-0005-0000-0000-00004B1D0000}"/>
    <cellStyle name="Prozent 4 3 2 2 2" xfId="202" xr:uid="{00000000-0005-0000-0000-00004C1D0000}"/>
    <cellStyle name="Prozent 4 3 2 2 2 10" xfId="7238" xr:uid="{00000000-0005-0000-0000-00004D1D0000}"/>
    <cellStyle name="Prozent 4 3 2 2 2 10 2" xfId="15659" xr:uid="{00000000-0005-0000-0000-00004E1D0000}"/>
    <cellStyle name="Prozent 4 3 2 2 2 10 2 2" xfId="32497" xr:uid="{00000000-0005-0000-0000-00004F1D0000}"/>
    <cellStyle name="Prozent 4 3 2 2 2 10 3" xfId="24079" xr:uid="{00000000-0005-0000-0000-0000501D0000}"/>
    <cellStyle name="Prozent 4 3 2 2 2 11" xfId="7729" xr:uid="{00000000-0005-0000-0000-0000511D0000}"/>
    <cellStyle name="Prozent 4 3 2 2 2 11 2" xfId="16150" xr:uid="{00000000-0005-0000-0000-0000521D0000}"/>
    <cellStyle name="Prozent 4 3 2 2 2 11 2 2" xfId="32988" xr:uid="{00000000-0005-0000-0000-0000531D0000}"/>
    <cellStyle name="Prozent 4 3 2 2 2 11 3" xfId="24570" xr:uid="{00000000-0005-0000-0000-0000541D0000}"/>
    <cellStyle name="Prozent 4 3 2 2 2 12" xfId="8222" xr:uid="{00000000-0005-0000-0000-0000551D0000}"/>
    <cellStyle name="Prozent 4 3 2 2 2 12 2" xfId="16643" xr:uid="{00000000-0005-0000-0000-0000561D0000}"/>
    <cellStyle name="Prozent 4 3 2 2 2 12 2 2" xfId="33481" xr:uid="{00000000-0005-0000-0000-0000571D0000}"/>
    <cellStyle name="Prozent 4 3 2 2 2 12 3" xfId="25063" xr:uid="{00000000-0005-0000-0000-0000581D0000}"/>
    <cellStyle name="Prozent 4 3 2 2 2 13" xfId="8732" xr:uid="{00000000-0005-0000-0000-0000591D0000}"/>
    <cellStyle name="Prozent 4 3 2 2 2 13 2" xfId="25571" xr:uid="{00000000-0005-0000-0000-00005A1D0000}"/>
    <cellStyle name="Prozent 4 3 2 2 2 14" xfId="17152" xr:uid="{00000000-0005-0000-0000-00005B1D0000}"/>
    <cellStyle name="Prozent 4 3 2 2 2 2" xfId="420" xr:uid="{00000000-0005-0000-0000-00005C1D0000}"/>
    <cellStyle name="Prozent 4 3 2 2 2 2 10" xfId="8223" xr:uid="{00000000-0005-0000-0000-00005D1D0000}"/>
    <cellStyle name="Prozent 4 3 2 2 2 2 10 2" xfId="16644" xr:uid="{00000000-0005-0000-0000-00005E1D0000}"/>
    <cellStyle name="Prozent 4 3 2 2 2 2 10 2 2" xfId="33482" xr:uid="{00000000-0005-0000-0000-00005F1D0000}"/>
    <cellStyle name="Prozent 4 3 2 2 2 2 10 3" xfId="25064" xr:uid="{00000000-0005-0000-0000-0000601D0000}"/>
    <cellStyle name="Prozent 4 3 2 2 2 2 11" xfId="8895" xr:uid="{00000000-0005-0000-0000-0000611D0000}"/>
    <cellStyle name="Prozent 4 3 2 2 2 2 11 2" xfId="25734" xr:uid="{00000000-0005-0000-0000-0000621D0000}"/>
    <cellStyle name="Prozent 4 3 2 2 2 2 12" xfId="17315" xr:uid="{00000000-0005-0000-0000-0000631D0000}"/>
    <cellStyle name="Prozent 4 3 2 2 2 2 2" xfId="916" xr:uid="{00000000-0005-0000-0000-0000641D0000}"/>
    <cellStyle name="Prozent 4 3 2 2 2 2 2 2" xfId="1904" xr:uid="{00000000-0005-0000-0000-0000651D0000}"/>
    <cellStyle name="Prozent 4 3 2 2 2 2 2 2 2" xfId="5440" xr:uid="{00000000-0005-0000-0000-0000661D0000}"/>
    <cellStyle name="Prozent 4 3 2 2 2 2 2 2 2 2" xfId="13861" xr:uid="{00000000-0005-0000-0000-0000671D0000}"/>
    <cellStyle name="Prozent 4 3 2 2 2 2 2 2 2 2 2" xfId="30699" xr:uid="{00000000-0005-0000-0000-0000681D0000}"/>
    <cellStyle name="Prozent 4 3 2 2 2 2 2 2 2 3" xfId="22281" xr:uid="{00000000-0005-0000-0000-0000691D0000}"/>
    <cellStyle name="Prozent 4 3 2 2 2 2 2 2 3" xfId="10379" xr:uid="{00000000-0005-0000-0000-00006A1D0000}"/>
    <cellStyle name="Prozent 4 3 2 2 2 2 2 2 3 2" xfId="27217" xr:uid="{00000000-0005-0000-0000-00006B1D0000}"/>
    <cellStyle name="Prozent 4 3 2 2 2 2 2 2 4" xfId="18799" xr:uid="{00000000-0005-0000-0000-00006C1D0000}"/>
    <cellStyle name="Prozent 4 3 2 2 2 2 2 3" xfId="4452" xr:uid="{00000000-0005-0000-0000-00006D1D0000}"/>
    <cellStyle name="Prozent 4 3 2 2 2 2 2 3 2" xfId="12873" xr:uid="{00000000-0005-0000-0000-00006E1D0000}"/>
    <cellStyle name="Prozent 4 3 2 2 2 2 2 3 2 2" xfId="29711" xr:uid="{00000000-0005-0000-0000-00006F1D0000}"/>
    <cellStyle name="Prozent 4 3 2 2 2 2 2 3 3" xfId="21293" xr:uid="{00000000-0005-0000-0000-0000701D0000}"/>
    <cellStyle name="Prozent 4 3 2 2 2 2 2 4" xfId="9391" xr:uid="{00000000-0005-0000-0000-0000711D0000}"/>
    <cellStyle name="Prozent 4 3 2 2 2 2 2 4 2" xfId="26229" xr:uid="{00000000-0005-0000-0000-0000721D0000}"/>
    <cellStyle name="Prozent 4 3 2 2 2 2 2 5" xfId="17811" xr:uid="{00000000-0005-0000-0000-0000731D0000}"/>
    <cellStyle name="Prozent 4 3 2 2 2 2 3" xfId="1409" xr:uid="{00000000-0005-0000-0000-0000741D0000}"/>
    <cellStyle name="Prozent 4 3 2 2 2 2 3 2" xfId="4945" xr:uid="{00000000-0005-0000-0000-0000751D0000}"/>
    <cellStyle name="Prozent 4 3 2 2 2 2 3 2 2" xfId="13366" xr:uid="{00000000-0005-0000-0000-0000761D0000}"/>
    <cellStyle name="Prozent 4 3 2 2 2 2 3 2 2 2" xfId="30204" xr:uid="{00000000-0005-0000-0000-0000771D0000}"/>
    <cellStyle name="Prozent 4 3 2 2 2 2 3 2 3" xfId="21786" xr:uid="{00000000-0005-0000-0000-0000781D0000}"/>
    <cellStyle name="Prozent 4 3 2 2 2 2 3 3" xfId="9884" xr:uid="{00000000-0005-0000-0000-0000791D0000}"/>
    <cellStyle name="Prozent 4 3 2 2 2 2 3 3 2" xfId="26722" xr:uid="{00000000-0005-0000-0000-00007A1D0000}"/>
    <cellStyle name="Prozent 4 3 2 2 2 2 3 4" xfId="18304" xr:uid="{00000000-0005-0000-0000-00007B1D0000}"/>
    <cellStyle name="Prozent 4 3 2 2 2 2 4" xfId="2270" xr:uid="{00000000-0005-0000-0000-00007C1D0000}"/>
    <cellStyle name="Prozent 4 3 2 2 2 2 4 2" xfId="5756" xr:uid="{00000000-0005-0000-0000-00007D1D0000}"/>
    <cellStyle name="Prozent 4 3 2 2 2 2 4 2 2" xfId="14177" xr:uid="{00000000-0005-0000-0000-00007E1D0000}"/>
    <cellStyle name="Prozent 4 3 2 2 2 2 4 2 2 2" xfId="31015" xr:uid="{00000000-0005-0000-0000-00007F1D0000}"/>
    <cellStyle name="Prozent 4 3 2 2 2 2 4 2 3" xfId="22597" xr:uid="{00000000-0005-0000-0000-0000801D0000}"/>
    <cellStyle name="Prozent 4 3 2 2 2 2 4 3" xfId="10695" xr:uid="{00000000-0005-0000-0000-0000811D0000}"/>
    <cellStyle name="Prozent 4 3 2 2 2 2 4 3 2" xfId="27533" xr:uid="{00000000-0005-0000-0000-0000821D0000}"/>
    <cellStyle name="Prozent 4 3 2 2 2 2 4 4" xfId="19115" xr:uid="{00000000-0005-0000-0000-0000831D0000}"/>
    <cellStyle name="Prozent 4 3 2 2 2 2 5" xfId="2765" xr:uid="{00000000-0005-0000-0000-0000841D0000}"/>
    <cellStyle name="Prozent 4 3 2 2 2 2 5 2" xfId="6247" xr:uid="{00000000-0005-0000-0000-0000851D0000}"/>
    <cellStyle name="Prozent 4 3 2 2 2 2 5 2 2" xfId="14668" xr:uid="{00000000-0005-0000-0000-0000861D0000}"/>
    <cellStyle name="Prozent 4 3 2 2 2 2 5 2 2 2" xfId="31506" xr:uid="{00000000-0005-0000-0000-0000871D0000}"/>
    <cellStyle name="Prozent 4 3 2 2 2 2 5 2 3" xfId="23088" xr:uid="{00000000-0005-0000-0000-0000881D0000}"/>
    <cellStyle name="Prozent 4 3 2 2 2 2 5 3" xfId="11186" xr:uid="{00000000-0005-0000-0000-0000891D0000}"/>
    <cellStyle name="Prozent 4 3 2 2 2 2 5 3 2" xfId="28024" xr:uid="{00000000-0005-0000-0000-00008A1D0000}"/>
    <cellStyle name="Prozent 4 3 2 2 2 2 5 4" xfId="19606" xr:uid="{00000000-0005-0000-0000-00008B1D0000}"/>
    <cellStyle name="Prozent 4 3 2 2 2 2 6" xfId="3262" xr:uid="{00000000-0005-0000-0000-00008C1D0000}"/>
    <cellStyle name="Prozent 4 3 2 2 2 2 6 2" xfId="6744" xr:uid="{00000000-0005-0000-0000-00008D1D0000}"/>
    <cellStyle name="Prozent 4 3 2 2 2 2 6 2 2" xfId="15165" xr:uid="{00000000-0005-0000-0000-00008E1D0000}"/>
    <cellStyle name="Prozent 4 3 2 2 2 2 6 2 2 2" xfId="32003" xr:uid="{00000000-0005-0000-0000-00008F1D0000}"/>
    <cellStyle name="Prozent 4 3 2 2 2 2 6 2 3" xfId="23585" xr:uid="{00000000-0005-0000-0000-0000901D0000}"/>
    <cellStyle name="Prozent 4 3 2 2 2 2 6 3" xfId="11683" xr:uid="{00000000-0005-0000-0000-0000911D0000}"/>
    <cellStyle name="Prozent 4 3 2 2 2 2 6 3 2" xfId="28521" xr:uid="{00000000-0005-0000-0000-0000921D0000}"/>
    <cellStyle name="Prozent 4 3 2 2 2 2 6 4" xfId="20103" xr:uid="{00000000-0005-0000-0000-0000931D0000}"/>
    <cellStyle name="Prozent 4 3 2 2 2 2 7" xfId="3957" xr:uid="{00000000-0005-0000-0000-0000941D0000}"/>
    <cellStyle name="Prozent 4 3 2 2 2 2 7 2" xfId="12378" xr:uid="{00000000-0005-0000-0000-0000951D0000}"/>
    <cellStyle name="Prozent 4 3 2 2 2 2 7 2 2" xfId="29216" xr:uid="{00000000-0005-0000-0000-0000961D0000}"/>
    <cellStyle name="Prozent 4 3 2 2 2 2 7 3" xfId="20798" xr:uid="{00000000-0005-0000-0000-0000971D0000}"/>
    <cellStyle name="Prozent 4 3 2 2 2 2 8" xfId="7239" xr:uid="{00000000-0005-0000-0000-0000981D0000}"/>
    <cellStyle name="Prozent 4 3 2 2 2 2 8 2" xfId="15660" xr:uid="{00000000-0005-0000-0000-0000991D0000}"/>
    <cellStyle name="Prozent 4 3 2 2 2 2 8 2 2" xfId="32498" xr:uid="{00000000-0005-0000-0000-00009A1D0000}"/>
    <cellStyle name="Prozent 4 3 2 2 2 2 8 3" xfId="24080" xr:uid="{00000000-0005-0000-0000-00009B1D0000}"/>
    <cellStyle name="Prozent 4 3 2 2 2 2 9" xfId="7730" xr:uid="{00000000-0005-0000-0000-00009C1D0000}"/>
    <cellStyle name="Prozent 4 3 2 2 2 2 9 2" xfId="16151" xr:uid="{00000000-0005-0000-0000-00009D1D0000}"/>
    <cellStyle name="Prozent 4 3 2 2 2 2 9 2 2" xfId="32989" xr:uid="{00000000-0005-0000-0000-00009E1D0000}"/>
    <cellStyle name="Prozent 4 3 2 2 2 2 9 3" xfId="24571" xr:uid="{00000000-0005-0000-0000-00009F1D0000}"/>
    <cellStyle name="Prozent 4 3 2 2 2 3" xfId="582" xr:uid="{00000000-0005-0000-0000-0000A01D0000}"/>
    <cellStyle name="Prozent 4 3 2 2 2 3 10" xfId="8224" xr:uid="{00000000-0005-0000-0000-0000A11D0000}"/>
    <cellStyle name="Prozent 4 3 2 2 2 3 10 2" xfId="16645" xr:uid="{00000000-0005-0000-0000-0000A21D0000}"/>
    <cellStyle name="Prozent 4 3 2 2 2 3 10 2 2" xfId="33483" xr:uid="{00000000-0005-0000-0000-0000A31D0000}"/>
    <cellStyle name="Prozent 4 3 2 2 2 3 10 3" xfId="25065" xr:uid="{00000000-0005-0000-0000-0000A41D0000}"/>
    <cellStyle name="Prozent 4 3 2 2 2 3 11" xfId="9058" xr:uid="{00000000-0005-0000-0000-0000A51D0000}"/>
    <cellStyle name="Prozent 4 3 2 2 2 3 11 2" xfId="25896" xr:uid="{00000000-0005-0000-0000-0000A61D0000}"/>
    <cellStyle name="Prozent 4 3 2 2 2 3 12" xfId="17478" xr:uid="{00000000-0005-0000-0000-0000A71D0000}"/>
    <cellStyle name="Prozent 4 3 2 2 2 3 2" xfId="1078" xr:uid="{00000000-0005-0000-0000-0000A81D0000}"/>
    <cellStyle name="Prozent 4 3 2 2 2 3 2 2" xfId="2066" xr:uid="{00000000-0005-0000-0000-0000A91D0000}"/>
    <cellStyle name="Prozent 4 3 2 2 2 3 2 2 2" xfId="5602" xr:uid="{00000000-0005-0000-0000-0000AA1D0000}"/>
    <cellStyle name="Prozent 4 3 2 2 2 3 2 2 2 2" xfId="14023" xr:uid="{00000000-0005-0000-0000-0000AB1D0000}"/>
    <cellStyle name="Prozent 4 3 2 2 2 3 2 2 2 2 2" xfId="30861" xr:uid="{00000000-0005-0000-0000-0000AC1D0000}"/>
    <cellStyle name="Prozent 4 3 2 2 2 3 2 2 2 3" xfId="22443" xr:uid="{00000000-0005-0000-0000-0000AD1D0000}"/>
    <cellStyle name="Prozent 4 3 2 2 2 3 2 2 3" xfId="10541" xr:uid="{00000000-0005-0000-0000-0000AE1D0000}"/>
    <cellStyle name="Prozent 4 3 2 2 2 3 2 2 3 2" xfId="27379" xr:uid="{00000000-0005-0000-0000-0000AF1D0000}"/>
    <cellStyle name="Prozent 4 3 2 2 2 3 2 2 4" xfId="18961" xr:uid="{00000000-0005-0000-0000-0000B01D0000}"/>
    <cellStyle name="Prozent 4 3 2 2 2 3 2 3" xfId="4614" xr:uid="{00000000-0005-0000-0000-0000B11D0000}"/>
    <cellStyle name="Prozent 4 3 2 2 2 3 2 3 2" xfId="13035" xr:uid="{00000000-0005-0000-0000-0000B21D0000}"/>
    <cellStyle name="Prozent 4 3 2 2 2 3 2 3 2 2" xfId="29873" xr:uid="{00000000-0005-0000-0000-0000B31D0000}"/>
    <cellStyle name="Prozent 4 3 2 2 2 3 2 3 3" xfId="21455" xr:uid="{00000000-0005-0000-0000-0000B41D0000}"/>
    <cellStyle name="Prozent 4 3 2 2 2 3 2 4" xfId="9553" xr:uid="{00000000-0005-0000-0000-0000B51D0000}"/>
    <cellStyle name="Prozent 4 3 2 2 2 3 2 4 2" xfId="26391" xr:uid="{00000000-0005-0000-0000-0000B61D0000}"/>
    <cellStyle name="Prozent 4 3 2 2 2 3 2 5" xfId="17973" xr:uid="{00000000-0005-0000-0000-0000B71D0000}"/>
    <cellStyle name="Prozent 4 3 2 2 2 3 3" xfId="1571" xr:uid="{00000000-0005-0000-0000-0000B81D0000}"/>
    <cellStyle name="Prozent 4 3 2 2 2 3 3 2" xfId="5107" xr:uid="{00000000-0005-0000-0000-0000B91D0000}"/>
    <cellStyle name="Prozent 4 3 2 2 2 3 3 2 2" xfId="13528" xr:uid="{00000000-0005-0000-0000-0000BA1D0000}"/>
    <cellStyle name="Prozent 4 3 2 2 2 3 3 2 2 2" xfId="30366" xr:uid="{00000000-0005-0000-0000-0000BB1D0000}"/>
    <cellStyle name="Prozent 4 3 2 2 2 3 3 2 3" xfId="21948" xr:uid="{00000000-0005-0000-0000-0000BC1D0000}"/>
    <cellStyle name="Prozent 4 3 2 2 2 3 3 3" xfId="10046" xr:uid="{00000000-0005-0000-0000-0000BD1D0000}"/>
    <cellStyle name="Prozent 4 3 2 2 2 3 3 3 2" xfId="26884" xr:uid="{00000000-0005-0000-0000-0000BE1D0000}"/>
    <cellStyle name="Prozent 4 3 2 2 2 3 3 4" xfId="18466" xr:uid="{00000000-0005-0000-0000-0000BF1D0000}"/>
    <cellStyle name="Prozent 4 3 2 2 2 3 4" xfId="2271" xr:uid="{00000000-0005-0000-0000-0000C01D0000}"/>
    <cellStyle name="Prozent 4 3 2 2 2 3 4 2" xfId="5757" xr:uid="{00000000-0005-0000-0000-0000C11D0000}"/>
    <cellStyle name="Prozent 4 3 2 2 2 3 4 2 2" xfId="14178" xr:uid="{00000000-0005-0000-0000-0000C21D0000}"/>
    <cellStyle name="Prozent 4 3 2 2 2 3 4 2 2 2" xfId="31016" xr:uid="{00000000-0005-0000-0000-0000C31D0000}"/>
    <cellStyle name="Prozent 4 3 2 2 2 3 4 2 3" xfId="22598" xr:uid="{00000000-0005-0000-0000-0000C41D0000}"/>
    <cellStyle name="Prozent 4 3 2 2 2 3 4 3" xfId="10696" xr:uid="{00000000-0005-0000-0000-0000C51D0000}"/>
    <cellStyle name="Prozent 4 3 2 2 2 3 4 3 2" xfId="27534" xr:uid="{00000000-0005-0000-0000-0000C61D0000}"/>
    <cellStyle name="Prozent 4 3 2 2 2 3 4 4" xfId="19116" xr:uid="{00000000-0005-0000-0000-0000C71D0000}"/>
    <cellStyle name="Prozent 4 3 2 2 2 3 5" xfId="2766" xr:uid="{00000000-0005-0000-0000-0000C81D0000}"/>
    <cellStyle name="Prozent 4 3 2 2 2 3 5 2" xfId="6248" xr:uid="{00000000-0005-0000-0000-0000C91D0000}"/>
    <cellStyle name="Prozent 4 3 2 2 2 3 5 2 2" xfId="14669" xr:uid="{00000000-0005-0000-0000-0000CA1D0000}"/>
    <cellStyle name="Prozent 4 3 2 2 2 3 5 2 2 2" xfId="31507" xr:uid="{00000000-0005-0000-0000-0000CB1D0000}"/>
    <cellStyle name="Prozent 4 3 2 2 2 3 5 2 3" xfId="23089" xr:uid="{00000000-0005-0000-0000-0000CC1D0000}"/>
    <cellStyle name="Prozent 4 3 2 2 2 3 5 3" xfId="11187" xr:uid="{00000000-0005-0000-0000-0000CD1D0000}"/>
    <cellStyle name="Prozent 4 3 2 2 2 3 5 3 2" xfId="28025" xr:uid="{00000000-0005-0000-0000-0000CE1D0000}"/>
    <cellStyle name="Prozent 4 3 2 2 2 3 5 4" xfId="19607" xr:uid="{00000000-0005-0000-0000-0000CF1D0000}"/>
    <cellStyle name="Prozent 4 3 2 2 2 3 6" xfId="3263" xr:uid="{00000000-0005-0000-0000-0000D01D0000}"/>
    <cellStyle name="Prozent 4 3 2 2 2 3 6 2" xfId="6745" xr:uid="{00000000-0005-0000-0000-0000D11D0000}"/>
    <cellStyle name="Prozent 4 3 2 2 2 3 6 2 2" xfId="15166" xr:uid="{00000000-0005-0000-0000-0000D21D0000}"/>
    <cellStyle name="Prozent 4 3 2 2 2 3 6 2 2 2" xfId="32004" xr:uid="{00000000-0005-0000-0000-0000D31D0000}"/>
    <cellStyle name="Prozent 4 3 2 2 2 3 6 2 3" xfId="23586" xr:uid="{00000000-0005-0000-0000-0000D41D0000}"/>
    <cellStyle name="Prozent 4 3 2 2 2 3 6 3" xfId="11684" xr:uid="{00000000-0005-0000-0000-0000D51D0000}"/>
    <cellStyle name="Prozent 4 3 2 2 2 3 6 3 2" xfId="28522" xr:uid="{00000000-0005-0000-0000-0000D61D0000}"/>
    <cellStyle name="Prozent 4 3 2 2 2 3 6 4" xfId="20104" xr:uid="{00000000-0005-0000-0000-0000D71D0000}"/>
    <cellStyle name="Prozent 4 3 2 2 2 3 7" xfId="4119" xr:uid="{00000000-0005-0000-0000-0000D81D0000}"/>
    <cellStyle name="Prozent 4 3 2 2 2 3 7 2" xfId="12540" xr:uid="{00000000-0005-0000-0000-0000D91D0000}"/>
    <cellStyle name="Prozent 4 3 2 2 2 3 7 2 2" xfId="29378" xr:uid="{00000000-0005-0000-0000-0000DA1D0000}"/>
    <cellStyle name="Prozent 4 3 2 2 2 3 7 3" xfId="20960" xr:uid="{00000000-0005-0000-0000-0000DB1D0000}"/>
    <cellStyle name="Prozent 4 3 2 2 2 3 8" xfId="7240" xr:uid="{00000000-0005-0000-0000-0000DC1D0000}"/>
    <cellStyle name="Prozent 4 3 2 2 2 3 8 2" xfId="15661" xr:uid="{00000000-0005-0000-0000-0000DD1D0000}"/>
    <cellStyle name="Prozent 4 3 2 2 2 3 8 2 2" xfId="32499" xr:uid="{00000000-0005-0000-0000-0000DE1D0000}"/>
    <cellStyle name="Prozent 4 3 2 2 2 3 8 3" xfId="24081" xr:uid="{00000000-0005-0000-0000-0000DF1D0000}"/>
    <cellStyle name="Prozent 4 3 2 2 2 3 9" xfId="7731" xr:uid="{00000000-0005-0000-0000-0000E01D0000}"/>
    <cellStyle name="Prozent 4 3 2 2 2 3 9 2" xfId="16152" xr:uid="{00000000-0005-0000-0000-0000E11D0000}"/>
    <cellStyle name="Prozent 4 3 2 2 2 3 9 2 2" xfId="32990" xr:uid="{00000000-0005-0000-0000-0000E21D0000}"/>
    <cellStyle name="Prozent 4 3 2 2 2 3 9 3" xfId="24572" xr:uid="{00000000-0005-0000-0000-0000E31D0000}"/>
    <cellStyle name="Prozent 4 3 2 2 2 4" xfId="753" xr:uid="{00000000-0005-0000-0000-0000E41D0000}"/>
    <cellStyle name="Prozent 4 3 2 2 2 4 2" xfId="1741" xr:uid="{00000000-0005-0000-0000-0000E51D0000}"/>
    <cellStyle name="Prozent 4 3 2 2 2 4 2 2" xfId="5277" xr:uid="{00000000-0005-0000-0000-0000E61D0000}"/>
    <cellStyle name="Prozent 4 3 2 2 2 4 2 2 2" xfId="13698" xr:uid="{00000000-0005-0000-0000-0000E71D0000}"/>
    <cellStyle name="Prozent 4 3 2 2 2 4 2 2 2 2" xfId="30536" xr:uid="{00000000-0005-0000-0000-0000E81D0000}"/>
    <cellStyle name="Prozent 4 3 2 2 2 4 2 2 3" xfId="22118" xr:uid="{00000000-0005-0000-0000-0000E91D0000}"/>
    <cellStyle name="Prozent 4 3 2 2 2 4 2 3" xfId="10216" xr:uid="{00000000-0005-0000-0000-0000EA1D0000}"/>
    <cellStyle name="Prozent 4 3 2 2 2 4 2 3 2" xfId="27054" xr:uid="{00000000-0005-0000-0000-0000EB1D0000}"/>
    <cellStyle name="Prozent 4 3 2 2 2 4 2 4" xfId="18636" xr:uid="{00000000-0005-0000-0000-0000EC1D0000}"/>
    <cellStyle name="Prozent 4 3 2 2 2 4 3" xfId="4289" xr:uid="{00000000-0005-0000-0000-0000ED1D0000}"/>
    <cellStyle name="Prozent 4 3 2 2 2 4 3 2" xfId="12710" xr:uid="{00000000-0005-0000-0000-0000EE1D0000}"/>
    <cellStyle name="Prozent 4 3 2 2 2 4 3 2 2" xfId="29548" xr:uid="{00000000-0005-0000-0000-0000EF1D0000}"/>
    <cellStyle name="Prozent 4 3 2 2 2 4 3 3" xfId="21130" xr:uid="{00000000-0005-0000-0000-0000F01D0000}"/>
    <cellStyle name="Prozent 4 3 2 2 2 4 4" xfId="9228" xr:uid="{00000000-0005-0000-0000-0000F11D0000}"/>
    <cellStyle name="Prozent 4 3 2 2 2 4 4 2" xfId="26066" xr:uid="{00000000-0005-0000-0000-0000F21D0000}"/>
    <cellStyle name="Prozent 4 3 2 2 2 4 5" xfId="17648" xr:uid="{00000000-0005-0000-0000-0000F31D0000}"/>
    <cellStyle name="Prozent 4 3 2 2 2 5" xfId="1246" xr:uid="{00000000-0005-0000-0000-0000F41D0000}"/>
    <cellStyle name="Prozent 4 3 2 2 2 5 2" xfId="4782" xr:uid="{00000000-0005-0000-0000-0000F51D0000}"/>
    <cellStyle name="Prozent 4 3 2 2 2 5 2 2" xfId="13203" xr:uid="{00000000-0005-0000-0000-0000F61D0000}"/>
    <cellStyle name="Prozent 4 3 2 2 2 5 2 2 2" xfId="30041" xr:uid="{00000000-0005-0000-0000-0000F71D0000}"/>
    <cellStyle name="Prozent 4 3 2 2 2 5 2 3" xfId="21623" xr:uid="{00000000-0005-0000-0000-0000F81D0000}"/>
    <cellStyle name="Prozent 4 3 2 2 2 5 3" xfId="9721" xr:uid="{00000000-0005-0000-0000-0000F91D0000}"/>
    <cellStyle name="Prozent 4 3 2 2 2 5 3 2" xfId="26559" xr:uid="{00000000-0005-0000-0000-0000FA1D0000}"/>
    <cellStyle name="Prozent 4 3 2 2 2 5 4" xfId="18141" xr:uid="{00000000-0005-0000-0000-0000FB1D0000}"/>
    <cellStyle name="Prozent 4 3 2 2 2 6" xfId="2269" xr:uid="{00000000-0005-0000-0000-0000FC1D0000}"/>
    <cellStyle name="Prozent 4 3 2 2 2 6 2" xfId="5755" xr:uid="{00000000-0005-0000-0000-0000FD1D0000}"/>
    <cellStyle name="Prozent 4 3 2 2 2 6 2 2" xfId="14176" xr:uid="{00000000-0005-0000-0000-0000FE1D0000}"/>
    <cellStyle name="Prozent 4 3 2 2 2 6 2 2 2" xfId="31014" xr:uid="{00000000-0005-0000-0000-0000FF1D0000}"/>
    <cellStyle name="Prozent 4 3 2 2 2 6 2 3" xfId="22596" xr:uid="{00000000-0005-0000-0000-0000001E0000}"/>
    <cellStyle name="Prozent 4 3 2 2 2 6 3" xfId="10694" xr:uid="{00000000-0005-0000-0000-0000011E0000}"/>
    <cellStyle name="Prozent 4 3 2 2 2 6 3 2" xfId="27532" xr:uid="{00000000-0005-0000-0000-0000021E0000}"/>
    <cellStyle name="Prozent 4 3 2 2 2 6 4" xfId="19114" xr:uid="{00000000-0005-0000-0000-0000031E0000}"/>
    <cellStyle name="Prozent 4 3 2 2 2 7" xfId="2764" xr:uid="{00000000-0005-0000-0000-0000041E0000}"/>
    <cellStyle name="Prozent 4 3 2 2 2 7 2" xfId="6246" xr:uid="{00000000-0005-0000-0000-0000051E0000}"/>
    <cellStyle name="Prozent 4 3 2 2 2 7 2 2" xfId="14667" xr:uid="{00000000-0005-0000-0000-0000061E0000}"/>
    <cellStyle name="Prozent 4 3 2 2 2 7 2 2 2" xfId="31505" xr:uid="{00000000-0005-0000-0000-0000071E0000}"/>
    <cellStyle name="Prozent 4 3 2 2 2 7 2 3" xfId="23087" xr:uid="{00000000-0005-0000-0000-0000081E0000}"/>
    <cellStyle name="Prozent 4 3 2 2 2 7 3" xfId="11185" xr:uid="{00000000-0005-0000-0000-0000091E0000}"/>
    <cellStyle name="Prozent 4 3 2 2 2 7 3 2" xfId="28023" xr:uid="{00000000-0005-0000-0000-00000A1E0000}"/>
    <cellStyle name="Prozent 4 3 2 2 2 7 4" xfId="19605" xr:uid="{00000000-0005-0000-0000-00000B1E0000}"/>
    <cellStyle name="Prozent 4 3 2 2 2 8" xfId="3261" xr:uid="{00000000-0005-0000-0000-00000C1E0000}"/>
    <cellStyle name="Prozent 4 3 2 2 2 8 2" xfId="6743" xr:uid="{00000000-0005-0000-0000-00000D1E0000}"/>
    <cellStyle name="Prozent 4 3 2 2 2 8 2 2" xfId="15164" xr:uid="{00000000-0005-0000-0000-00000E1E0000}"/>
    <cellStyle name="Prozent 4 3 2 2 2 8 2 2 2" xfId="32002" xr:uid="{00000000-0005-0000-0000-00000F1E0000}"/>
    <cellStyle name="Prozent 4 3 2 2 2 8 2 3" xfId="23584" xr:uid="{00000000-0005-0000-0000-0000101E0000}"/>
    <cellStyle name="Prozent 4 3 2 2 2 8 3" xfId="11682" xr:uid="{00000000-0005-0000-0000-0000111E0000}"/>
    <cellStyle name="Prozent 4 3 2 2 2 8 3 2" xfId="28520" xr:uid="{00000000-0005-0000-0000-0000121E0000}"/>
    <cellStyle name="Prozent 4 3 2 2 2 8 4" xfId="20102" xr:uid="{00000000-0005-0000-0000-0000131E0000}"/>
    <cellStyle name="Prozent 4 3 2 2 2 9" xfId="3794" xr:uid="{00000000-0005-0000-0000-0000141E0000}"/>
    <cellStyle name="Prozent 4 3 2 2 2 9 2" xfId="12215" xr:uid="{00000000-0005-0000-0000-0000151E0000}"/>
    <cellStyle name="Prozent 4 3 2 2 2 9 2 2" xfId="29053" xr:uid="{00000000-0005-0000-0000-0000161E0000}"/>
    <cellStyle name="Prozent 4 3 2 2 2 9 3" xfId="20635" xr:uid="{00000000-0005-0000-0000-0000171E0000}"/>
    <cellStyle name="Prozent 4 3 2 2 3" xfId="343" xr:uid="{00000000-0005-0000-0000-0000181E0000}"/>
    <cellStyle name="Prozent 4 3 2 2 3 10" xfId="8225" xr:uid="{00000000-0005-0000-0000-0000191E0000}"/>
    <cellStyle name="Prozent 4 3 2 2 3 10 2" xfId="16646" xr:uid="{00000000-0005-0000-0000-00001A1E0000}"/>
    <cellStyle name="Prozent 4 3 2 2 3 10 2 2" xfId="33484" xr:uid="{00000000-0005-0000-0000-00001B1E0000}"/>
    <cellStyle name="Prozent 4 3 2 2 3 10 3" xfId="25066" xr:uid="{00000000-0005-0000-0000-00001C1E0000}"/>
    <cellStyle name="Prozent 4 3 2 2 3 11" xfId="8818" xr:uid="{00000000-0005-0000-0000-00001D1E0000}"/>
    <cellStyle name="Prozent 4 3 2 2 3 11 2" xfId="25657" xr:uid="{00000000-0005-0000-0000-00001E1E0000}"/>
    <cellStyle name="Prozent 4 3 2 2 3 12" xfId="17238" xr:uid="{00000000-0005-0000-0000-00001F1E0000}"/>
    <cellStyle name="Prozent 4 3 2 2 3 2" xfId="839" xr:uid="{00000000-0005-0000-0000-0000201E0000}"/>
    <cellStyle name="Prozent 4 3 2 2 3 2 2" xfId="1827" xr:uid="{00000000-0005-0000-0000-0000211E0000}"/>
    <cellStyle name="Prozent 4 3 2 2 3 2 2 2" xfId="5363" xr:uid="{00000000-0005-0000-0000-0000221E0000}"/>
    <cellStyle name="Prozent 4 3 2 2 3 2 2 2 2" xfId="13784" xr:uid="{00000000-0005-0000-0000-0000231E0000}"/>
    <cellStyle name="Prozent 4 3 2 2 3 2 2 2 2 2" xfId="30622" xr:uid="{00000000-0005-0000-0000-0000241E0000}"/>
    <cellStyle name="Prozent 4 3 2 2 3 2 2 2 3" xfId="22204" xr:uid="{00000000-0005-0000-0000-0000251E0000}"/>
    <cellStyle name="Prozent 4 3 2 2 3 2 2 3" xfId="10302" xr:uid="{00000000-0005-0000-0000-0000261E0000}"/>
    <cellStyle name="Prozent 4 3 2 2 3 2 2 3 2" xfId="27140" xr:uid="{00000000-0005-0000-0000-0000271E0000}"/>
    <cellStyle name="Prozent 4 3 2 2 3 2 2 4" xfId="18722" xr:uid="{00000000-0005-0000-0000-0000281E0000}"/>
    <cellStyle name="Prozent 4 3 2 2 3 2 3" xfId="4375" xr:uid="{00000000-0005-0000-0000-0000291E0000}"/>
    <cellStyle name="Prozent 4 3 2 2 3 2 3 2" xfId="12796" xr:uid="{00000000-0005-0000-0000-00002A1E0000}"/>
    <cellStyle name="Prozent 4 3 2 2 3 2 3 2 2" xfId="29634" xr:uid="{00000000-0005-0000-0000-00002B1E0000}"/>
    <cellStyle name="Prozent 4 3 2 2 3 2 3 3" xfId="21216" xr:uid="{00000000-0005-0000-0000-00002C1E0000}"/>
    <cellStyle name="Prozent 4 3 2 2 3 2 4" xfId="9314" xr:uid="{00000000-0005-0000-0000-00002D1E0000}"/>
    <cellStyle name="Prozent 4 3 2 2 3 2 4 2" xfId="26152" xr:uid="{00000000-0005-0000-0000-00002E1E0000}"/>
    <cellStyle name="Prozent 4 3 2 2 3 2 5" xfId="17734" xr:uid="{00000000-0005-0000-0000-00002F1E0000}"/>
    <cellStyle name="Prozent 4 3 2 2 3 3" xfId="1332" xr:uid="{00000000-0005-0000-0000-0000301E0000}"/>
    <cellStyle name="Prozent 4 3 2 2 3 3 2" xfId="4868" xr:uid="{00000000-0005-0000-0000-0000311E0000}"/>
    <cellStyle name="Prozent 4 3 2 2 3 3 2 2" xfId="13289" xr:uid="{00000000-0005-0000-0000-0000321E0000}"/>
    <cellStyle name="Prozent 4 3 2 2 3 3 2 2 2" xfId="30127" xr:uid="{00000000-0005-0000-0000-0000331E0000}"/>
    <cellStyle name="Prozent 4 3 2 2 3 3 2 3" xfId="21709" xr:uid="{00000000-0005-0000-0000-0000341E0000}"/>
    <cellStyle name="Prozent 4 3 2 2 3 3 3" xfId="9807" xr:uid="{00000000-0005-0000-0000-0000351E0000}"/>
    <cellStyle name="Prozent 4 3 2 2 3 3 3 2" xfId="26645" xr:uid="{00000000-0005-0000-0000-0000361E0000}"/>
    <cellStyle name="Prozent 4 3 2 2 3 3 4" xfId="18227" xr:uid="{00000000-0005-0000-0000-0000371E0000}"/>
    <cellStyle name="Prozent 4 3 2 2 3 4" xfId="2272" xr:uid="{00000000-0005-0000-0000-0000381E0000}"/>
    <cellStyle name="Prozent 4 3 2 2 3 4 2" xfId="5758" xr:uid="{00000000-0005-0000-0000-0000391E0000}"/>
    <cellStyle name="Prozent 4 3 2 2 3 4 2 2" xfId="14179" xr:uid="{00000000-0005-0000-0000-00003A1E0000}"/>
    <cellStyle name="Prozent 4 3 2 2 3 4 2 2 2" xfId="31017" xr:uid="{00000000-0005-0000-0000-00003B1E0000}"/>
    <cellStyle name="Prozent 4 3 2 2 3 4 2 3" xfId="22599" xr:uid="{00000000-0005-0000-0000-00003C1E0000}"/>
    <cellStyle name="Prozent 4 3 2 2 3 4 3" xfId="10697" xr:uid="{00000000-0005-0000-0000-00003D1E0000}"/>
    <cellStyle name="Prozent 4 3 2 2 3 4 3 2" xfId="27535" xr:uid="{00000000-0005-0000-0000-00003E1E0000}"/>
    <cellStyle name="Prozent 4 3 2 2 3 4 4" xfId="19117" xr:uid="{00000000-0005-0000-0000-00003F1E0000}"/>
    <cellStyle name="Prozent 4 3 2 2 3 5" xfId="2767" xr:uid="{00000000-0005-0000-0000-0000401E0000}"/>
    <cellStyle name="Prozent 4 3 2 2 3 5 2" xfId="6249" xr:uid="{00000000-0005-0000-0000-0000411E0000}"/>
    <cellStyle name="Prozent 4 3 2 2 3 5 2 2" xfId="14670" xr:uid="{00000000-0005-0000-0000-0000421E0000}"/>
    <cellStyle name="Prozent 4 3 2 2 3 5 2 2 2" xfId="31508" xr:uid="{00000000-0005-0000-0000-0000431E0000}"/>
    <cellStyle name="Prozent 4 3 2 2 3 5 2 3" xfId="23090" xr:uid="{00000000-0005-0000-0000-0000441E0000}"/>
    <cellStyle name="Prozent 4 3 2 2 3 5 3" xfId="11188" xr:uid="{00000000-0005-0000-0000-0000451E0000}"/>
    <cellStyle name="Prozent 4 3 2 2 3 5 3 2" xfId="28026" xr:uid="{00000000-0005-0000-0000-0000461E0000}"/>
    <cellStyle name="Prozent 4 3 2 2 3 5 4" xfId="19608" xr:uid="{00000000-0005-0000-0000-0000471E0000}"/>
    <cellStyle name="Prozent 4 3 2 2 3 6" xfId="3264" xr:uid="{00000000-0005-0000-0000-0000481E0000}"/>
    <cellStyle name="Prozent 4 3 2 2 3 6 2" xfId="6746" xr:uid="{00000000-0005-0000-0000-0000491E0000}"/>
    <cellStyle name="Prozent 4 3 2 2 3 6 2 2" xfId="15167" xr:uid="{00000000-0005-0000-0000-00004A1E0000}"/>
    <cellStyle name="Prozent 4 3 2 2 3 6 2 2 2" xfId="32005" xr:uid="{00000000-0005-0000-0000-00004B1E0000}"/>
    <cellStyle name="Prozent 4 3 2 2 3 6 2 3" xfId="23587" xr:uid="{00000000-0005-0000-0000-00004C1E0000}"/>
    <cellStyle name="Prozent 4 3 2 2 3 6 3" xfId="11685" xr:uid="{00000000-0005-0000-0000-00004D1E0000}"/>
    <cellStyle name="Prozent 4 3 2 2 3 6 3 2" xfId="28523" xr:uid="{00000000-0005-0000-0000-00004E1E0000}"/>
    <cellStyle name="Prozent 4 3 2 2 3 6 4" xfId="20105" xr:uid="{00000000-0005-0000-0000-00004F1E0000}"/>
    <cellStyle name="Prozent 4 3 2 2 3 7" xfId="3880" xr:uid="{00000000-0005-0000-0000-0000501E0000}"/>
    <cellStyle name="Prozent 4 3 2 2 3 7 2" xfId="12301" xr:uid="{00000000-0005-0000-0000-0000511E0000}"/>
    <cellStyle name="Prozent 4 3 2 2 3 7 2 2" xfId="29139" xr:uid="{00000000-0005-0000-0000-0000521E0000}"/>
    <cellStyle name="Prozent 4 3 2 2 3 7 3" xfId="20721" xr:uid="{00000000-0005-0000-0000-0000531E0000}"/>
    <cellStyle name="Prozent 4 3 2 2 3 8" xfId="7241" xr:uid="{00000000-0005-0000-0000-0000541E0000}"/>
    <cellStyle name="Prozent 4 3 2 2 3 8 2" xfId="15662" xr:uid="{00000000-0005-0000-0000-0000551E0000}"/>
    <cellStyle name="Prozent 4 3 2 2 3 8 2 2" xfId="32500" xr:uid="{00000000-0005-0000-0000-0000561E0000}"/>
    <cellStyle name="Prozent 4 3 2 2 3 8 3" xfId="24082" xr:uid="{00000000-0005-0000-0000-0000571E0000}"/>
    <cellStyle name="Prozent 4 3 2 2 3 9" xfId="7732" xr:uid="{00000000-0005-0000-0000-0000581E0000}"/>
    <cellStyle name="Prozent 4 3 2 2 3 9 2" xfId="16153" xr:uid="{00000000-0005-0000-0000-0000591E0000}"/>
    <cellStyle name="Prozent 4 3 2 2 3 9 2 2" xfId="32991" xr:uid="{00000000-0005-0000-0000-00005A1E0000}"/>
    <cellStyle name="Prozent 4 3 2 2 3 9 3" xfId="24573" xr:uid="{00000000-0005-0000-0000-00005B1E0000}"/>
    <cellStyle name="Prozent 4 3 2 2 4" xfId="505" xr:uid="{00000000-0005-0000-0000-00005C1E0000}"/>
    <cellStyle name="Prozent 4 3 2 2 4 10" xfId="8226" xr:uid="{00000000-0005-0000-0000-00005D1E0000}"/>
    <cellStyle name="Prozent 4 3 2 2 4 10 2" xfId="16647" xr:uid="{00000000-0005-0000-0000-00005E1E0000}"/>
    <cellStyle name="Prozent 4 3 2 2 4 10 2 2" xfId="33485" xr:uid="{00000000-0005-0000-0000-00005F1E0000}"/>
    <cellStyle name="Prozent 4 3 2 2 4 10 3" xfId="25067" xr:uid="{00000000-0005-0000-0000-0000601E0000}"/>
    <cellStyle name="Prozent 4 3 2 2 4 11" xfId="8981" xr:uid="{00000000-0005-0000-0000-0000611E0000}"/>
    <cellStyle name="Prozent 4 3 2 2 4 11 2" xfId="25819" xr:uid="{00000000-0005-0000-0000-0000621E0000}"/>
    <cellStyle name="Prozent 4 3 2 2 4 12" xfId="17401" xr:uid="{00000000-0005-0000-0000-0000631E0000}"/>
    <cellStyle name="Prozent 4 3 2 2 4 2" xfId="1001" xr:uid="{00000000-0005-0000-0000-0000641E0000}"/>
    <cellStyle name="Prozent 4 3 2 2 4 2 2" xfId="1989" xr:uid="{00000000-0005-0000-0000-0000651E0000}"/>
    <cellStyle name="Prozent 4 3 2 2 4 2 2 2" xfId="5525" xr:uid="{00000000-0005-0000-0000-0000661E0000}"/>
    <cellStyle name="Prozent 4 3 2 2 4 2 2 2 2" xfId="13946" xr:uid="{00000000-0005-0000-0000-0000671E0000}"/>
    <cellStyle name="Prozent 4 3 2 2 4 2 2 2 2 2" xfId="30784" xr:uid="{00000000-0005-0000-0000-0000681E0000}"/>
    <cellStyle name="Prozent 4 3 2 2 4 2 2 2 3" xfId="22366" xr:uid="{00000000-0005-0000-0000-0000691E0000}"/>
    <cellStyle name="Prozent 4 3 2 2 4 2 2 3" xfId="10464" xr:uid="{00000000-0005-0000-0000-00006A1E0000}"/>
    <cellStyle name="Prozent 4 3 2 2 4 2 2 3 2" xfId="27302" xr:uid="{00000000-0005-0000-0000-00006B1E0000}"/>
    <cellStyle name="Prozent 4 3 2 2 4 2 2 4" xfId="18884" xr:uid="{00000000-0005-0000-0000-00006C1E0000}"/>
    <cellStyle name="Prozent 4 3 2 2 4 2 3" xfId="4537" xr:uid="{00000000-0005-0000-0000-00006D1E0000}"/>
    <cellStyle name="Prozent 4 3 2 2 4 2 3 2" xfId="12958" xr:uid="{00000000-0005-0000-0000-00006E1E0000}"/>
    <cellStyle name="Prozent 4 3 2 2 4 2 3 2 2" xfId="29796" xr:uid="{00000000-0005-0000-0000-00006F1E0000}"/>
    <cellStyle name="Prozent 4 3 2 2 4 2 3 3" xfId="21378" xr:uid="{00000000-0005-0000-0000-0000701E0000}"/>
    <cellStyle name="Prozent 4 3 2 2 4 2 4" xfId="9476" xr:uid="{00000000-0005-0000-0000-0000711E0000}"/>
    <cellStyle name="Prozent 4 3 2 2 4 2 4 2" xfId="26314" xr:uid="{00000000-0005-0000-0000-0000721E0000}"/>
    <cellStyle name="Prozent 4 3 2 2 4 2 5" xfId="17896" xr:uid="{00000000-0005-0000-0000-0000731E0000}"/>
    <cellStyle name="Prozent 4 3 2 2 4 3" xfId="1494" xr:uid="{00000000-0005-0000-0000-0000741E0000}"/>
    <cellStyle name="Prozent 4 3 2 2 4 3 2" xfId="5030" xr:uid="{00000000-0005-0000-0000-0000751E0000}"/>
    <cellStyle name="Prozent 4 3 2 2 4 3 2 2" xfId="13451" xr:uid="{00000000-0005-0000-0000-0000761E0000}"/>
    <cellStyle name="Prozent 4 3 2 2 4 3 2 2 2" xfId="30289" xr:uid="{00000000-0005-0000-0000-0000771E0000}"/>
    <cellStyle name="Prozent 4 3 2 2 4 3 2 3" xfId="21871" xr:uid="{00000000-0005-0000-0000-0000781E0000}"/>
    <cellStyle name="Prozent 4 3 2 2 4 3 3" xfId="9969" xr:uid="{00000000-0005-0000-0000-0000791E0000}"/>
    <cellStyle name="Prozent 4 3 2 2 4 3 3 2" xfId="26807" xr:uid="{00000000-0005-0000-0000-00007A1E0000}"/>
    <cellStyle name="Prozent 4 3 2 2 4 3 4" xfId="18389" xr:uid="{00000000-0005-0000-0000-00007B1E0000}"/>
    <cellStyle name="Prozent 4 3 2 2 4 4" xfId="2273" xr:uid="{00000000-0005-0000-0000-00007C1E0000}"/>
    <cellStyle name="Prozent 4 3 2 2 4 4 2" xfId="5759" xr:uid="{00000000-0005-0000-0000-00007D1E0000}"/>
    <cellStyle name="Prozent 4 3 2 2 4 4 2 2" xfId="14180" xr:uid="{00000000-0005-0000-0000-00007E1E0000}"/>
    <cellStyle name="Prozent 4 3 2 2 4 4 2 2 2" xfId="31018" xr:uid="{00000000-0005-0000-0000-00007F1E0000}"/>
    <cellStyle name="Prozent 4 3 2 2 4 4 2 3" xfId="22600" xr:uid="{00000000-0005-0000-0000-0000801E0000}"/>
    <cellStyle name="Prozent 4 3 2 2 4 4 3" xfId="10698" xr:uid="{00000000-0005-0000-0000-0000811E0000}"/>
    <cellStyle name="Prozent 4 3 2 2 4 4 3 2" xfId="27536" xr:uid="{00000000-0005-0000-0000-0000821E0000}"/>
    <cellStyle name="Prozent 4 3 2 2 4 4 4" xfId="19118" xr:uid="{00000000-0005-0000-0000-0000831E0000}"/>
    <cellStyle name="Prozent 4 3 2 2 4 5" xfId="2768" xr:uid="{00000000-0005-0000-0000-0000841E0000}"/>
    <cellStyle name="Prozent 4 3 2 2 4 5 2" xfId="6250" xr:uid="{00000000-0005-0000-0000-0000851E0000}"/>
    <cellStyle name="Prozent 4 3 2 2 4 5 2 2" xfId="14671" xr:uid="{00000000-0005-0000-0000-0000861E0000}"/>
    <cellStyle name="Prozent 4 3 2 2 4 5 2 2 2" xfId="31509" xr:uid="{00000000-0005-0000-0000-0000871E0000}"/>
    <cellStyle name="Prozent 4 3 2 2 4 5 2 3" xfId="23091" xr:uid="{00000000-0005-0000-0000-0000881E0000}"/>
    <cellStyle name="Prozent 4 3 2 2 4 5 3" xfId="11189" xr:uid="{00000000-0005-0000-0000-0000891E0000}"/>
    <cellStyle name="Prozent 4 3 2 2 4 5 3 2" xfId="28027" xr:uid="{00000000-0005-0000-0000-00008A1E0000}"/>
    <cellStyle name="Prozent 4 3 2 2 4 5 4" xfId="19609" xr:uid="{00000000-0005-0000-0000-00008B1E0000}"/>
    <cellStyle name="Prozent 4 3 2 2 4 6" xfId="3265" xr:uid="{00000000-0005-0000-0000-00008C1E0000}"/>
    <cellStyle name="Prozent 4 3 2 2 4 6 2" xfId="6747" xr:uid="{00000000-0005-0000-0000-00008D1E0000}"/>
    <cellStyle name="Prozent 4 3 2 2 4 6 2 2" xfId="15168" xr:uid="{00000000-0005-0000-0000-00008E1E0000}"/>
    <cellStyle name="Prozent 4 3 2 2 4 6 2 2 2" xfId="32006" xr:uid="{00000000-0005-0000-0000-00008F1E0000}"/>
    <cellStyle name="Prozent 4 3 2 2 4 6 2 3" xfId="23588" xr:uid="{00000000-0005-0000-0000-0000901E0000}"/>
    <cellStyle name="Prozent 4 3 2 2 4 6 3" xfId="11686" xr:uid="{00000000-0005-0000-0000-0000911E0000}"/>
    <cellStyle name="Prozent 4 3 2 2 4 6 3 2" xfId="28524" xr:uid="{00000000-0005-0000-0000-0000921E0000}"/>
    <cellStyle name="Prozent 4 3 2 2 4 6 4" xfId="20106" xr:uid="{00000000-0005-0000-0000-0000931E0000}"/>
    <cellStyle name="Prozent 4 3 2 2 4 7" xfId="4042" xr:uid="{00000000-0005-0000-0000-0000941E0000}"/>
    <cellStyle name="Prozent 4 3 2 2 4 7 2" xfId="12463" xr:uid="{00000000-0005-0000-0000-0000951E0000}"/>
    <cellStyle name="Prozent 4 3 2 2 4 7 2 2" xfId="29301" xr:uid="{00000000-0005-0000-0000-0000961E0000}"/>
    <cellStyle name="Prozent 4 3 2 2 4 7 3" xfId="20883" xr:uid="{00000000-0005-0000-0000-0000971E0000}"/>
    <cellStyle name="Prozent 4 3 2 2 4 8" xfId="7242" xr:uid="{00000000-0005-0000-0000-0000981E0000}"/>
    <cellStyle name="Prozent 4 3 2 2 4 8 2" xfId="15663" xr:uid="{00000000-0005-0000-0000-0000991E0000}"/>
    <cellStyle name="Prozent 4 3 2 2 4 8 2 2" xfId="32501" xr:uid="{00000000-0005-0000-0000-00009A1E0000}"/>
    <cellStyle name="Prozent 4 3 2 2 4 8 3" xfId="24083" xr:uid="{00000000-0005-0000-0000-00009B1E0000}"/>
    <cellStyle name="Prozent 4 3 2 2 4 9" xfId="7733" xr:uid="{00000000-0005-0000-0000-00009C1E0000}"/>
    <cellStyle name="Prozent 4 3 2 2 4 9 2" xfId="16154" xr:uid="{00000000-0005-0000-0000-00009D1E0000}"/>
    <cellStyle name="Prozent 4 3 2 2 4 9 2 2" xfId="32992" xr:uid="{00000000-0005-0000-0000-00009E1E0000}"/>
    <cellStyle name="Prozent 4 3 2 2 4 9 3" xfId="24574" xr:uid="{00000000-0005-0000-0000-00009F1E0000}"/>
    <cellStyle name="Prozent 4 3 2 2 5" xfId="676" xr:uid="{00000000-0005-0000-0000-0000A01E0000}"/>
    <cellStyle name="Prozent 4 3 2 2 5 2" xfId="1664" xr:uid="{00000000-0005-0000-0000-0000A11E0000}"/>
    <cellStyle name="Prozent 4 3 2 2 5 2 2" xfId="5200" xr:uid="{00000000-0005-0000-0000-0000A21E0000}"/>
    <cellStyle name="Prozent 4 3 2 2 5 2 2 2" xfId="13621" xr:uid="{00000000-0005-0000-0000-0000A31E0000}"/>
    <cellStyle name="Prozent 4 3 2 2 5 2 2 2 2" xfId="30459" xr:uid="{00000000-0005-0000-0000-0000A41E0000}"/>
    <cellStyle name="Prozent 4 3 2 2 5 2 2 3" xfId="22041" xr:uid="{00000000-0005-0000-0000-0000A51E0000}"/>
    <cellStyle name="Prozent 4 3 2 2 5 2 3" xfId="10139" xr:uid="{00000000-0005-0000-0000-0000A61E0000}"/>
    <cellStyle name="Prozent 4 3 2 2 5 2 3 2" xfId="26977" xr:uid="{00000000-0005-0000-0000-0000A71E0000}"/>
    <cellStyle name="Prozent 4 3 2 2 5 2 4" xfId="18559" xr:uid="{00000000-0005-0000-0000-0000A81E0000}"/>
    <cellStyle name="Prozent 4 3 2 2 5 3" xfId="4212" xr:uid="{00000000-0005-0000-0000-0000A91E0000}"/>
    <cellStyle name="Prozent 4 3 2 2 5 3 2" xfId="12633" xr:uid="{00000000-0005-0000-0000-0000AA1E0000}"/>
    <cellStyle name="Prozent 4 3 2 2 5 3 2 2" xfId="29471" xr:uid="{00000000-0005-0000-0000-0000AB1E0000}"/>
    <cellStyle name="Prozent 4 3 2 2 5 3 3" xfId="21053" xr:uid="{00000000-0005-0000-0000-0000AC1E0000}"/>
    <cellStyle name="Prozent 4 3 2 2 5 4" xfId="9151" xr:uid="{00000000-0005-0000-0000-0000AD1E0000}"/>
    <cellStyle name="Prozent 4 3 2 2 5 4 2" xfId="25989" xr:uid="{00000000-0005-0000-0000-0000AE1E0000}"/>
    <cellStyle name="Prozent 4 3 2 2 5 5" xfId="17571" xr:uid="{00000000-0005-0000-0000-0000AF1E0000}"/>
    <cellStyle name="Prozent 4 3 2 2 6" xfId="1169" xr:uid="{00000000-0005-0000-0000-0000B01E0000}"/>
    <cellStyle name="Prozent 4 3 2 2 6 2" xfId="4705" xr:uid="{00000000-0005-0000-0000-0000B11E0000}"/>
    <cellStyle name="Prozent 4 3 2 2 6 2 2" xfId="13126" xr:uid="{00000000-0005-0000-0000-0000B21E0000}"/>
    <cellStyle name="Prozent 4 3 2 2 6 2 2 2" xfId="29964" xr:uid="{00000000-0005-0000-0000-0000B31E0000}"/>
    <cellStyle name="Prozent 4 3 2 2 6 2 3" xfId="21546" xr:uid="{00000000-0005-0000-0000-0000B41E0000}"/>
    <cellStyle name="Prozent 4 3 2 2 6 3" xfId="9644" xr:uid="{00000000-0005-0000-0000-0000B51E0000}"/>
    <cellStyle name="Prozent 4 3 2 2 6 3 2" xfId="26482" xr:uid="{00000000-0005-0000-0000-0000B61E0000}"/>
    <cellStyle name="Prozent 4 3 2 2 6 4" xfId="18064" xr:uid="{00000000-0005-0000-0000-0000B71E0000}"/>
    <cellStyle name="Prozent 4 3 2 2 7" xfId="2268" xr:uid="{00000000-0005-0000-0000-0000B81E0000}"/>
    <cellStyle name="Prozent 4 3 2 2 7 2" xfId="5754" xr:uid="{00000000-0005-0000-0000-0000B91E0000}"/>
    <cellStyle name="Prozent 4 3 2 2 7 2 2" xfId="14175" xr:uid="{00000000-0005-0000-0000-0000BA1E0000}"/>
    <cellStyle name="Prozent 4 3 2 2 7 2 2 2" xfId="31013" xr:uid="{00000000-0005-0000-0000-0000BB1E0000}"/>
    <cellStyle name="Prozent 4 3 2 2 7 2 3" xfId="22595" xr:uid="{00000000-0005-0000-0000-0000BC1E0000}"/>
    <cellStyle name="Prozent 4 3 2 2 7 3" xfId="10693" xr:uid="{00000000-0005-0000-0000-0000BD1E0000}"/>
    <cellStyle name="Prozent 4 3 2 2 7 3 2" xfId="27531" xr:uid="{00000000-0005-0000-0000-0000BE1E0000}"/>
    <cellStyle name="Prozent 4 3 2 2 7 4" xfId="19113" xr:uid="{00000000-0005-0000-0000-0000BF1E0000}"/>
    <cellStyle name="Prozent 4 3 2 2 8" xfId="2763" xr:uid="{00000000-0005-0000-0000-0000C01E0000}"/>
    <cellStyle name="Prozent 4 3 2 2 8 2" xfId="6245" xr:uid="{00000000-0005-0000-0000-0000C11E0000}"/>
    <cellStyle name="Prozent 4 3 2 2 8 2 2" xfId="14666" xr:uid="{00000000-0005-0000-0000-0000C21E0000}"/>
    <cellStyle name="Prozent 4 3 2 2 8 2 2 2" xfId="31504" xr:uid="{00000000-0005-0000-0000-0000C31E0000}"/>
    <cellStyle name="Prozent 4 3 2 2 8 2 3" xfId="23086" xr:uid="{00000000-0005-0000-0000-0000C41E0000}"/>
    <cellStyle name="Prozent 4 3 2 2 8 3" xfId="11184" xr:uid="{00000000-0005-0000-0000-0000C51E0000}"/>
    <cellStyle name="Prozent 4 3 2 2 8 3 2" xfId="28022" xr:uid="{00000000-0005-0000-0000-0000C61E0000}"/>
    <cellStyle name="Prozent 4 3 2 2 8 4" xfId="19604" xr:uid="{00000000-0005-0000-0000-0000C71E0000}"/>
    <cellStyle name="Prozent 4 3 2 2 9" xfId="3260" xr:uid="{00000000-0005-0000-0000-0000C81E0000}"/>
    <cellStyle name="Prozent 4 3 2 2 9 2" xfId="6742" xr:uid="{00000000-0005-0000-0000-0000C91E0000}"/>
    <cellStyle name="Prozent 4 3 2 2 9 2 2" xfId="15163" xr:uid="{00000000-0005-0000-0000-0000CA1E0000}"/>
    <cellStyle name="Prozent 4 3 2 2 9 2 2 2" xfId="32001" xr:uid="{00000000-0005-0000-0000-0000CB1E0000}"/>
    <cellStyle name="Prozent 4 3 2 2 9 2 3" xfId="23583" xr:uid="{00000000-0005-0000-0000-0000CC1E0000}"/>
    <cellStyle name="Prozent 4 3 2 2 9 3" xfId="11681" xr:uid="{00000000-0005-0000-0000-0000CD1E0000}"/>
    <cellStyle name="Prozent 4 3 2 2 9 3 2" xfId="28519" xr:uid="{00000000-0005-0000-0000-0000CE1E0000}"/>
    <cellStyle name="Prozent 4 3 2 2 9 4" xfId="20101" xr:uid="{00000000-0005-0000-0000-0000CF1E0000}"/>
    <cellStyle name="Prozent 4 3 2 3" xfId="143" xr:uid="{00000000-0005-0000-0000-0000D01E0000}"/>
    <cellStyle name="Prozent 4 3 2 3 10" xfId="7243" xr:uid="{00000000-0005-0000-0000-0000D11E0000}"/>
    <cellStyle name="Prozent 4 3 2 3 10 2" xfId="15664" xr:uid="{00000000-0005-0000-0000-0000D21E0000}"/>
    <cellStyle name="Prozent 4 3 2 3 10 2 2" xfId="32502" xr:uid="{00000000-0005-0000-0000-0000D31E0000}"/>
    <cellStyle name="Prozent 4 3 2 3 10 3" xfId="24084" xr:uid="{00000000-0005-0000-0000-0000D41E0000}"/>
    <cellStyle name="Prozent 4 3 2 3 11" xfId="7734" xr:uid="{00000000-0005-0000-0000-0000D51E0000}"/>
    <cellStyle name="Prozent 4 3 2 3 11 2" xfId="16155" xr:uid="{00000000-0005-0000-0000-0000D61E0000}"/>
    <cellStyle name="Prozent 4 3 2 3 11 2 2" xfId="32993" xr:uid="{00000000-0005-0000-0000-0000D71E0000}"/>
    <cellStyle name="Prozent 4 3 2 3 11 3" xfId="24575" xr:uid="{00000000-0005-0000-0000-0000D81E0000}"/>
    <cellStyle name="Prozent 4 3 2 3 12" xfId="8227" xr:uid="{00000000-0005-0000-0000-0000D91E0000}"/>
    <cellStyle name="Prozent 4 3 2 3 12 2" xfId="16648" xr:uid="{00000000-0005-0000-0000-0000DA1E0000}"/>
    <cellStyle name="Prozent 4 3 2 3 12 2 2" xfId="33486" xr:uid="{00000000-0005-0000-0000-0000DB1E0000}"/>
    <cellStyle name="Prozent 4 3 2 3 12 3" xfId="25068" xr:uid="{00000000-0005-0000-0000-0000DC1E0000}"/>
    <cellStyle name="Prozent 4 3 2 3 13" xfId="8695" xr:uid="{00000000-0005-0000-0000-0000DD1E0000}"/>
    <cellStyle name="Prozent 4 3 2 3 13 2" xfId="25534" xr:uid="{00000000-0005-0000-0000-0000DE1E0000}"/>
    <cellStyle name="Prozent 4 3 2 3 14" xfId="17115" xr:uid="{00000000-0005-0000-0000-0000DF1E0000}"/>
    <cellStyle name="Prozent 4 3 2 3 2" xfId="383" xr:uid="{00000000-0005-0000-0000-0000E01E0000}"/>
    <cellStyle name="Prozent 4 3 2 3 2 10" xfId="8228" xr:uid="{00000000-0005-0000-0000-0000E11E0000}"/>
    <cellStyle name="Prozent 4 3 2 3 2 10 2" xfId="16649" xr:uid="{00000000-0005-0000-0000-0000E21E0000}"/>
    <cellStyle name="Prozent 4 3 2 3 2 10 2 2" xfId="33487" xr:uid="{00000000-0005-0000-0000-0000E31E0000}"/>
    <cellStyle name="Prozent 4 3 2 3 2 10 3" xfId="25069" xr:uid="{00000000-0005-0000-0000-0000E41E0000}"/>
    <cellStyle name="Prozent 4 3 2 3 2 11" xfId="8858" xr:uid="{00000000-0005-0000-0000-0000E51E0000}"/>
    <cellStyle name="Prozent 4 3 2 3 2 11 2" xfId="25697" xr:uid="{00000000-0005-0000-0000-0000E61E0000}"/>
    <cellStyle name="Prozent 4 3 2 3 2 12" xfId="17278" xr:uid="{00000000-0005-0000-0000-0000E71E0000}"/>
    <cellStyle name="Prozent 4 3 2 3 2 2" xfId="879" xr:uid="{00000000-0005-0000-0000-0000E81E0000}"/>
    <cellStyle name="Prozent 4 3 2 3 2 2 2" xfId="1867" xr:uid="{00000000-0005-0000-0000-0000E91E0000}"/>
    <cellStyle name="Prozent 4 3 2 3 2 2 2 2" xfId="5403" xr:uid="{00000000-0005-0000-0000-0000EA1E0000}"/>
    <cellStyle name="Prozent 4 3 2 3 2 2 2 2 2" xfId="13824" xr:uid="{00000000-0005-0000-0000-0000EB1E0000}"/>
    <cellStyle name="Prozent 4 3 2 3 2 2 2 2 2 2" xfId="30662" xr:uid="{00000000-0005-0000-0000-0000EC1E0000}"/>
    <cellStyle name="Prozent 4 3 2 3 2 2 2 2 3" xfId="22244" xr:uid="{00000000-0005-0000-0000-0000ED1E0000}"/>
    <cellStyle name="Prozent 4 3 2 3 2 2 2 3" xfId="10342" xr:uid="{00000000-0005-0000-0000-0000EE1E0000}"/>
    <cellStyle name="Prozent 4 3 2 3 2 2 2 3 2" xfId="27180" xr:uid="{00000000-0005-0000-0000-0000EF1E0000}"/>
    <cellStyle name="Prozent 4 3 2 3 2 2 2 4" xfId="18762" xr:uid="{00000000-0005-0000-0000-0000F01E0000}"/>
    <cellStyle name="Prozent 4 3 2 3 2 2 3" xfId="4415" xr:uid="{00000000-0005-0000-0000-0000F11E0000}"/>
    <cellStyle name="Prozent 4 3 2 3 2 2 3 2" xfId="12836" xr:uid="{00000000-0005-0000-0000-0000F21E0000}"/>
    <cellStyle name="Prozent 4 3 2 3 2 2 3 2 2" xfId="29674" xr:uid="{00000000-0005-0000-0000-0000F31E0000}"/>
    <cellStyle name="Prozent 4 3 2 3 2 2 3 3" xfId="21256" xr:uid="{00000000-0005-0000-0000-0000F41E0000}"/>
    <cellStyle name="Prozent 4 3 2 3 2 2 4" xfId="9354" xr:uid="{00000000-0005-0000-0000-0000F51E0000}"/>
    <cellStyle name="Prozent 4 3 2 3 2 2 4 2" xfId="26192" xr:uid="{00000000-0005-0000-0000-0000F61E0000}"/>
    <cellStyle name="Prozent 4 3 2 3 2 2 5" xfId="17774" xr:uid="{00000000-0005-0000-0000-0000F71E0000}"/>
    <cellStyle name="Prozent 4 3 2 3 2 3" xfId="1372" xr:uid="{00000000-0005-0000-0000-0000F81E0000}"/>
    <cellStyle name="Prozent 4 3 2 3 2 3 2" xfId="4908" xr:uid="{00000000-0005-0000-0000-0000F91E0000}"/>
    <cellStyle name="Prozent 4 3 2 3 2 3 2 2" xfId="13329" xr:uid="{00000000-0005-0000-0000-0000FA1E0000}"/>
    <cellStyle name="Prozent 4 3 2 3 2 3 2 2 2" xfId="30167" xr:uid="{00000000-0005-0000-0000-0000FB1E0000}"/>
    <cellStyle name="Prozent 4 3 2 3 2 3 2 3" xfId="21749" xr:uid="{00000000-0005-0000-0000-0000FC1E0000}"/>
    <cellStyle name="Prozent 4 3 2 3 2 3 3" xfId="9847" xr:uid="{00000000-0005-0000-0000-0000FD1E0000}"/>
    <cellStyle name="Prozent 4 3 2 3 2 3 3 2" xfId="26685" xr:uid="{00000000-0005-0000-0000-0000FE1E0000}"/>
    <cellStyle name="Prozent 4 3 2 3 2 3 4" xfId="18267" xr:uid="{00000000-0005-0000-0000-0000FF1E0000}"/>
    <cellStyle name="Prozent 4 3 2 3 2 4" xfId="2275" xr:uid="{00000000-0005-0000-0000-0000001F0000}"/>
    <cellStyle name="Prozent 4 3 2 3 2 4 2" xfId="5761" xr:uid="{00000000-0005-0000-0000-0000011F0000}"/>
    <cellStyle name="Prozent 4 3 2 3 2 4 2 2" xfId="14182" xr:uid="{00000000-0005-0000-0000-0000021F0000}"/>
    <cellStyle name="Prozent 4 3 2 3 2 4 2 2 2" xfId="31020" xr:uid="{00000000-0005-0000-0000-0000031F0000}"/>
    <cellStyle name="Prozent 4 3 2 3 2 4 2 3" xfId="22602" xr:uid="{00000000-0005-0000-0000-0000041F0000}"/>
    <cellStyle name="Prozent 4 3 2 3 2 4 3" xfId="10700" xr:uid="{00000000-0005-0000-0000-0000051F0000}"/>
    <cellStyle name="Prozent 4 3 2 3 2 4 3 2" xfId="27538" xr:uid="{00000000-0005-0000-0000-0000061F0000}"/>
    <cellStyle name="Prozent 4 3 2 3 2 4 4" xfId="19120" xr:uid="{00000000-0005-0000-0000-0000071F0000}"/>
    <cellStyle name="Prozent 4 3 2 3 2 5" xfId="2770" xr:uid="{00000000-0005-0000-0000-0000081F0000}"/>
    <cellStyle name="Prozent 4 3 2 3 2 5 2" xfId="6252" xr:uid="{00000000-0005-0000-0000-0000091F0000}"/>
    <cellStyle name="Prozent 4 3 2 3 2 5 2 2" xfId="14673" xr:uid="{00000000-0005-0000-0000-00000A1F0000}"/>
    <cellStyle name="Prozent 4 3 2 3 2 5 2 2 2" xfId="31511" xr:uid="{00000000-0005-0000-0000-00000B1F0000}"/>
    <cellStyle name="Prozent 4 3 2 3 2 5 2 3" xfId="23093" xr:uid="{00000000-0005-0000-0000-00000C1F0000}"/>
    <cellStyle name="Prozent 4 3 2 3 2 5 3" xfId="11191" xr:uid="{00000000-0005-0000-0000-00000D1F0000}"/>
    <cellStyle name="Prozent 4 3 2 3 2 5 3 2" xfId="28029" xr:uid="{00000000-0005-0000-0000-00000E1F0000}"/>
    <cellStyle name="Prozent 4 3 2 3 2 5 4" xfId="19611" xr:uid="{00000000-0005-0000-0000-00000F1F0000}"/>
    <cellStyle name="Prozent 4 3 2 3 2 6" xfId="3267" xr:uid="{00000000-0005-0000-0000-0000101F0000}"/>
    <cellStyle name="Prozent 4 3 2 3 2 6 2" xfId="6749" xr:uid="{00000000-0005-0000-0000-0000111F0000}"/>
    <cellStyle name="Prozent 4 3 2 3 2 6 2 2" xfId="15170" xr:uid="{00000000-0005-0000-0000-0000121F0000}"/>
    <cellStyle name="Prozent 4 3 2 3 2 6 2 2 2" xfId="32008" xr:uid="{00000000-0005-0000-0000-0000131F0000}"/>
    <cellStyle name="Prozent 4 3 2 3 2 6 2 3" xfId="23590" xr:uid="{00000000-0005-0000-0000-0000141F0000}"/>
    <cellStyle name="Prozent 4 3 2 3 2 6 3" xfId="11688" xr:uid="{00000000-0005-0000-0000-0000151F0000}"/>
    <cellStyle name="Prozent 4 3 2 3 2 6 3 2" xfId="28526" xr:uid="{00000000-0005-0000-0000-0000161F0000}"/>
    <cellStyle name="Prozent 4 3 2 3 2 6 4" xfId="20108" xr:uid="{00000000-0005-0000-0000-0000171F0000}"/>
    <cellStyle name="Prozent 4 3 2 3 2 7" xfId="3920" xr:uid="{00000000-0005-0000-0000-0000181F0000}"/>
    <cellStyle name="Prozent 4 3 2 3 2 7 2" xfId="12341" xr:uid="{00000000-0005-0000-0000-0000191F0000}"/>
    <cellStyle name="Prozent 4 3 2 3 2 7 2 2" xfId="29179" xr:uid="{00000000-0005-0000-0000-00001A1F0000}"/>
    <cellStyle name="Prozent 4 3 2 3 2 7 3" xfId="20761" xr:uid="{00000000-0005-0000-0000-00001B1F0000}"/>
    <cellStyle name="Prozent 4 3 2 3 2 8" xfId="7244" xr:uid="{00000000-0005-0000-0000-00001C1F0000}"/>
    <cellStyle name="Prozent 4 3 2 3 2 8 2" xfId="15665" xr:uid="{00000000-0005-0000-0000-00001D1F0000}"/>
    <cellStyle name="Prozent 4 3 2 3 2 8 2 2" xfId="32503" xr:uid="{00000000-0005-0000-0000-00001E1F0000}"/>
    <cellStyle name="Prozent 4 3 2 3 2 8 3" xfId="24085" xr:uid="{00000000-0005-0000-0000-00001F1F0000}"/>
    <cellStyle name="Prozent 4 3 2 3 2 9" xfId="7735" xr:uid="{00000000-0005-0000-0000-0000201F0000}"/>
    <cellStyle name="Prozent 4 3 2 3 2 9 2" xfId="16156" xr:uid="{00000000-0005-0000-0000-0000211F0000}"/>
    <cellStyle name="Prozent 4 3 2 3 2 9 2 2" xfId="32994" xr:uid="{00000000-0005-0000-0000-0000221F0000}"/>
    <cellStyle name="Prozent 4 3 2 3 2 9 3" xfId="24576" xr:uid="{00000000-0005-0000-0000-0000231F0000}"/>
    <cellStyle name="Prozent 4 3 2 3 3" xfId="545" xr:uid="{00000000-0005-0000-0000-0000241F0000}"/>
    <cellStyle name="Prozent 4 3 2 3 3 10" xfId="8229" xr:uid="{00000000-0005-0000-0000-0000251F0000}"/>
    <cellStyle name="Prozent 4 3 2 3 3 10 2" xfId="16650" xr:uid="{00000000-0005-0000-0000-0000261F0000}"/>
    <cellStyle name="Prozent 4 3 2 3 3 10 2 2" xfId="33488" xr:uid="{00000000-0005-0000-0000-0000271F0000}"/>
    <cellStyle name="Prozent 4 3 2 3 3 10 3" xfId="25070" xr:uid="{00000000-0005-0000-0000-0000281F0000}"/>
    <cellStyle name="Prozent 4 3 2 3 3 11" xfId="9021" xr:uid="{00000000-0005-0000-0000-0000291F0000}"/>
    <cellStyle name="Prozent 4 3 2 3 3 11 2" xfId="25859" xr:uid="{00000000-0005-0000-0000-00002A1F0000}"/>
    <cellStyle name="Prozent 4 3 2 3 3 12" xfId="17441" xr:uid="{00000000-0005-0000-0000-00002B1F0000}"/>
    <cellStyle name="Prozent 4 3 2 3 3 2" xfId="1041" xr:uid="{00000000-0005-0000-0000-00002C1F0000}"/>
    <cellStyle name="Prozent 4 3 2 3 3 2 2" xfId="2029" xr:uid="{00000000-0005-0000-0000-00002D1F0000}"/>
    <cellStyle name="Prozent 4 3 2 3 3 2 2 2" xfId="5565" xr:uid="{00000000-0005-0000-0000-00002E1F0000}"/>
    <cellStyle name="Prozent 4 3 2 3 3 2 2 2 2" xfId="13986" xr:uid="{00000000-0005-0000-0000-00002F1F0000}"/>
    <cellStyle name="Prozent 4 3 2 3 3 2 2 2 2 2" xfId="30824" xr:uid="{00000000-0005-0000-0000-0000301F0000}"/>
    <cellStyle name="Prozent 4 3 2 3 3 2 2 2 3" xfId="22406" xr:uid="{00000000-0005-0000-0000-0000311F0000}"/>
    <cellStyle name="Prozent 4 3 2 3 3 2 2 3" xfId="10504" xr:uid="{00000000-0005-0000-0000-0000321F0000}"/>
    <cellStyle name="Prozent 4 3 2 3 3 2 2 3 2" xfId="27342" xr:uid="{00000000-0005-0000-0000-0000331F0000}"/>
    <cellStyle name="Prozent 4 3 2 3 3 2 2 4" xfId="18924" xr:uid="{00000000-0005-0000-0000-0000341F0000}"/>
    <cellStyle name="Prozent 4 3 2 3 3 2 3" xfId="4577" xr:uid="{00000000-0005-0000-0000-0000351F0000}"/>
    <cellStyle name="Prozent 4 3 2 3 3 2 3 2" xfId="12998" xr:uid="{00000000-0005-0000-0000-0000361F0000}"/>
    <cellStyle name="Prozent 4 3 2 3 3 2 3 2 2" xfId="29836" xr:uid="{00000000-0005-0000-0000-0000371F0000}"/>
    <cellStyle name="Prozent 4 3 2 3 3 2 3 3" xfId="21418" xr:uid="{00000000-0005-0000-0000-0000381F0000}"/>
    <cellStyle name="Prozent 4 3 2 3 3 2 4" xfId="9516" xr:uid="{00000000-0005-0000-0000-0000391F0000}"/>
    <cellStyle name="Prozent 4 3 2 3 3 2 4 2" xfId="26354" xr:uid="{00000000-0005-0000-0000-00003A1F0000}"/>
    <cellStyle name="Prozent 4 3 2 3 3 2 5" xfId="17936" xr:uid="{00000000-0005-0000-0000-00003B1F0000}"/>
    <cellStyle name="Prozent 4 3 2 3 3 3" xfId="1534" xr:uid="{00000000-0005-0000-0000-00003C1F0000}"/>
    <cellStyle name="Prozent 4 3 2 3 3 3 2" xfId="5070" xr:uid="{00000000-0005-0000-0000-00003D1F0000}"/>
    <cellStyle name="Prozent 4 3 2 3 3 3 2 2" xfId="13491" xr:uid="{00000000-0005-0000-0000-00003E1F0000}"/>
    <cellStyle name="Prozent 4 3 2 3 3 3 2 2 2" xfId="30329" xr:uid="{00000000-0005-0000-0000-00003F1F0000}"/>
    <cellStyle name="Prozent 4 3 2 3 3 3 2 3" xfId="21911" xr:uid="{00000000-0005-0000-0000-0000401F0000}"/>
    <cellStyle name="Prozent 4 3 2 3 3 3 3" xfId="10009" xr:uid="{00000000-0005-0000-0000-0000411F0000}"/>
    <cellStyle name="Prozent 4 3 2 3 3 3 3 2" xfId="26847" xr:uid="{00000000-0005-0000-0000-0000421F0000}"/>
    <cellStyle name="Prozent 4 3 2 3 3 3 4" xfId="18429" xr:uid="{00000000-0005-0000-0000-0000431F0000}"/>
    <cellStyle name="Prozent 4 3 2 3 3 4" xfId="2276" xr:uid="{00000000-0005-0000-0000-0000441F0000}"/>
    <cellStyle name="Prozent 4 3 2 3 3 4 2" xfId="5762" xr:uid="{00000000-0005-0000-0000-0000451F0000}"/>
    <cellStyle name="Prozent 4 3 2 3 3 4 2 2" xfId="14183" xr:uid="{00000000-0005-0000-0000-0000461F0000}"/>
    <cellStyle name="Prozent 4 3 2 3 3 4 2 2 2" xfId="31021" xr:uid="{00000000-0005-0000-0000-0000471F0000}"/>
    <cellStyle name="Prozent 4 3 2 3 3 4 2 3" xfId="22603" xr:uid="{00000000-0005-0000-0000-0000481F0000}"/>
    <cellStyle name="Prozent 4 3 2 3 3 4 3" xfId="10701" xr:uid="{00000000-0005-0000-0000-0000491F0000}"/>
    <cellStyle name="Prozent 4 3 2 3 3 4 3 2" xfId="27539" xr:uid="{00000000-0005-0000-0000-00004A1F0000}"/>
    <cellStyle name="Prozent 4 3 2 3 3 4 4" xfId="19121" xr:uid="{00000000-0005-0000-0000-00004B1F0000}"/>
    <cellStyle name="Prozent 4 3 2 3 3 5" xfId="2771" xr:uid="{00000000-0005-0000-0000-00004C1F0000}"/>
    <cellStyle name="Prozent 4 3 2 3 3 5 2" xfId="6253" xr:uid="{00000000-0005-0000-0000-00004D1F0000}"/>
    <cellStyle name="Prozent 4 3 2 3 3 5 2 2" xfId="14674" xr:uid="{00000000-0005-0000-0000-00004E1F0000}"/>
    <cellStyle name="Prozent 4 3 2 3 3 5 2 2 2" xfId="31512" xr:uid="{00000000-0005-0000-0000-00004F1F0000}"/>
    <cellStyle name="Prozent 4 3 2 3 3 5 2 3" xfId="23094" xr:uid="{00000000-0005-0000-0000-0000501F0000}"/>
    <cellStyle name="Prozent 4 3 2 3 3 5 3" xfId="11192" xr:uid="{00000000-0005-0000-0000-0000511F0000}"/>
    <cellStyle name="Prozent 4 3 2 3 3 5 3 2" xfId="28030" xr:uid="{00000000-0005-0000-0000-0000521F0000}"/>
    <cellStyle name="Prozent 4 3 2 3 3 5 4" xfId="19612" xr:uid="{00000000-0005-0000-0000-0000531F0000}"/>
    <cellStyle name="Prozent 4 3 2 3 3 6" xfId="3268" xr:uid="{00000000-0005-0000-0000-0000541F0000}"/>
    <cellStyle name="Prozent 4 3 2 3 3 6 2" xfId="6750" xr:uid="{00000000-0005-0000-0000-0000551F0000}"/>
    <cellStyle name="Prozent 4 3 2 3 3 6 2 2" xfId="15171" xr:uid="{00000000-0005-0000-0000-0000561F0000}"/>
    <cellStyle name="Prozent 4 3 2 3 3 6 2 2 2" xfId="32009" xr:uid="{00000000-0005-0000-0000-0000571F0000}"/>
    <cellStyle name="Prozent 4 3 2 3 3 6 2 3" xfId="23591" xr:uid="{00000000-0005-0000-0000-0000581F0000}"/>
    <cellStyle name="Prozent 4 3 2 3 3 6 3" xfId="11689" xr:uid="{00000000-0005-0000-0000-0000591F0000}"/>
    <cellStyle name="Prozent 4 3 2 3 3 6 3 2" xfId="28527" xr:uid="{00000000-0005-0000-0000-00005A1F0000}"/>
    <cellStyle name="Prozent 4 3 2 3 3 6 4" xfId="20109" xr:uid="{00000000-0005-0000-0000-00005B1F0000}"/>
    <cellStyle name="Prozent 4 3 2 3 3 7" xfId="4082" xr:uid="{00000000-0005-0000-0000-00005C1F0000}"/>
    <cellStyle name="Prozent 4 3 2 3 3 7 2" xfId="12503" xr:uid="{00000000-0005-0000-0000-00005D1F0000}"/>
    <cellStyle name="Prozent 4 3 2 3 3 7 2 2" xfId="29341" xr:uid="{00000000-0005-0000-0000-00005E1F0000}"/>
    <cellStyle name="Prozent 4 3 2 3 3 7 3" xfId="20923" xr:uid="{00000000-0005-0000-0000-00005F1F0000}"/>
    <cellStyle name="Prozent 4 3 2 3 3 8" xfId="7245" xr:uid="{00000000-0005-0000-0000-0000601F0000}"/>
    <cellStyle name="Prozent 4 3 2 3 3 8 2" xfId="15666" xr:uid="{00000000-0005-0000-0000-0000611F0000}"/>
    <cellStyle name="Prozent 4 3 2 3 3 8 2 2" xfId="32504" xr:uid="{00000000-0005-0000-0000-0000621F0000}"/>
    <cellStyle name="Prozent 4 3 2 3 3 8 3" xfId="24086" xr:uid="{00000000-0005-0000-0000-0000631F0000}"/>
    <cellStyle name="Prozent 4 3 2 3 3 9" xfId="7736" xr:uid="{00000000-0005-0000-0000-0000641F0000}"/>
    <cellStyle name="Prozent 4 3 2 3 3 9 2" xfId="16157" xr:uid="{00000000-0005-0000-0000-0000651F0000}"/>
    <cellStyle name="Prozent 4 3 2 3 3 9 2 2" xfId="32995" xr:uid="{00000000-0005-0000-0000-0000661F0000}"/>
    <cellStyle name="Prozent 4 3 2 3 3 9 3" xfId="24577" xr:uid="{00000000-0005-0000-0000-0000671F0000}"/>
    <cellStyle name="Prozent 4 3 2 3 4" xfId="716" xr:uid="{00000000-0005-0000-0000-0000681F0000}"/>
    <cellStyle name="Prozent 4 3 2 3 4 2" xfId="1704" xr:uid="{00000000-0005-0000-0000-0000691F0000}"/>
    <cellStyle name="Prozent 4 3 2 3 4 2 2" xfId="5240" xr:uid="{00000000-0005-0000-0000-00006A1F0000}"/>
    <cellStyle name="Prozent 4 3 2 3 4 2 2 2" xfId="13661" xr:uid="{00000000-0005-0000-0000-00006B1F0000}"/>
    <cellStyle name="Prozent 4 3 2 3 4 2 2 2 2" xfId="30499" xr:uid="{00000000-0005-0000-0000-00006C1F0000}"/>
    <cellStyle name="Prozent 4 3 2 3 4 2 2 3" xfId="22081" xr:uid="{00000000-0005-0000-0000-00006D1F0000}"/>
    <cellStyle name="Prozent 4 3 2 3 4 2 3" xfId="10179" xr:uid="{00000000-0005-0000-0000-00006E1F0000}"/>
    <cellStyle name="Prozent 4 3 2 3 4 2 3 2" xfId="27017" xr:uid="{00000000-0005-0000-0000-00006F1F0000}"/>
    <cellStyle name="Prozent 4 3 2 3 4 2 4" xfId="18599" xr:uid="{00000000-0005-0000-0000-0000701F0000}"/>
    <cellStyle name="Prozent 4 3 2 3 4 3" xfId="4252" xr:uid="{00000000-0005-0000-0000-0000711F0000}"/>
    <cellStyle name="Prozent 4 3 2 3 4 3 2" xfId="12673" xr:uid="{00000000-0005-0000-0000-0000721F0000}"/>
    <cellStyle name="Prozent 4 3 2 3 4 3 2 2" xfId="29511" xr:uid="{00000000-0005-0000-0000-0000731F0000}"/>
    <cellStyle name="Prozent 4 3 2 3 4 3 3" xfId="21093" xr:uid="{00000000-0005-0000-0000-0000741F0000}"/>
    <cellStyle name="Prozent 4 3 2 3 4 4" xfId="9191" xr:uid="{00000000-0005-0000-0000-0000751F0000}"/>
    <cellStyle name="Prozent 4 3 2 3 4 4 2" xfId="26029" xr:uid="{00000000-0005-0000-0000-0000761F0000}"/>
    <cellStyle name="Prozent 4 3 2 3 4 5" xfId="17611" xr:uid="{00000000-0005-0000-0000-0000771F0000}"/>
    <cellStyle name="Prozent 4 3 2 3 5" xfId="1209" xr:uid="{00000000-0005-0000-0000-0000781F0000}"/>
    <cellStyle name="Prozent 4 3 2 3 5 2" xfId="4745" xr:uid="{00000000-0005-0000-0000-0000791F0000}"/>
    <cellStyle name="Prozent 4 3 2 3 5 2 2" xfId="13166" xr:uid="{00000000-0005-0000-0000-00007A1F0000}"/>
    <cellStyle name="Prozent 4 3 2 3 5 2 2 2" xfId="30004" xr:uid="{00000000-0005-0000-0000-00007B1F0000}"/>
    <cellStyle name="Prozent 4 3 2 3 5 2 3" xfId="21586" xr:uid="{00000000-0005-0000-0000-00007C1F0000}"/>
    <cellStyle name="Prozent 4 3 2 3 5 3" xfId="9684" xr:uid="{00000000-0005-0000-0000-00007D1F0000}"/>
    <cellStyle name="Prozent 4 3 2 3 5 3 2" xfId="26522" xr:uid="{00000000-0005-0000-0000-00007E1F0000}"/>
    <cellStyle name="Prozent 4 3 2 3 5 4" xfId="18104" xr:uid="{00000000-0005-0000-0000-00007F1F0000}"/>
    <cellStyle name="Prozent 4 3 2 3 6" xfId="2274" xr:uid="{00000000-0005-0000-0000-0000801F0000}"/>
    <cellStyle name="Prozent 4 3 2 3 6 2" xfId="5760" xr:uid="{00000000-0005-0000-0000-0000811F0000}"/>
    <cellStyle name="Prozent 4 3 2 3 6 2 2" xfId="14181" xr:uid="{00000000-0005-0000-0000-0000821F0000}"/>
    <cellStyle name="Prozent 4 3 2 3 6 2 2 2" xfId="31019" xr:uid="{00000000-0005-0000-0000-0000831F0000}"/>
    <cellStyle name="Prozent 4 3 2 3 6 2 3" xfId="22601" xr:uid="{00000000-0005-0000-0000-0000841F0000}"/>
    <cellStyle name="Prozent 4 3 2 3 6 3" xfId="10699" xr:uid="{00000000-0005-0000-0000-0000851F0000}"/>
    <cellStyle name="Prozent 4 3 2 3 6 3 2" xfId="27537" xr:uid="{00000000-0005-0000-0000-0000861F0000}"/>
    <cellStyle name="Prozent 4 3 2 3 6 4" xfId="19119" xr:uid="{00000000-0005-0000-0000-0000871F0000}"/>
    <cellStyle name="Prozent 4 3 2 3 7" xfId="2769" xr:uid="{00000000-0005-0000-0000-0000881F0000}"/>
    <cellStyle name="Prozent 4 3 2 3 7 2" xfId="6251" xr:uid="{00000000-0005-0000-0000-0000891F0000}"/>
    <cellStyle name="Prozent 4 3 2 3 7 2 2" xfId="14672" xr:uid="{00000000-0005-0000-0000-00008A1F0000}"/>
    <cellStyle name="Prozent 4 3 2 3 7 2 2 2" xfId="31510" xr:uid="{00000000-0005-0000-0000-00008B1F0000}"/>
    <cellStyle name="Prozent 4 3 2 3 7 2 3" xfId="23092" xr:uid="{00000000-0005-0000-0000-00008C1F0000}"/>
    <cellStyle name="Prozent 4 3 2 3 7 3" xfId="11190" xr:uid="{00000000-0005-0000-0000-00008D1F0000}"/>
    <cellStyle name="Prozent 4 3 2 3 7 3 2" xfId="28028" xr:uid="{00000000-0005-0000-0000-00008E1F0000}"/>
    <cellStyle name="Prozent 4 3 2 3 7 4" xfId="19610" xr:uid="{00000000-0005-0000-0000-00008F1F0000}"/>
    <cellStyle name="Prozent 4 3 2 3 8" xfId="3266" xr:uid="{00000000-0005-0000-0000-0000901F0000}"/>
    <cellStyle name="Prozent 4 3 2 3 8 2" xfId="6748" xr:uid="{00000000-0005-0000-0000-0000911F0000}"/>
    <cellStyle name="Prozent 4 3 2 3 8 2 2" xfId="15169" xr:uid="{00000000-0005-0000-0000-0000921F0000}"/>
    <cellStyle name="Prozent 4 3 2 3 8 2 2 2" xfId="32007" xr:uid="{00000000-0005-0000-0000-0000931F0000}"/>
    <cellStyle name="Prozent 4 3 2 3 8 2 3" xfId="23589" xr:uid="{00000000-0005-0000-0000-0000941F0000}"/>
    <cellStyle name="Prozent 4 3 2 3 8 3" xfId="11687" xr:uid="{00000000-0005-0000-0000-0000951F0000}"/>
    <cellStyle name="Prozent 4 3 2 3 8 3 2" xfId="28525" xr:uid="{00000000-0005-0000-0000-0000961F0000}"/>
    <cellStyle name="Prozent 4 3 2 3 8 4" xfId="20107" xr:uid="{00000000-0005-0000-0000-0000971F0000}"/>
    <cellStyle name="Prozent 4 3 2 3 9" xfId="3757" xr:uid="{00000000-0005-0000-0000-0000981F0000}"/>
    <cellStyle name="Prozent 4 3 2 3 9 2" xfId="12178" xr:uid="{00000000-0005-0000-0000-0000991F0000}"/>
    <cellStyle name="Prozent 4 3 2 3 9 2 2" xfId="29016" xr:uid="{00000000-0005-0000-0000-00009A1F0000}"/>
    <cellStyle name="Prozent 4 3 2 3 9 3" xfId="20598" xr:uid="{00000000-0005-0000-0000-00009B1F0000}"/>
    <cellStyle name="Prozent 4 3 2 4" xfId="305" xr:uid="{00000000-0005-0000-0000-00009C1F0000}"/>
    <cellStyle name="Prozent 4 3 2 4 10" xfId="8230" xr:uid="{00000000-0005-0000-0000-00009D1F0000}"/>
    <cellStyle name="Prozent 4 3 2 4 10 2" xfId="16651" xr:uid="{00000000-0005-0000-0000-00009E1F0000}"/>
    <cellStyle name="Prozent 4 3 2 4 10 2 2" xfId="33489" xr:uid="{00000000-0005-0000-0000-00009F1F0000}"/>
    <cellStyle name="Prozent 4 3 2 4 10 3" xfId="25071" xr:uid="{00000000-0005-0000-0000-0000A01F0000}"/>
    <cellStyle name="Prozent 4 3 2 4 11" xfId="8780" xr:uid="{00000000-0005-0000-0000-0000A11F0000}"/>
    <cellStyle name="Prozent 4 3 2 4 11 2" xfId="25619" xr:uid="{00000000-0005-0000-0000-0000A21F0000}"/>
    <cellStyle name="Prozent 4 3 2 4 12" xfId="17200" xr:uid="{00000000-0005-0000-0000-0000A31F0000}"/>
    <cellStyle name="Prozent 4 3 2 4 2" xfId="801" xr:uid="{00000000-0005-0000-0000-0000A41F0000}"/>
    <cellStyle name="Prozent 4 3 2 4 2 2" xfId="1789" xr:uid="{00000000-0005-0000-0000-0000A51F0000}"/>
    <cellStyle name="Prozent 4 3 2 4 2 2 2" xfId="5325" xr:uid="{00000000-0005-0000-0000-0000A61F0000}"/>
    <cellStyle name="Prozent 4 3 2 4 2 2 2 2" xfId="13746" xr:uid="{00000000-0005-0000-0000-0000A71F0000}"/>
    <cellStyle name="Prozent 4 3 2 4 2 2 2 2 2" xfId="30584" xr:uid="{00000000-0005-0000-0000-0000A81F0000}"/>
    <cellStyle name="Prozent 4 3 2 4 2 2 2 3" xfId="22166" xr:uid="{00000000-0005-0000-0000-0000A91F0000}"/>
    <cellStyle name="Prozent 4 3 2 4 2 2 3" xfId="10264" xr:uid="{00000000-0005-0000-0000-0000AA1F0000}"/>
    <cellStyle name="Prozent 4 3 2 4 2 2 3 2" xfId="27102" xr:uid="{00000000-0005-0000-0000-0000AB1F0000}"/>
    <cellStyle name="Prozent 4 3 2 4 2 2 4" xfId="18684" xr:uid="{00000000-0005-0000-0000-0000AC1F0000}"/>
    <cellStyle name="Prozent 4 3 2 4 2 3" xfId="4337" xr:uid="{00000000-0005-0000-0000-0000AD1F0000}"/>
    <cellStyle name="Prozent 4 3 2 4 2 3 2" xfId="12758" xr:uid="{00000000-0005-0000-0000-0000AE1F0000}"/>
    <cellStyle name="Prozent 4 3 2 4 2 3 2 2" xfId="29596" xr:uid="{00000000-0005-0000-0000-0000AF1F0000}"/>
    <cellStyle name="Prozent 4 3 2 4 2 3 3" xfId="21178" xr:uid="{00000000-0005-0000-0000-0000B01F0000}"/>
    <cellStyle name="Prozent 4 3 2 4 2 4" xfId="9276" xr:uid="{00000000-0005-0000-0000-0000B11F0000}"/>
    <cellStyle name="Prozent 4 3 2 4 2 4 2" xfId="26114" xr:uid="{00000000-0005-0000-0000-0000B21F0000}"/>
    <cellStyle name="Prozent 4 3 2 4 2 5" xfId="17696" xr:uid="{00000000-0005-0000-0000-0000B31F0000}"/>
    <cellStyle name="Prozent 4 3 2 4 3" xfId="1294" xr:uid="{00000000-0005-0000-0000-0000B41F0000}"/>
    <cellStyle name="Prozent 4 3 2 4 3 2" xfId="4830" xr:uid="{00000000-0005-0000-0000-0000B51F0000}"/>
    <cellStyle name="Prozent 4 3 2 4 3 2 2" xfId="13251" xr:uid="{00000000-0005-0000-0000-0000B61F0000}"/>
    <cellStyle name="Prozent 4 3 2 4 3 2 2 2" xfId="30089" xr:uid="{00000000-0005-0000-0000-0000B71F0000}"/>
    <cellStyle name="Prozent 4 3 2 4 3 2 3" xfId="21671" xr:uid="{00000000-0005-0000-0000-0000B81F0000}"/>
    <cellStyle name="Prozent 4 3 2 4 3 3" xfId="9769" xr:uid="{00000000-0005-0000-0000-0000B91F0000}"/>
    <cellStyle name="Prozent 4 3 2 4 3 3 2" xfId="26607" xr:uid="{00000000-0005-0000-0000-0000BA1F0000}"/>
    <cellStyle name="Prozent 4 3 2 4 3 4" xfId="18189" xr:uid="{00000000-0005-0000-0000-0000BB1F0000}"/>
    <cellStyle name="Prozent 4 3 2 4 4" xfId="2277" xr:uid="{00000000-0005-0000-0000-0000BC1F0000}"/>
    <cellStyle name="Prozent 4 3 2 4 4 2" xfId="5763" xr:uid="{00000000-0005-0000-0000-0000BD1F0000}"/>
    <cellStyle name="Prozent 4 3 2 4 4 2 2" xfId="14184" xr:uid="{00000000-0005-0000-0000-0000BE1F0000}"/>
    <cellStyle name="Prozent 4 3 2 4 4 2 2 2" xfId="31022" xr:uid="{00000000-0005-0000-0000-0000BF1F0000}"/>
    <cellStyle name="Prozent 4 3 2 4 4 2 3" xfId="22604" xr:uid="{00000000-0005-0000-0000-0000C01F0000}"/>
    <cellStyle name="Prozent 4 3 2 4 4 3" xfId="10702" xr:uid="{00000000-0005-0000-0000-0000C11F0000}"/>
    <cellStyle name="Prozent 4 3 2 4 4 3 2" xfId="27540" xr:uid="{00000000-0005-0000-0000-0000C21F0000}"/>
    <cellStyle name="Prozent 4 3 2 4 4 4" xfId="19122" xr:uid="{00000000-0005-0000-0000-0000C31F0000}"/>
    <cellStyle name="Prozent 4 3 2 4 5" xfId="2772" xr:uid="{00000000-0005-0000-0000-0000C41F0000}"/>
    <cellStyle name="Prozent 4 3 2 4 5 2" xfId="6254" xr:uid="{00000000-0005-0000-0000-0000C51F0000}"/>
    <cellStyle name="Prozent 4 3 2 4 5 2 2" xfId="14675" xr:uid="{00000000-0005-0000-0000-0000C61F0000}"/>
    <cellStyle name="Prozent 4 3 2 4 5 2 2 2" xfId="31513" xr:uid="{00000000-0005-0000-0000-0000C71F0000}"/>
    <cellStyle name="Prozent 4 3 2 4 5 2 3" xfId="23095" xr:uid="{00000000-0005-0000-0000-0000C81F0000}"/>
    <cellStyle name="Prozent 4 3 2 4 5 3" xfId="11193" xr:uid="{00000000-0005-0000-0000-0000C91F0000}"/>
    <cellStyle name="Prozent 4 3 2 4 5 3 2" xfId="28031" xr:uid="{00000000-0005-0000-0000-0000CA1F0000}"/>
    <cellStyle name="Prozent 4 3 2 4 5 4" xfId="19613" xr:uid="{00000000-0005-0000-0000-0000CB1F0000}"/>
    <cellStyle name="Prozent 4 3 2 4 6" xfId="3269" xr:uid="{00000000-0005-0000-0000-0000CC1F0000}"/>
    <cellStyle name="Prozent 4 3 2 4 6 2" xfId="6751" xr:uid="{00000000-0005-0000-0000-0000CD1F0000}"/>
    <cellStyle name="Prozent 4 3 2 4 6 2 2" xfId="15172" xr:uid="{00000000-0005-0000-0000-0000CE1F0000}"/>
    <cellStyle name="Prozent 4 3 2 4 6 2 2 2" xfId="32010" xr:uid="{00000000-0005-0000-0000-0000CF1F0000}"/>
    <cellStyle name="Prozent 4 3 2 4 6 2 3" xfId="23592" xr:uid="{00000000-0005-0000-0000-0000D01F0000}"/>
    <cellStyle name="Prozent 4 3 2 4 6 3" xfId="11690" xr:uid="{00000000-0005-0000-0000-0000D11F0000}"/>
    <cellStyle name="Prozent 4 3 2 4 6 3 2" xfId="28528" xr:uid="{00000000-0005-0000-0000-0000D21F0000}"/>
    <cellStyle name="Prozent 4 3 2 4 6 4" xfId="20110" xr:uid="{00000000-0005-0000-0000-0000D31F0000}"/>
    <cellStyle name="Prozent 4 3 2 4 7" xfId="3842" xr:uid="{00000000-0005-0000-0000-0000D41F0000}"/>
    <cellStyle name="Prozent 4 3 2 4 7 2" xfId="12263" xr:uid="{00000000-0005-0000-0000-0000D51F0000}"/>
    <cellStyle name="Prozent 4 3 2 4 7 2 2" xfId="29101" xr:uid="{00000000-0005-0000-0000-0000D61F0000}"/>
    <cellStyle name="Prozent 4 3 2 4 7 3" xfId="20683" xr:uid="{00000000-0005-0000-0000-0000D71F0000}"/>
    <cellStyle name="Prozent 4 3 2 4 8" xfId="7246" xr:uid="{00000000-0005-0000-0000-0000D81F0000}"/>
    <cellStyle name="Prozent 4 3 2 4 8 2" xfId="15667" xr:uid="{00000000-0005-0000-0000-0000D91F0000}"/>
    <cellStyle name="Prozent 4 3 2 4 8 2 2" xfId="32505" xr:uid="{00000000-0005-0000-0000-0000DA1F0000}"/>
    <cellStyle name="Prozent 4 3 2 4 8 3" xfId="24087" xr:uid="{00000000-0005-0000-0000-0000DB1F0000}"/>
    <cellStyle name="Prozent 4 3 2 4 9" xfId="7737" xr:uid="{00000000-0005-0000-0000-0000DC1F0000}"/>
    <cellStyle name="Prozent 4 3 2 4 9 2" xfId="16158" xr:uid="{00000000-0005-0000-0000-0000DD1F0000}"/>
    <cellStyle name="Prozent 4 3 2 4 9 2 2" xfId="32996" xr:uid="{00000000-0005-0000-0000-0000DE1F0000}"/>
    <cellStyle name="Prozent 4 3 2 4 9 3" xfId="24578" xr:uid="{00000000-0005-0000-0000-0000DF1F0000}"/>
    <cellStyle name="Prozent 4 3 2 5" xfId="467" xr:uid="{00000000-0005-0000-0000-0000E01F0000}"/>
    <cellStyle name="Prozent 4 3 2 5 10" xfId="8231" xr:uid="{00000000-0005-0000-0000-0000E11F0000}"/>
    <cellStyle name="Prozent 4 3 2 5 10 2" xfId="16652" xr:uid="{00000000-0005-0000-0000-0000E21F0000}"/>
    <cellStyle name="Prozent 4 3 2 5 10 2 2" xfId="33490" xr:uid="{00000000-0005-0000-0000-0000E31F0000}"/>
    <cellStyle name="Prozent 4 3 2 5 10 3" xfId="25072" xr:uid="{00000000-0005-0000-0000-0000E41F0000}"/>
    <cellStyle name="Prozent 4 3 2 5 11" xfId="8943" xr:uid="{00000000-0005-0000-0000-0000E51F0000}"/>
    <cellStyle name="Prozent 4 3 2 5 11 2" xfId="25781" xr:uid="{00000000-0005-0000-0000-0000E61F0000}"/>
    <cellStyle name="Prozent 4 3 2 5 12" xfId="17363" xr:uid="{00000000-0005-0000-0000-0000E71F0000}"/>
    <cellStyle name="Prozent 4 3 2 5 2" xfId="963" xr:uid="{00000000-0005-0000-0000-0000E81F0000}"/>
    <cellStyle name="Prozent 4 3 2 5 2 2" xfId="1951" xr:uid="{00000000-0005-0000-0000-0000E91F0000}"/>
    <cellStyle name="Prozent 4 3 2 5 2 2 2" xfId="5487" xr:uid="{00000000-0005-0000-0000-0000EA1F0000}"/>
    <cellStyle name="Prozent 4 3 2 5 2 2 2 2" xfId="13908" xr:uid="{00000000-0005-0000-0000-0000EB1F0000}"/>
    <cellStyle name="Prozent 4 3 2 5 2 2 2 2 2" xfId="30746" xr:uid="{00000000-0005-0000-0000-0000EC1F0000}"/>
    <cellStyle name="Prozent 4 3 2 5 2 2 2 3" xfId="22328" xr:uid="{00000000-0005-0000-0000-0000ED1F0000}"/>
    <cellStyle name="Prozent 4 3 2 5 2 2 3" xfId="10426" xr:uid="{00000000-0005-0000-0000-0000EE1F0000}"/>
    <cellStyle name="Prozent 4 3 2 5 2 2 3 2" xfId="27264" xr:uid="{00000000-0005-0000-0000-0000EF1F0000}"/>
    <cellStyle name="Prozent 4 3 2 5 2 2 4" xfId="18846" xr:uid="{00000000-0005-0000-0000-0000F01F0000}"/>
    <cellStyle name="Prozent 4 3 2 5 2 3" xfId="4499" xr:uid="{00000000-0005-0000-0000-0000F11F0000}"/>
    <cellStyle name="Prozent 4 3 2 5 2 3 2" xfId="12920" xr:uid="{00000000-0005-0000-0000-0000F21F0000}"/>
    <cellStyle name="Prozent 4 3 2 5 2 3 2 2" xfId="29758" xr:uid="{00000000-0005-0000-0000-0000F31F0000}"/>
    <cellStyle name="Prozent 4 3 2 5 2 3 3" xfId="21340" xr:uid="{00000000-0005-0000-0000-0000F41F0000}"/>
    <cellStyle name="Prozent 4 3 2 5 2 4" xfId="9438" xr:uid="{00000000-0005-0000-0000-0000F51F0000}"/>
    <cellStyle name="Prozent 4 3 2 5 2 4 2" xfId="26276" xr:uid="{00000000-0005-0000-0000-0000F61F0000}"/>
    <cellStyle name="Prozent 4 3 2 5 2 5" xfId="17858" xr:uid="{00000000-0005-0000-0000-0000F71F0000}"/>
    <cellStyle name="Prozent 4 3 2 5 3" xfId="1456" xr:uid="{00000000-0005-0000-0000-0000F81F0000}"/>
    <cellStyle name="Prozent 4 3 2 5 3 2" xfId="4992" xr:uid="{00000000-0005-0000-0000-0000F91F0000}"/>
    <cellStyle name="Prozent 4 3 2 5 3 2 2" xfId="13413" xr:uid="{00000000-0005-0000-0000-0000FA1F0000}"/>
    <cellStyle name="Prozent 4 3 2 5 3 2 2 2" xfId="30251" xr:uid="{00000000-0005-0000-0000-0000FB1F0000}"/>
    <cellStyle name="Prozent 4 3 2 5 3 2 3" xfId="21833" xr:uid="{00000000-0005-0000-0000-0000FC1F0000}"/>
    <cellStyle name="Prozent 4 3 2 5 3 3" xfId="9931" xr:uid="{00000000-0005-0000-0000-0000FD1F0000}"/>
    <cellStyle name="Prozent 4 3 2 5 3 3 2" xfId="26769" xr:uid="{00000000-0005-0000-0000-0000FE1F0000}"/>
    <cellStyle name="Prozent 4 3 2 5 3 4" xfId="18351" xr:uid="{00000000-0005-0000-0000-0000FF1F0000}"/>
    <cellStyle name="Prozent 4 3 2 5 4" xfId="2278" xr:uid="{00000000-0005-0000-0000-000000200000}"/>
    <cellStyle name="Prozent 4 3 2 5 4 2" xfId="5764" xr:uid="{00000000-0005-0000-0000-000001200000}"/>
    <cellStyle name="Prozent 4 3 2 5 4 2 2" xfId="14185" xr:uid="{00000000-0005-0000-0000-000002200000}"/>
    <cellStyle name="Prozent 4 3 2 5 4 2 2 2" xfId="31023" xr:uid="{00000000-0005-0000-0000-000003200000}"/>
    <cellStyle name="Prozent 4 3 2 5 4 2 3" xfId="22605" xr:uid="{00000000-0005-0000-0000-000004200000}"/>
    <cellStyle name="Prozent 4 3 2 5 4 3" xfId="10703" xr:uid="{00000000-0005-0000-0000-000005200000}"/>
    <cellStyle name="Prozent 4 3 2 5 4 3 2" xfId="27541" xr:uid="{00000000-0005-0000-0000-000006200000}"/>
    <cellStyle name="Prozent 4 3 2 5 4 4" xfId="19123" xr:uid="{00000000-0005-0000-0000-000007200000}"/>
    <cellStyle name="Prozent 4 3 2 5 5" xfId="2773" xr:uid="{00000000-0005-0000-0000-000008200000}"/>
    <cellStyle name="Prozent 4 3 2 5 5 2" xfId="6255" xr:uid="{00000000-0005-0000-0000-000009200000}"/>
    <cellStyle name="Prozent 4 3 2 5 5 2 2" xfId="14676" xr:uid="{00000000-0005-0000-0000-00000A200000}"/>
    <cellStyle name="Prozent 4 3 2 5 5 2 2 2" xfId="31514" xr:uid="{00000000-0005-0000-0000-00000B200000}"/>
    <cellStyle name="Prozent 4 3 2 5 5 2 3" xfId="23096" xr:uid="{00000000-0005-0000-0000-00000C200000}"/>
    <cellStyle name="Prozent 4 3 2 5 5 3" xfId="11194" xr:uid="{00000000-0005-0000-0000-00000D200000}"/>
    <cellStyle name="Prozent 4 3 2 5 5 3 2" xfId="28032" xr:uid="{00000000-0005-0000-0000-00000E200000}"/>
    <cellStyle name="Prozent 4 3 2 5 5 4" xfId="19614" xr:uid="{00000000-0005-0000-0000-00000F200000}"/>
    <cellStyle name="Prozent 4 3 2 5 6" xfId="3270" xr:uid="{00000000-0005-0000-0000-000010200000}"/>
    <cellStyle name="Prozent 4 3 2 5 6 2" xfId="6752" xr:uid="{00000000-0005-0000-0000-000011200000}"/>
    <cellStyle name="Prozent 4 3 2 5 6 2 2" xfId="15173" xr:uid="{00000000-0005-0000-0000-000012200000}"/>
    <cellStyle name="Prozent 4 3 2 5 6 2 2 2" xfId="32011" xr:uid="{00000000-0005-0000-0000-000013200000}"/>
    <cellStyle name="Prozent 4 3 2 5 6 2 3" xfId="23593" xr:uid="{00000000-0005-0000-0000-000014200000}"/>
    <cellStyle name="Prozent 4 3 2 5 6 3" xfId="11691" xr:uid="{00000000-0005-0000-0000-000015200000}"/>
    <cellStyle name="Prozent 4 3 2 5 6 3 2" xfId="28529" xr:uid="{00000000-0005-0000-0000-000016200000}"/>
    <cellStyle name="Prozent 4 3 2 5 6 4" xfId="20111" xr:uid="{00000000-0005-0000-0000-000017200000}"/>
    <cellStyle name="Prozent 4 3 2 5 7" xfId="4004" xr:uid="{00000000-0005-0000-0000-000018200000}"/>
    <cellStyle name="Prozent 4 3 2 5 7 2" xfId="12425" xr:uid="{00000000-0005-0000-0000-000019200000}"/>
    <cellStyle name="Prozent 4 3 2 5 7 2 2" xfId="29263" xr:uid="{00000000-0005-0000-0000-00001A200000}"/>
    <cellStyle name="Prozent 4 3 2 5 7 3" xfId="20845" xr:uid="{00000000-0005-0000-0000-00001B200000}"/>
    <cellStyle name="Prozent 4 3 2 5 8" xfId="7247" xr:uid="{00000000-0005-0000-0000-00001C200000}"/>
    <cellStyle name="Prozent 4 3 2 5 8 2" xfId="15668" xr:uid="{00000000-0005-0000-0000-00001D200000}"/>
    <cellStyle name="Prozent 4 3 2 5 8 2 2" xfId="32506" xr:uid="{00000000-0005-0000-0000-00001E200000}"/>
    <cellStyle name="Prozent 4 3 2 5 8 3" xfId="24088" xr:uid="{00000000-0005-0000-0000-00001F200000}"/>
    <cellStyle name="Prozent 4 3 2 5 9" xfId="7738" xr:uid="{00000000-0005-0000-0000-000020200000}"/>
    <cellStyle name="Prozent 4 3 2 5 9 2" xfId="16159" xr:uid="{00000000-0005-0000-0000-000021200000}"/>
    <cellStyle name="Prozent 4 3 2 5 9 2 2" xfId="32997" xr:uid="{00000000-0005-0000-0000-000022200000}"/>
    <cellStyle name="Prozent 4 3 2 5 9 3" xfId="24579" xr:uid="{00000000-0005-0000-0000-000023200000}"/>
    <cellStyle name="Prozent 4 3 2 6" xfId="638" xr:uid="{00000000-0005-0000-0000-000024200000}"/>
    <cellStyle name="Prozent 4 3 2 6 2" xfId="1626" xr:uid="{00000000-0005-0000-0000-000025200000}"/>
    <cellStyle name="Prozent 4 3 2 6 2 2" xfId="5162" xr:uid="{00000000-0005-0000-0000-000026200000}"/>
    <cellStyle name="Prozent 4 3 2 6 2 2 2" xfId="13583" xr:uid="{00000000-0005-0000-0000-000027200000}"/>
    <cellStyle name="Prozent 4 3 2 6 2 2 2 2" xfId="30421" xr:uid="{00000000-0005-0000-0000-000028200000}"/>
    <cellStyle name="Prozent 4 3 2 6 2 2 3" xfId="22003" xr:uid="{00000000-0005-0000-0000-000029200000}"/>
    <cellStyle name="Prozent 4 3 2 6 2 3" xfId="10101" xr:uid="{00000000-0005-0000-0000-00002A200000}"/>
    <cellStyle name="Prozent 4 3 2 6 2 3 2" xfId="26939" xr:uid="{00000000-0005-0000-0000-00002B200000}"/>
    <cellStyle name="Prozent 4 3 2 6 2 4" xfId="18521" xr:uid="{00000000-0005-0000-0000-00002C200000}"/>
    <cellStyle name="Prozent 4 3 2 6 3" xfId="4174" xr:uid="{00000000-0005-0000-0000-00002D200000}"/>
    <cellStyle name="Prozent 4 3 2 6 3 2" xfId="12595" xr:uid="{00000000-0005-0000-0000-00002E200000}"/>
    <cellStyle name="Prozent 4 3 2 6 3 2 2" xfId="29433" xr:uid="{00000000-0005-0000-0000-00002F200000}"/>
    <cellStyle name="Prozent 4 3 2 6 3 3" xfId="21015" xr:uid="{00000000-0005-0000-0000-000030200000}"/>
    <cellStyle name="Prozent 4 3 2 6 4" xfId="9113" xr:uid="{00000000-0005-0000-0000-000031200000}"/>
    <cellStyle name="Prozent 4 3 2 6 4 2" xfId="25951" xr:uid="{00000000-0005-0000-0000-000032200000}"/>
    <cellStyle name="Prozent 4 3 2 6 5" xfId="17533" xr:uid="{00000000-0005-0000-0000-000033200000}"/>
    <cellStyle name="Prozent 4 3 2 7" xfId="1131" xr:uid="{00000000-0005-0000-0000-000034200000}"/>
    <cellStyle name="Prozent 4 3 2 7 2" xfId="4667" xr:uid="{00000000-0005-0000-0000-000035200000}"/>
    <cellStyle name="Prozent 4 3 2 7 2 2" xfId="13088" xr:uid="{00000000-0005-0000-0000-000036200000}"/>
    <cellStyle name="Prozent 4 3 2 7 2 2 2" xfId="29926" xr:uid="{00000000-0005-0000-0000-000037200000}"/>
    <cellStyle name="Prozent 4 3 2 7 2 3" xfId="21508" xr:uid="{00000000-0005-0000-0000-000038200000}"/>
    <cellStyle name="Prozent 4 3 2 7 3" xfId="9606" xr:uid="{00000000-0005-0000-0000-000039200000}"/>
    <cellStyle name="Prozent 4 3 2 7 3 2" xfId="26444" xr:uid="{00000000-0005-0000-0000-00003A200000}"/>
    <cellStyle name="Prozent 4 3 2 7 4" xfId="18026" xr:uid="{00000000-0005-0000-0000-00003B200000}"/>
    <cellStyle name="Prozent 4 3 2 8" xfId="2267" xr:uid="{00000000-0005-0000-0000-00003C200000}"/>
    <cellStyle name="Prozent 4 3 2 8 2" xfId="5753" xr:uid="{00000000-0005-0000-0000-00003D200000}"/>
    <cellStyle name="Prozent 4 3 2 8 2 2" xfId="14174" xr:uid="{00000000-0005-0000-0000-00003E200000}"/>
    <cellStyle name="Prozent 4 3 2 8 2 2 2" xfId="31012" xr:uid="{00000000-0005-0000-0000-00003F200000}"/>
    <cellStyle name="Prozent 4 3 2 8 2 3" xfId="22594" xr:uid="{00000000-0005-0000-0000-000040200000}"/>
    <cellStyle name="Prozent 4 3 2 8 3" xfId="10692" xr:uid="{00000000-0005-0000-0000-000041200000}"/>
    <cellStyle name="Prozent 4 3 2 8 3 2" xfId="27530" xr:uid="{00000000-0005-0000-0000-000042200000}"/>
    <cellStyle name="Prozent 4 3 2 8 4" xfId="19112" xr:uid="{00000000-0005-0000-0000-000043200000}"/>
    <cellStyle name="Prozent 4 3 2 9" xfId="2762" xr:uid="{00000000-0005-0000-0000-000044200000}"/>
    <cellStyle name="Prozent 4 3 2 9 2" xfId="6244" xr:uid="{00000000-0005-0000-0000-000045200000}"/>
    <cellStyle name="Prozent 4 3 2 9 2 2" xfId="14665" xr:uid="{00000000-0005-0000-0000-000046200000}"/>
    <cellStyle name="Prozent 4 3 2 9 2 2 2" xfId="31503" xr:uid="{00000000-0005-0000-0000-000047200000}"/>
    <cellStyle name="Prozent 4 3 2 9 2 3" xfId="23085" xr:uid="{00000000-0005-0000-0000-000048200000}"/>
    <cellStyle name="Prozent 4 3 2 9 3" xfId="11183" xr:uid="{00000000-0005-0000-0000-000049200000}"/>
    <cellStyle name="Prozent 4 3 2 9 3 2" xfId="28021" xr:uid="{00000000-0005-0000-0000-00004A200000}"/>
    <cellStyle name="Prozent 4 3 2 9 4" xfId="19603" xr:uid="{00000000-0005-0000-0000-00004B200000}"/>
    <cellStyle name="Prozent 4 3 3" xfId="91" xr:uid="{00000000-0005-0000-0000-00004C200000}"/>
    <cellStyle name="Prozent 4 3 3 10" xfId="3716" xr:uid="{00000000-0005-0000-0000-00004D200000}"/>
    <cellStyle name="Prozent 4 3 3 10 2" xfId="12137" xr:uid="{00000000-0005-0000-0000-00004E200000}"/>
    <cellStyle name="Prozent 4 3 3 10 2 2" xfId="28975" xr:uid="{00000000-0005-0000-0000-00004F200000}"/>
    <cellStyle name="Prozent 4 3 3 10 3" xfId="20557" xr:uid="{00000000-0005-0000-0000-000050200000}"/>
    <cellStyle name="Prozent 4 3 3 11" xfId="7248" xr:uid="{00000000-0005-0000-0000-000051200000}"/>
    <cellStyle name="Prozent 4 3 3 11 2" xfId="15669" xr:uid="{00000000-0005-0000-0000-000052200000}"/>
    <cellStyle name="Prozent 4 3 3 11 2 2" xfId="32507" xr:uid="{00000000-0005-0000-0000-000053200000}"/>
    <cellStyle name="Prozent 4 3 3 11 3" xfId="24089" xr:uid="{00000000-0005-0000-0000-000054200000}"/>
    <cellStyle name="Prozent 4 3 3 12" xfId="7739" xr:uid="{00000000-0005-0000-0000-000055200000}"/>
    <cellStyle name="Prozent 4 3 3 12 2" xfId="16160" xr:uid="{00000000-0005-0000-0000-000056200000}"/>
    <cellStyle name="Prozent 4 3 3 12 2 2" xfId="32998" xr:uid="{00000000-0005-0000-0000-000057200000}"/>
    <cellStyle name="Prozent 4 3 3 12 3" xfId="24580" xr:uid="{00000000-0005-0000-0000-000058200000}"/>
    <cellStyle name="Prozent 4 3 3 13" xfId="8232" xr:uid="{00000000-0005-0000-0000-000059200000}"/>
    <cellStyle name="Prozent 4 3 3 13 2" xfId="16653" xr:uid="{00000000-0005-0000-0000-00005A200000}"/>
    <cellStyle name="Prozent 4 3 3 13 2 2" xfId="33491" xr:uid="{00000000-0005-0000-0000-00005B200000}"/>
    <cellStyle name="Prozent 4 3 3 13 3" xfId="25073" xr:uid="{00000000-0005-0000-0000-00005C200000}"/>
    <cellStyle name="Prozent 4 3 3 14" xfId="8654" xr:uid="{00000000-0005-0000-0000-00005D200000}"/>
    <cellStyle name="Prozent 4 3 3 14 2" xfId="25493" xr:uid="{00000000-0005-0000-0000-00005E200000}"/>
    <cellStyle name="Prozent 4 3 3 15" xfId="17074" xr:uid="{00000000-0005-0000-0000-00005F200000}"/>
    <cellStyle name="Prozent 4 3 3 2" xfId="203" xr:uid="{00000000-0005-0000-0000-000060200000}"/>
    <cellStyle name="Prozent 4 3 3 2 10" xfId="7249" xr:uid="{00000000-0005-0000-0000-000061200000}"/>
    <cellStyle name="Prozent 4 3 3 2 10 2" xfId="15670" xr:uid="{00000000-0005-0000-0000-000062200000}"/>
    <cellStyle name="Prozent 4 3 3 2 10 2 2" xfId="32508" xr:uid="{00000000-0005-0000-0000-000063200000}"/>
    <cellStyle name="Prozent 4 3 3 2 10 3" xfId="24090" xr:uid="{00000000-0005-0000-0000-000064200000}"/>
    <cellStyle name="Prozent 4 3 3 2 11" xfId="7740" xr:uid="{00000000-0005-0000-0000-000065200000}"/>
    <cellStyle name="Prozent 4 3 3 2 11 2" xfId="16161" xr:uid="{00000000-0005-0000-0000-000066200000}"/>
    <cellStyle name="Prozent 4 3 3 2 11 2 2" xfId="32999" xr:uid="{00000000-0005-0000-0000-000067200000}"/>
    <cellStyle name="Prozent 4 3 3 2 11 3" xfId="24581" xr:uid="{00000000-0005-0000-0000-000068200000}"/>
    <cellStyle name="Prozent 4 3 3 2 12" xfId="8233" xr:uid="{00000000-0005-0000-0000-000069200000}"/>
    <cellStyle name="Prozent 4 3 3 2 12 2" xfId="16654" xr:uid="{00000000-0005-0000-0000-00006A200000}"/>
    <cellStyle name="Prozent 4 3 3 2 12 2 2" xfId="33492" xr:uid="{00000000-0005-0000-0000-00006B200000}"/>
    <cellStyle name="Prozent 4 3 3 2 12 3" xfId="25074" xr:uid="{00000000-0005-0000-0000-00006C200000}"/>
    <cellStyle name="Prozent 4 3 3 2 13" xfId="8733" xr:uid="{00000000-0005-0000-0000-00006D200000}"/>
    <cellStyle name="Prozent 4 3 3 2 13 2" xfId="25572" xr:uid="{00000000-0005-0000-0000-00006E200000}"/>
    <cellStyle name="Prozent 4 3 3 2 14" xfId="17153" xr:uid="{00000000-0005-0000-0000-00006F200000}"/>
    <cellStyle name="Prozent 4 3 3 2 2" xfId="421" xr:uid="{00000000-0005-0000-0000-000070200000}"/>
    <cellStyle name="Prozent 4 3 3 2 2 10" xfId="8234" xr:uid="{00000000-0005-0000-0000-000071200000}"/>
    <cellStyle name="Prozent 4 3 3 2 2 10 2" xfId="16655" xr:uid="{00000000-0005-0000-0000-000072200000}"/>
    <cellStyle name="Prozent 4 3 3 2 2 10 2 2" xfId="33493" xr:uid="{00000000-0005-0000-0000-000073200000}"/>
    <cellStyle name="Prozent 4 3 3 2 2 10 3" xfId="25075" xr:uid="{00000000-0005-0000-0000-000074200000}"/>
    <cellStyle name="Prozent 4 3 3 2 2 11" xfId="8896" xr:uid="{00000000-0005-0000-0000-000075200000}"/>
    <cellStyle name="Prozent 4 3 3 2 2 11 2" xfId="25735" xr:uid="{00000000-0005-0000-0000-000076200000}"/>
    <cellStyle name="Prozent 4 3 3 2 2 12" xfId="17316" xr:uid="{00000000-0005-0000-0000-000077200000}"/>
    <cellStyle name="Prozent 4 3 3 2 2 2" xfId="917" xr:uid="{00000000-0005-0000-0000-000078200000}"/>
    <cellStyle name="Prozent 4 3 3 2 2 2 2" xfId="1905" xr:uid="{00000000-0005-0000-0000-000079200000}"/>
    <cellStyle name="Prozent 4 3 3 2 2 2 2 2" xfId="5441" xr:uid="{00000000-0005-0000-0000-00007A200000}"/>
    <cellStyle name="Prozent 4 3 3 2 2 2 2 2 2" xfId="13862" xr:uid="{00000000-0005-0000-0000-00007B200000}"/>
    <cellStyle name="Prozent 4 3 3 2 2 2 2 2 2 2" xfId="30700" xr:uid="{00000000-0005-0000-0000-00007C200000}"/>
    <cellStyle name="Prozent 4 3 3 2 2 2 2 2 3" xfId="22282" xr:uid="{00000000-0005-0000-0000-00007D200000}"/>
    <cellStyle name="Prozent 4 3 3 2 2 2 2 3" xfId="10380" xr:uid="{00000000-0005-0000-0000-00007E200000}"/>
    <cellStyle name="Prozent 4 3 3 2 2 2 2 3 2" xfId="27218" xr:uid="{00000000-0005-0000-0000-00007F200000}"/>
    <cellStyle name="Prozent 4 3 3 2 2 2 2 4" xfId="18800" xr:uid="{00000000-0005-0000-0000-000080200000}"/>
    <cellStyle name="Prozent 4 3 3 2 2 2 3" xfId="4453" xr:uid="{00000000-0005-0000-0000-000081200000}"/>
    <cellStyle name="Prozent 4 3 3 2 2 2 3 2" xfId="12874" xr:uid="{00000000-0005-0000-0000-000082200000}"/>
    <cellStyle name="Prozent 4 3 3 2 2 2 3 2 2" xfId="29712" xr:uid="{00000000-0005-0000-0000-000083200000}"/>
    <cellStyle name="Prozent 4 3 3 2 2 2 3 3" xfId="21294" xr:uid="{00000000-0005-0000-0000-000084200000}"/>
    <cellStyle name="Prozent 4 3 3 2 2 2 4" xfId="9392" xr:uid="{00000000-0005-0000-0000-000085200000}"/>
    <cellStyle name="Prozent 4 3 3 2 2 2 4 2" xfId="26230" xr:uid="{00000000-0005-0000-0000-000086200000}"/>
    <cellStyle name="Prozent 4 3 3 2 2 2 5" xfId="17812" xr:uid="{00000000-0005-0000-0000-000087200000}"/>
    <cellStyle name="Prozent 4 3 3 2 2 3" xfId="1410" xr:uid="{00000000-0005-0000-0000-000088200000}"/>
    <cellStyle name="Prozent 4 3 3 2 2 3 2" xfId="4946" xr:uid="{00000000-0005-0000-0000-000089200000}"/>
    <cellStyle name="Prozent 4 3 3 2 2 3 2 2" xfId="13367" xr:uid="{00000000-0005-0000-0000-00008A200000}"/>
    <cellStyle name="Prozent 4 3 3 2 2 3 2 2 2" xfId="30205" xr:uid="{00000000-0005-0000-0000-00008B200000}"/>
    <cellStyle name="Prozent 4 3 3 2 2 3 2 3" xfId="21787" xr:uid="{00000000-0005-0000-0000-00008C200000}"/>
    <cellStyle name="Prozent 4 3 3 2 2 3 3" xfId="9885" xr:uid="{00000000-0005-0000-0000-00008D200000}"/>
    <cellStyle name="Prozent 4 3 3 2 2 3 3 2" xfId="26723" xr:uid="{00000000-0005-0000-0000-00008E200000}"/>
    <cellStyle name="Prozent 4 3 3 2 2 3 4" xfId="18305" xr:uid="{00000000-0005-0000-0000-00008F200000}"/>
    <cellStyle name="Prozent 4 3 3 2 2 4" xfId="2281" xr:uid="{00000000-0005-0000-0000-000090200000}"/>
    <cellStyle name="Prozent 4 3 3 2 2 4 2" xfId="5767" xr:uid="{00000000-0005-0000-0000-000091200000}"/>
    <cellStyle name="Prozent 4 3 3 2 2 4 2 2" xfId="14188" xr:uid="{00000000-0005-0000-0000-000092200000}"/>
    <cellStyle name="Prozent 4 3 3 2 2 4 2 2 2" xfId="31026" xr:uid="{00000000-0005-0000-0000-000093200000}"/>
    <cellStyle name="Prozent 4 3 3 2 2 4 2 3" xfId="22608" xr:uid="{00000000-0005-0000-0000-000094200000}"/>
    <cellStyle name="Prozent 4 3 3 2 2 4 3" xfId="10706" xr:uid="{00000000-0005-0000-0000-000095200000}"/>
    <cellStyle name="Prozent 4 3 3 2 2 4 3 2" xfId="27544" xr:uid="{00000000-0005-0000-0000-000096200000}"/>
    <cellStyle name="Prozent 4 3 3 2 2 4 4" xfId="19126" xr:uid="{00000000-0005-0000-0000-000097200000}"/>
    <cellStyle name="Prozent 4 3 3 2 2 5" xfId="2776" xr:uid="{00000000-0005-0000-0000-000098200000}"/>
    <cellStyle name="Prozent 4 3 3 2 2 5 2" xfId="6258" xr:uid="{00000000-0005-0000-0000-000099200000}"/>
    <cellStyle name="Prozent 4 3 3 2 2 5 2 2" xfId="14679" xr:uid="{00000000-0005-0000-0000-00009A200000}"/>
    <cellStyle name="Prozent 4 3 3 2 2 5 2 2 2" xfId="31517" xr:uid="{00000000-0005-0000-0000-00009B200000}"/>
    <cellStyle name="Prozent 4 3 3 2 2 5 2 3" xfId="23099" xr:uid="{00000000-0005-0000-0000-00009C200000}"/>
    <cellStyle name="Prozent 4 3 3 2 2 5 3" xfId="11197" xr:uid="{00000000-0005-0000-0000-00009D200000}"/>
    <cellStyle name="Prozent 4 3 3 2 2 5 3 2" xfId="28035" xr:uid="{00000000-0005-0000-0000-00009E200000}"/>
    <cellStyle name="Prozent 4 3 3 2 2 5 4" xfId="19617" xr:uid="{00000000-0005-0000-0000-00009F200000}"/>
    <cellStyle name="Prozent 4 3 3 2 2 6" xfId="3273" xr:uid="{00000000-0005-0000-0000-0000A0200000}"/>
    <cellStyle name="Prozent 4 3 3 2 2 6 2" xfId="6755" xr:uid="{00000000-0005-0000-0000-0000A1200000}"/>
    <cellStyle name="Prozent 4 3 3 2 2 6 2 2" xfId="15176" xr:uid="{00000000-0005-0000-0000-0000A2200000}"/>
    <cellStyle name="Prozent 4 3 3 2 2 6 2 2 2" xfId="32014" xr:uid="{00000000-0005-0000-0000-0000A3200000}"/>
    <cellStyle name="Prozent 4 3 3 2 2 6 2 3" xfId="23596" xr:uid="{00000000-0005-0000-0000-0000A4200000}"/>
    <cellStyle name="Prozent 4 3 3 2 2 6 3" xfId="11694" xr:uid="{00000000-0005-0000-0000-0000A5200000}"/>
    <cellStyle name="Prozent 4 3 3 2 2 6 3 2" xfId="28532" xr:uid="{00000000-0005-0000-0000-0000A6200000}"/>
    <cellStyle name="Prozent 4 3 3 2 2 6 4" xfId="20114" xr:uid="{00000000-0005-0000-0000-0000A7200000}"/>
    <cellStyle name="Prozent 4 3 3 2 2 7" xfId="3958" xr:uid="{00000000-0005-0000-0000-0000A8200000}"/>
    <cellStyle name="Prozent 4 3 3 2 2 7 2" xfId="12379" xr:uid="{00000000-0005-0000-0000-0000A9200000}"/>
    <cellStyle name="Prozent 4 3 3 2 2 7 2 2" xfId="29217" xr:uid="{00000000-0005-0000-0000-0000AA200000}"/>
    <cellStyle name="Prozent 4 3 3 2 2 7 3" xfId="20799" xr:uid="{00000000-0005-0000-0000-0000AB200000}"/>
    <cellStyle name="Prozent 4 3 3 2 2 8" xfId="7250" xr:uid="{00000000-0005-0000-0000-0000AC200000}"/>
    <cellStyle name="Prozent 4 3 3 2 2 8 2" xfId="15671" xr:uid="{00000000-0005-0000-0000-0000AD200000}"/>
    <cellStyle name="Prozent 4 3 3 2 2 8 2 2" xfId="32509" xr:uid="{00000000-0005-0000-0000-0000AE200000}"/>
    <cellStyle name="Prozent 4 3 3 2 2 8 3" xfId="24091" xr:uid="{00000000-0005-0000-0000-0000AF200000}"/>
    <cellStyle name="Prozent 4 3 3 2 2 9" xfId="7741" xr:uid="{00000000-0005-0000-0000-0000B0200000}"/>
    <cellStyle name="Prozent 4 3 3 2 2 9 2" xfId="16162" xr:uid="{00000000-0005-0000-0000-0000B1200000}"/>
    <cellStyle name="Prozent 4 3 3 2 2 9 2 2" xfId="33000" xr:uid="{00000000-0005-0000-0000-0000B2200000}"/>
    <cellStyle name="Prozent 4 3 3 2 2 9 3" xfId="24582" xr:uid="{00000000-0005-0000-0000-0000B3200000}"/>
    <cellStyle name="Prozent 4 3 3 2 3" xfId="583" xr:uid="{00000000-0005-0000-0000-0000B4200000}"/>
    <cellStyle name="Prozent 4 3 3 2 3 10" xfId="8235" xr:uid="{00000000-0005-0000-0000-0000B5200000}"/>
    <cellStyle name="Prozent 4 3 3 2 3 10 2" xfId="16656" xr:uid="{00000000-0005-0000-0000-0000B6200000}"/>
    <cellStyle name="Prozent 4 3 3 2 3 10 2 2" xfId="33494" xr:uid="{00000000-0005-0000-0000-0000B7200000}"/>
    <cellStyle name="Prozent 4 3 3 2 3 10 3" xfId="25076" xr:uid="{00000000-0005-0000-0000-0000B8200000}"/>
    <cellStyle name="Prozent 4 3 3 2 3 11" xfId="9059" xr:uid="{00000000-0005-0000-0000-0000B9200000}"/>
    <cellStyle name="Prozent 4 3 3 2 3 11 2" xfId="25897" xr:uid="{00000000-0005-0000-0000-0000BA200000}"/>
    <cellStyle name="Prozent 4 3 3 2 3 12" xfId="17479" xr:uid="{00000000-0005-0000-0000-0000BB200000}"/>
    <cellStyle name="Prozent 4 3 3 2 3 2" xfId="1079" xr:uid="{00000000-0005-0000-0000-0000BC200000}"/>
    <cellStyle name="Prozent 4 3 3 2 3 2 2" xfId="2067" xr:uid="{00000000-0005-0000-0000-0000BD200000}"/>
    <cellStyle name="Prozent 4 3 3 2 3 2 2 2" xfId="5603" xr:uid="{00000000-0005-0000-0000-0000BE200000}"/>
    <cellStyle name="Prozent 4 3 3 2 3 2 2 2 2" xfId="14024" xr:uid="{00000000-0005-0000-0000-0000BF200000}"/>
    <cellStyle name="Prozent 4 3 3 2 3 2 2 2 2 2" xfId="30862" xr:uid="{00000000-0005-0000-0000-0000C0200000}"/>
    <cellStyle name="Prozent 4 3 3 2 3 2 2 2 3" xfId="22444" xr:uid="{00000000-0005-0000-0000-0000C1200000}"/>
    <cellStyle name="Prozent 4 3 3 2 3 2 2 3" xfId="10542" xr:uid="{00000000-0005-0000-0000-0000C2200000}"/>
    <cellStyle name="Prozent 4 3 3 2 3 2 2 3 2" xfId="27380" xr:uid="{00000000-0005-0000-0000-0000C3200000}"/>
    <cellStyle name="Prozent 4 3 3 2 3 2 2 4" xfId="18962" xr:uid="{00000000-0005-0000-0000-0000C4200000}"/>
    <cellStyle name="Prozent 4 3 3 2 3 2 3" xfId="4615" xr:uid="{00000000-0005-0000-0000-0000C5200000}"/>
    <cellStyle name="Prozent 4 3 3 2 3 2 3 2" xfId="13036" xr:uid="{00000000-0005-0000-0000-0000C6200000}"/>
    <cellStyle name="Prozent 4 3 3 2 3 2 3 2 2" xfId="29874" xr:uid="{00000000-0005-0000-0000-0000C7200000}"/>
    <cellStyle name="Prozent 4 3 3 2 3 2 3 3" xfId="21456" xr:uid="{00000000-0005-0000-0000-0000C8200000}"/>
    <cellStyle name="Prozent 4 3 3 2 3 2 4" xfId="9554" xr:uid="{00000000-0005-0000-0000-0000C9200000}"/>
    <cellStyle name="Prozent 4 3 3 2 3 2 4 2" xfId="26392" xr:uid="{00000000-0005-0000-0000-0000CA200000}"/>
    <cellStyle name="Prozent 4 3 3 2 3 2 5" xfId="17974" xr:uid="{00000000-0005-0000-0000-0000CB200000}"/>
    <cellStyle name="Prozent 4 3 3 2 3 3" xfId="1572" xr:uid="{00000000-0005-0000-0000-0000CC200000}"/>
    <cellStyle name="Prozent 4 3 3 2 3 3 2" xfId="5108" xr:uid="{00000000-0005-0000-0000-0000CD200000}"/>
    <cellStyle name="Prozent 4 3 3 2 3 3 2 2" xfId="13529" xr:uid="{00000000-0005-0000-0000-0000CE200000}"/>
    <cellStyle name="Prozent 4 3 3 2 3 3 2 2 2" xfId="30367" xr:uid="{00000000-0005-0000-0000-0000CF200000}"/>
    <cellStyle name="Prozent 4 3 3 2 3 3 2 3" xfId="21949" xr:uid="{00000000-0005-0000-0000-0000D0200000}"/>
    <cellStyle name="Prozent 4 3 3 2 3 3 3" xfId="10047" xr:uid="{00000000-0005-0000-0000-0000D1200000}"/>
    <cellStyle name="Prozent 4 3 3 2 3 3 3 2" xfId="26885" xr:uid="{00000000-0005-0000-0000-0000D2200000}"/>
    <cellStyle name="Prozent 4 3 3 2 3 3 4" xfId="18467" xr:uid="{00000000-0005-0000-0000-0000D3200000}"/>
    <cellStyle name="Prozent 4 3 3 2 3 4" xfId="2282" xr:uid="{00000000-0005-0000-0000-0000D4200000}"/>
    <cellStyle name="Prozent 4 3 3 2 3 4 2" xfId="5768" xr:uid="{00000000-0005-0000-0000-0000D5200000}"/>
    <cellStyle name="Prozent 4 3 3 2 3 4 2 2" xfId="14189" xr:uid="{00000000-0005-0000-0000-0000D6200000}"/>
    <cellStyle name="Prozent 4 3 3 2 3 4 2 2 2" xfId="31027" xr:uid="{00000000-0005-0000-0000-0000D7200000}"/>
    <cellStyle name="Prozent 4 3 3 2 3 4 2 3" xfId="22609" xr:uid="{00000000-0005-0000-0000-0000D8200000}"/>
    <cellStyle name="Prozent 4 3 3 2 3 4 3" xfId="10707" xr:uid="{00000000-0005-0000-0000-0000D9200000}"/>
    <cellStyle name="Prozent 4 3 3 2 3 4 3 2" xfId="27545" xr:uid="{00000000-0005-0000-0000-0000DA200000}"/>
    <cellStyle name="Prozent 4 3 3 2 3 4 4" xfId="19127" xr:uid="{00000000-0005-0000-0000-0000DB200000}"/>
    <cellStyle name="Prozent 4 3 3 2 3 5" xfId="2777" xr:uid="{00000000-0005-0000-0000-0000DC200000}"/>
    <cellStyle name="Prozent 4 3 3 2 3 5 2" xfId="6259" xr:uid="{00000000-0005-0000-0000-0000DD200000}"/>
    <cellStyle name="Prozent 4 3 3 2 3 5 2 2" xfId="14680" xr:uid="{00000000-0005-0000-0000-0000DE200000}"/>
    <cellStyle name="Prozent 4 3 3 2 3 5 2 2 2" xfId="31518" xr:uid="{00000000-0005-0000-0000-0000DF200000}"/>
    <cellStyle name="Prozent 4 3 3 2 3 5 2 3" xfId="23100" xr:uid="{00000000-0005-0000-0000-0000E0200000}"/>
    <cellStyle name="Prozent 4 3 3 2 3 5 3" xfId="11198" xr:uid="{00000000-0005-0000-0000-0000E1200000}"/>
    <cellStyle name="Prozent 4 3 3 2 3 5 3 2" xfId="28036" xr:uid="{00000000-0005-0000-0000-0000E2200000}"/>
    <cellStyle name="Prozent 4 3 3 2 3 5 4" xfId="19618" xr:uid="{00000000-0005-0000-0000-0000E3200000}"/>
    <cellStyle name="Prozent 4 3 3 2 3 6" xfId="3274" xr:uid="{00000000-0005-0000-0000-0000E4200000}"/>
    <cellStyle name="Prozent 4 3 3 2 3 6 2" xfId="6756" xr:uid="{00000000-0005-0000-0000-0000E5200000}"/>
    <cellStyle name="Prozent 4 3 3 2 3 6 2 2" xfId="15177" xr:uid="{00000000-0005-0000-0000-0000E6200000}"/>
    <cellStyle name="Prozent 4 3 3 2 3 6 2 2 2" xfId="32015" xr:uid="{00000000-0005-0000-0000-0000E7200000}"/>
    <cellStyle name="Prozent 4 3 3 2 3 6 2 3" xfId="23597" xr:uid="{00000000-0005-0000-0000-0000E8200000}"/>
    <cellStyle name="Prozent 4 3 3 2 3 6 3" xfId="11695" xr:uid="{00000000-0005-0000-0000-0000E9200000}"/>
    <cellStyle name="Prozent 4 3 3 2 3 6 3 2" xfId="28533" xr:uid="{00000000-0005-0000-0000-0000EA200000}"/>
    <cellStyle name="Prozent 4 3 3 2 3 6 4" xfId="20115" xr:uid="{00000000-0005-0000-0000-0000EB200000}"/>
    <cellStyle name="Prozent 4 3 3 2 3 7" xfId="4120" xr:uid="{00000000-0005-0000-0000-0000EC200000}"/>
    <cellStyle name="Prozent 4 3 3 2 3 7 2" xfId="12541" xr:uid="{00000000-0005-0000-0000-0000ED200000}"/>
    <cellStyle name="Prozent 4 3 3 2 3 7 2 2" xfId="29379" xr:uid="{00000000-0005-0000-0000-0000EE200000}"/>
    <cellStyle name="Prozent 4 3 3 2 3 7 3" xfId="20961" xr:uid="{00000000-0005-0000-0000-0000EF200000}"/>
    <cellStyle name="Prozent 4 3 3 2 3 8" xfId="7251" xr:uid="{00000000-0005-0000-0000-0000F0200000}"/>
    <cellStyle name="Prozent 4 3 3 2 3 8 2" xfId="15672" xr:uid="{00000000-0005-0000-0000-0000F1200000}"/>
    <cellStyle name="Prozent 4 3 3 2 3 8 2 2" xfId="32510" xr:uid="{00000000-0005-0000-0000-0000F2200000}"/>
    <cellStyle name="Prozent 4 3 3 2 3 8 3" xfId="24092" xr:uid="{00000000-0005-0000-0000-0000F3200000}"/>
    <cellStyle name="Prozent 4 3 3 2 3 9" xfId="7742" xr:uid="{00000000-0005-0000-0000-0000F4200000}"/>
    <cellStyle name="Prozent 4 3 3 2 3 9 2" xfId="16163" xr:uid="{00000000-0005-0000-0000-0000F5200000}"/>
    <cellStyle name="Prozent 4 3 3 2 3 9 2 2" xfId="33001" xr:uid="{00000000-0005-0000-0000-0000F6200000}"/>
    <cellStyle name="Prozent 4 3 3 2 3 9 3" xfId="24583" xr:uid="{00000000-0005-0000-0000-0000F7200000}"/>
    <cellStyle name="Prozent 4 3 3 2 4" xfId="754" xr:uid="{00000000-0005-0000-0000-0000F8200000}"/>
    <cellStyle name="Prozent 4 3 3 2 4 2" xfId="1742" xr:uid="{00000000-0005-0000-0000-0000F9200000}"/>
    <cellStyle name="Prozent 4 3 3 2 4 2 2" xfId="5278" xr:uid="{00000000-0005-0000-0000-0000FA200000}"/>
    <cellStyle name="Prozent 4 3 3 2 4 2 2 2" xfId="13699" xr:uid="{00000000-0005-0000-0000-0000FB200000}"/>
    <cellStyle name="Prozent 4 3 3 2 4 2 2 2 2" xfId="30537" xr:uid="{00000000-0005-0000-0000-0000FC200000}"/>
    <cellStyle name="Prozent 4 3 3 2 4 2 2 3" xfId="22119" xr:uid="{00000000-0005-0000-0000-0000FD200000}"/>
    <cellStyle name="Prozent 4 3 3 2 4 2 3" xfId="10217" xr:uid="{00000000-0005-0000-0000-0000FE200000}"/>
    <cellStyle name="Prozent 4 3 3 2 4 2 3 2" xfId="27055" xr:uid="{00000000-0005-0000-0000-0000FF200000}"/>
    <cellStyle name="Prozent 4 3 3 2 4 2 4" xfId="18637" xr:uid="{00000000-0005-0000-0000-000000210000}"/>
    <cellStyle name="Prozent 4 3 3 2 4 3" xfId="4290" xr:uid="{00000000-0005-0000-0000-000001210000}"/>
    <cellStyle name="Prozent 4 3 3 2 4 3 2" xfId="12711" xr:uid="{00000000-0005-0000-0000-000002210000}"/>
    <cellStyle name="Prozent 4 3 3 2 4 3 2 2" xfId="29549" xr:uid="{00000000-0005-0000-0000-000003210000}"/>
    <cellStyle name="Prozent 4 3 3 2 4 3 3" xfId="21131" xr:uid="{00000000-0005-0000-0000-000004210000}"/>
    <cellStyle name="Prozent 4 3 3 2 4 4" xfId="9229" xr:uid="{00000000-0005-0000-0000-000005210000}"/>
    <cellStyle name="Prozent 4 3 3 2 4 4 2" xfId="26067" xr:uid="{00000000-0005-0000-0000-000006210000}"/>
    <cellStyle name="Prozent 4 3 3 2 4 5" xfId="17649" xr:uid="{00000000-0005-0000-0000-000007210000}"/>
    <cellStyle name="Prozent 4 3 3 2 5" xfId="1247" xr:uid="{00000000-0005-0000-0000-000008210000}"/>
    <cellStyle name="Prozent 4 3 3 2 5 2" xfId="4783" xr:uid="{00000000-0005-0000-0000-000009210000}"/>
    <cellStyle name="Prozent 4 3 3 2 5 2 2" xfId="13204" xr:uid="{00000000-0005-0000-0000-00000A210000}"/>
    <cellStyle name="Prozent 4 3 3 2 5 2 2 2" xfId="30042" xr:uid="{00000000-0005-0000-0000-00000B210000}"/>
    <cellStyle name="Prozent 4 3 3 2 5 2 3" xfId="21624" xr:uid="{00000000-0005-0000-0000-00000C210000}"/>
    <cellStyle name="Prozent 4 3 3 2 5 3" xfId="9722" xr:uid="{00000000-0005-0000-0000-00000D210000}"/>
    <cellStyle name="Prozent 4 3 3 2 5 3 2" xfId="26560" xr:uid="{00000000-0005-0000-0000-00000E210000}"/>
    <cellStyle name="Prozent 4 3 3 2 5 4" xfId="18142" xr:uid="{00000000-0005-0000-0000-00000F210000}"/>
    <cellStyle name="Prozent 4 3 3 2 6" xfId="2280" xr:uid="{00000000-0005-0000-0000-000010210000}"/>
    <cellStyle name="Prozent 4 3 3 2 6 2" xfId="5766" xr:uid="{00000000-0005-0000-0000-000011210000}"/>
    <cellStyle name="Prozent 4 3 3 2 6 2 2" xfId="14187" xr:uid="{00000000-0005-0000-0000-000012210000}"/>
    <cellStyle name="Prozent 4 3 3 2 6 2 2 2" xfId="31025" xr:uid="{00000000-0005-0000-0000-000013210000}"/>
    <cellStyle name="Prozent 4 3 3 2 6 2 3" xfId="22607" xr:uid="{00000000-0005-0000-0000-000014210000}"/>
    <cellStyle name="Prozent 4 3 3 2 6 3" xfId="10705" xr:uid="{00000000-0005-0000-0000-000015210000}"/>
    <cellStyle name="Prozent 4 3 3 2 6 3 2" xfId="27543" xr:uid="{00000000-0005-0000-0000-000016210000}"/>
    <cellStyle name="Prozent 4 3 3 2 6 4" xfId="19125" xr:uid="{00000000-0005-0000-0000-000017210000}"/>
    <cellStyle name="Prozent 4 3 3 2 7" xfId="2775" xr:uid="{00000000-0005-0000-0000-000018210000}"/>
    <cellStyle name="Prozent 4 3 3 2 7 2" xfId="6257" xr:uid="{00000000-0005-0000-0000-000019210000}"/>
    <cellStyle name="Prozent 4 3 3 2 7 2 2" xfId="14678" xr:uid="{00000000-0005-0000-0000-00001A210000}"/>
    <cellStyle name="Prozent 4 3 3 2 7 2 2 2" xfId="31516" xr:uid="{00000000-0005-0000-0000-00001B210000}"/>
    <cellStyle name="Prozent 4 3 3 2 7 2 3" xfId="23098" xr:uid="{00000000-0005-0000-0000-00001C210000}"/>
    <cellStyle name="Prozent 4 3 3 2 7 3" xfId="11196" xr:uid="{00000000-0005-0000-0000-00001D210000}"/>
    <cellStyle name="Prozent 4 3 3 2 7 3 2" xfId="28034" xr:uid="{00000000-0005-0000-0000-00001E210000}"/>
    <cellStyle name="Prozent 4 3 3 2 7 4" xfId="19616" xr:uid="{00000000-0005-0000-0000-00001F210000}"/>
    <cellStyle name="Prozent 4 3 3 2 8" xfId="3272" xr:uid="{00000000-0005-0000-0000-000020210000}"/>
    <cellStyle name="Prozent 4 3 3 2 8 2" xfId="6754" xr:uid="{00000000-0005-0000-0000-000021210000}"/>
    <cellStyle name="Prozent 4 3 3 2 8 2 2" xfId="15175" xr:uid="{00000000-0005-0000-0000-000022210000}"/>
    <cellStyle name="Prozent 4 3 3 2 8 2 2 2" xfId="32013" xr:uid="{00000000-0005-0000-0000-000023210000}"/>
    <cellStyle name="Prozent 4 3 3 2 8 2 3" xfId="23595" xr:uid="{00000000-0005-0000-0000-000024210000}"/>
    <cellStyle name="Prozent 4 3 3 2 8 3" xfId="11693" xr:uid="{00000000-0005-0000-0000-000025210000}"/>
    <cellStyle name="Prozent 4 3 3 2 8 3 2" xfId="28531" xr:uid="{00000000-0005-0000-0000-000026210000}"/>
    <cellStyle name="Prozent 4 3 3 2 8 4" xfId="20113" xr:uid="{00000000-0005-0000-0000-000027210000}"/>
    <cellStyle name="Prozent 4 3 3 2 9" xfId="3795" xr:uid="{00000000-0005-0000-0000-000028210000}"/>
    <cellStyle name="Prozent 4 3 3 2 9 2" xfId="12216" xr:uid="{00000000-0005-0000-0000-000029210000}"/>
    <cellStyle name="Prozent 4 3 3 2 9 2 2" xfId="29054" xr:uid="{00000000-0005-0000-0000-00002A210000}"/>
    <cellStyle name="Prozent 4 3 3 2 9 3" xfId="20636" xr:uid="{00000000-0005-0000-0000-00002B210000}"/>
    <cellStyle name="Prozent 4 3 3 3" xfId="342" xr:uid="{00000000-0005-0000-0000-00002C210000}"/>
    <cellStyle name="Prozent 4 3 3 3 10" xfId="8236" xr:uid="{00000000-0005-0000-0000-00002D210000}"/>
    <cellStyle name="Prozent 4 3 3 3 10 2" xfId="16657" xr:uid="{00000000-0005-0000-0000-00002E210000}"/>
    <cellStyle name="Prozent 4 3 3 3 10 2 2" xfId="33495" xr:uid="{00000000-0005-0000-0000-00002F210000}"/>
    <cellStyle name="Prozent 4 3 3 3 10 3" xfId="25077" xr:uid="{00000000-0005-0000-0000-000030210000}"/>
    <cellStyle name="Prozent 4 3 3 3 11" xfId="8817" xr:uid="{00000000-0005-0000-0000-000031210000}"/>
    <cellStyle name="Prozent 4 3 3 3 11 2" xfId="25656" xr:uid="{00000000-0005-0000-0000-000032210000}"/>
    <cellStyle name="Prozent 4 3 3 3 12" xfId="17237" xr:uid="{00000000-0005-0000-0000-000033210000}"/>
    <cellStyle name="Prozent 4 3 3 3 2" xfId="838" xr:uid="{00000000-0005-0000-0000-000034210000}"/>
    <cellStyle name="Prozent 4 3 3 3 2 2" xfId="1826" xr:uid="{00000000-0005-0000-0000-000035210000}"/>
    <cellStyle name="Prozent 4 3 3 3 2 2 2" xfId="5362" xr:uid="{00000000-0005-0000-0000-000036210000}"/>
    <cellStyle name="Prozent 4 3 3 3 2 2 2 2" xfId="13783" xr:uid="{00000000-0005-0000-0000-000037210000}"/>
    <cellStyle name="Prozent 4 3 3 3 2 2 2 2 2" xfId="30621" xr:uid="{00000000-0005-0000-0000-000038210000}"/>
    <cellStyle name="Prozent 4 3 3 3 2 2 2 3" xfId="22203" xr:uid="{00000000-0005-0000-0000-000039210000}"/>
    <cellStyle name="Prozent 4 3 3 3 2 2 3" xfId="10301" xr:uid="{00000000-0005-0000-0000-00003A210000}"/>
    <cellStyle name="Prozent 4 3 3 3 2 2 3 2" xfId="27139" xr:uid="{00000000-0005-0000-0000-00003B210000}"/>
    <cellStyle name="Prozent 4 3 3 3 2 2 4" xfId="18721" xr:uid="{00000000-0005-0000-0000-00003C210000}"/>
    <cellStyle name="Prozent 4 3 3 3 2 3" xfId="4374" xr:uid="{00000000-0005-0000-0000-00003D210000}"/>
    <cellStyle name="Prozent 4 3 3 3 2 3 2" xfId="12795" xr:uid="{00000000-0005-0000-0000-00003E210000}"/>
    <cellStyle name="Prozent 4 3 3 3 2 3 2 2" xfId="29633" xr:uid="{00000000-0005-0000-0000-00003F210000}"/>
    <cellStyle name="Prozent 4 3 3 3 2 3 3" xfId="21215" xr:uid="{00000000-0005-0000-0000-000040210000}"/>
    <cellStyle name="Prozent 4 3 3 3 2 4" xfId="9313" xr:uid="{00000000-0005-0000-0000-000041210000}"/>
    <cellStyle name="Prozent 4 3 3 3 2 4 2" xfId="26151" xr:uid="{00000000-0005-0000-0000-000042210000}"/>
    <cellStyle name="Prozent 4 3 3 3 2 5" xfId="17733" xr:uid="{00000000-0005-0000-0000-000043210000}"/>
    <cellStyle name="Prozent 4 3 3 3 3" xfId="1331" xr:uid="{00000000-0005-0000-0000-000044210000}"/>
    <cellStyle name="Prozent 4 3 3 3 3 2" xfId="4867" xr:uid="{00000000-0005-0000-0000-000045210000}"/>
    <cellStyle name="Prozent 4 3 3 3 3 2 2" xfId="13288" xr:uid="{00000000-0005-0000-0000-000046210000}"/>
    <cellStyle name="Prozent 4 3 3 3 3 2 2 2" xfId="30126" xr:uid="{00000000-0005-0000-0000-000047210000}"/>
    <cellStyle name="Prozent 4 3 3 3 3 2 3" xfId="21708" xr:uid="{00000000-0005-0000-0000-000048210000}"/>
    <cellStyle name="Prozent 4 3 3 3 3 3" xfId="9806" xr:uid="{00000000-0005-0000-0000-000049210000}"/>
    <cellStyle name="Prozent 4 3 3 3 3 3 2" xfId="26644" xr:uid="{00000000-0005-0000-0000-00004A210000}"/>
    <cellStyle name="Prozent 4 3 3 3 3 4" xfId="18226" xr:uid="{00000000-0005-0000-0000-00004B210000}"/>
    <cellStyle name="Prozent 4 3 3 3 4" xfId="2283" xr:uid="{00000000-0005-0000-0000-00004C210000}"/>
    <cellStyle name="Prozent 4 3 3 3 4 2" xfId="5769" xr:uid="{00000000-0005-0000-0000-00004D210000}"/>
    <cellStyle name="Prozent 4 3 3 3 4 2 2" xfId="14190" xr:uid="{00000000-0005-0000-0000-00004E210000}"/>
    <cellStyle name="Prozent 4 3 3 3 4 2 2 2" xfId="31028" xr:uid="{00000000-0005-0000-0000-00004F210000}"/>
    <cellStyle name="Prozent 4 3 3 3 4 2 3" xfId="22610" xr:uid="{00000000-0005-0000-0000-000050210000}"/>
    <cellStyle name="Prozent 4 3 3 3 4 3" xfId="10708" xr:uid="{00000000-0005-0000-0000-000051210000}"/>
    <cellStyle name="Prozent 4 3 3 3 4 3 2" xfId="27546" xr:uid="{00000000-0005-0000-0000-000052210000}"/>
    <cellStyle name="Prozent 4 3 3 3 4 4" xfId="19128" xr:uid="{00000000-0005-0000-0000-000053210000}"/>
    <cellStyle name="Prozent 4 3 3 3 5" xfId="2778" xr:uid="{00000000-0005-0000-0000-000054210000}"/>
    <cellStyle name="Prozent 4 3 3 3 5 2" xfId="6260" xr:uid="{00000000-0005-0000-0000-000055210000}"/>
    <cellStyle name="Prozent 4 3 3 3 5 2 2" xfId="14681" xr:uid="{00000000-0005-0000-0000-000056210000}"/>
    <cellStyle name="Prozent 4 3 3 3 5 2 2 2" xfId="31519" xr:uid="{00000000-0005-0000-0000-000057210000}"/>
    <cellStyle name="Prozent 4 3 3 3 5 2 3" xfId="23101" xr:uid="{00000000-0005-0000-0000-000058210000}"/>
    <cellStyle name="Prozent 4 3 3 3 5 3" xfId="11199" xr:uid="{00000000-0005-0000-0000-000059210000}"/>
    <cellStyle name="Prozent 4 3 3 3 5 3 2" xfId="28037" xr:uid="{00000000-0005-0000-0000-00005A210000}"/>
    <cellStyle name="Prozent 4 3 3 3 5 4" xfId="19619" xr:uid="{00000000-0005-0000-0000-00005B210000}"/>
    <cellStyle name="Prozent 4 3 3 3 6" xfId="3275" xr:uid="{00000000-0005-0000-0000-00005C210000}"/>
    <cellStyle name="Prozent 4 3 3 3 6 2" xfId="6757" xr:uid="{00000000-0005-0000-0000-00005D210000}"/>
    <cellStyle name="Prozent 4 3 3 3 6 2 2" xfId="15178" xr:uid="{00000000-0005-0000-0000-00005E210000}"/>
    <cellStyle name="Prozent 4 3 3 3 6 2 2 2" xfId="32016" xr:uid="{00000000-0005-0000-0000-00005F210000}"/>
    <cellStyle name="Prozent 4 3 3 3 6 2 3" xfId="23598" xr:uid="{00000000-0005-0000-0000-000060210000}"/>
    <cellStyle name="Prozent 4 3 3 3 6 3" xfId="11696" xr:uid="{00000000-0005-0000-0000-000061210000}"/>
    <cellStyle name="Prozent 4 3 3 3 6 3 2" xfId="28534" xr:uid="{00000000-0005-0000-0000-000062210000}"/>
    <cellStyle name="Prozent 4 3 3 3 6 4" xfId="20116" xr:uid="{00000000-0005-0000-0000-000063210000}"/>
    <cellStyle name="Prozent 4 3 3 3 7" xfId="3879" xr:uid="{00000000-0005-0000-0000-000064210000}"/>
    <cellStyle name="Prozent 4 3 3 3 7 2" xfId="12300" xr:uid="{00000000-0005-0000-0000-000065210000}"/>
    <cellStyle name="Prozent 4 3 3 3 7 2 2" xfId="29138" xr:uid="{00000000-0005-0000-0000-000066210000}"/>
    <cellStyle name="Prozent 4 3 3 3 7 3" xfId="20720" xr:uid="{00000000-0005-0000-0000-000067210000}"/>
    <cellStyle name="Prozent 4 3 3 3 8" xfId="7252" xr:uid="{00000000-0005-0000-0000-000068210000}"/>
    <cellStyle name="Prozent 4 3 3 3 8 2" xfId="15673" xr:uid="{00000000-0005-0000-0000-000069210000}"/>
    <cellStyle name="Prozent 4 3 3 3 8 2 2" xfId="32511" xr:uid="{00000000-0005-0000-0000-00006A210000}"/>
    <cellStyle name="Prozent 4 3 3 3 8 3" xfId="24093" xr:uid="{00000000-0005-0000-0000-00006B210000}"/>
    <cellStyle name="Prozent 4 3 3 3 9" xfId="7743" xr:uid="{00000000-0005-0000-0000-00006C210000}"/>
    <cellStyle name="Prozent 4 3 3 3 9 2" xfId="16164" xr:uid="{00000000-0005-0000-0000-00006D210000}"/>
    <cellStyle name="Prozent 4 3 3 3 9 2 2" xfId="33002" xr:uid="{00000000-0005-0000-0000-00006E210000}"/>
    <cellStyle name="Prozent 4 3 3 3 9 3" xfId="24584" xr:uid="{00000000-0005-0000-0000-00006F210000}"/>
    <cellStyle name="Prozent 4 3 3 4" xfId="504" xr:uid="{00000000-0005-0000-0000-000070210000}"/>
    <cellStyle name="Prozent 4 3 3 4 10" xfId="8237" xr:uid="{00000000-0005-0000-0000-000071210000}"/>
    <cellStyle name="Prozent 4 3 3 4 10 2" xfId="16658" xr:uid="{00000000-0005-0000-0000-000072210000}"/>
    <cellStyle name="Prozent 4 3 3 4 10 2 2" xfId="33496" xr:uid="{00000000-0005-0000-0000-000073210000}"/>
    <cellStyle name="Prozent 4 3 3 4 10 3" xfId="25078" xr:uid="{00000000-0005-0000-0000-000074210000}"/>
    <cellStyle name="Prozent 4 3 3 4 11" xfId="8980" xr:uid="{00000000-0005-0000-0000-000075210000}"/>
    <cellStyle name="Prozent 4 3 3 4 11 2" xfId="25818" xr:uid="{00000000-0005-0000-0000-000076210000}"/>
    <cellStyle name="Prozent 4 3 3 4 12" xfId="17400" xr:uid="{00000000-0005-0000-0000-000077210000}"/>
    <cellStyle name="Prozent 4 3 3 4 2" xfId="1000" xr:uid="{00000000-0005-0000-0000-000078210000}"/>
    <cellStyle name="Prozent 4 3 3 4 2 2" xfId="1988" xr:uid="{00000000-0005-0000-0000-000079210000}"/>
    <cellStyle name="Prozent 4 3 3 4 2 2 2" xfId="5524" xr:uid="{00000000-0005-0000-0000-00007A210000}"/>
    <cellStyle name="Prozent 4 3 3 4 2 2 2 2" xfId="13945" xr:uid="{00000000-0005-0000-0000-00007B210000}"/>
    <cellStyle name="Prozent 4 3 3 4 2 2 2 2 2" xfId="30783" xr:uid="{00000000-0005-0000-0000-00007C210000}"/>
    <cellStyle name="Prozent 4 3 3 4 2 2 2 3" xfId="22365" xr:uid="{00000000-0005-0000-0000-00007D210000}"/>
    <cellStyle name="Prozent 4 3 3 4 2 2 3" xfId="10463" xr:uid="{00000000-0005-0000-0000-00007E210000}"/>
    <cellStyle name="Prozent 4 3 3 4 2 2 3 2" xfId="27301" xr:uid="{00000000-0005-0000-0000-00007F210000}"/>
    <cellStyle name="Prozent 4 3 3 4 2 2 4" xfId="18883" xr:uid="{00000000-0005-0000-0000-000080210000}"/>
    <cellStyle name="Prozent 4 3 3 4 2 3" xfId="4536" xr:uid="{00000000-0005-0000-0000-000081210000}"/>
    <cellStyle name="Prozent 4 3 3 4 2 3 2" xfId="12957" xr:uid="{00000000-0005-0000-0000-000082210000}"/>
    <cellStyle name="Prozent 4 3 3 4 2 3 2 2" xfId="29795" xr:uid="{00000000-0005-0000-0000-000083210000}"/>
    <cellStyle name="Prozent 4 3 3 4 2 3 3" xfId="21377" xr:uid="{00000000-0005-0000-0000-000084210000}"/>
    <cellStyle name="Prozent 4 3 3 4 2 4" xfId="9475" xr:uid="{00000000-0005-0000-0000-000085210000}"/>
    <cellStyle name="Prozent 4 3 3 4 2 4 2" xfId="26313" xr:uid="{00000000-0005-0000-0000-000086210000}"/>
    <cellStyle name="Prozent 4 3 3 4 2 5" xfId="17895" xr:uid="{00000000-0005-0000-0000-000087210000}"/>
    <cellStyle name="Prozent 4 3 3 4 3" xfId="1493" xr:uid="{00000000-0005-0000-0000-000088210000}"/>
    <cellStyle name="Prozent 4 3 3 4 3 2" xfId="5029" xr:uid="{00000000-0005-0000-0000-000089210000}"/>
    <cellStyle name="Prozent 4 3 3 4 3 2 2" xfId="13450" xr:uid="{00000000-0005-0000-0000-00008A210000}"/>
    <cellStyle name="Prozent 4 3 3 4 3 2 2 2" xfId="30288" xr:uid="{00000000-0005-0000-0000-00008B210000}"/>
    <cellStyle name="Prozent 4 3 3 4 3 2 3" xfId="21870" xr:uid="{00000000-0005-0000-0000-00008C210000}"/>
    <cellStyle name="Prozent 4 3 3 4 3 3" xfId="9968" xr:uid="{00000000-0005-0000-0000-00008D210000}"/>
    <cellStyle name="Prozent 4 3 3 4 3 3 2" xfId="26806" xr:uid="{00000000-0005-0000-0000-00008E210000}"/>
    <cellStyle name="Prozent 4 3 3 4 3 4" xfId="18388" xr:uid="{00000000-0005-0000-0000-00008F210000}"/>
    <cellStyle name="Prozent 4 3 3 4 4" xfId="2284" xr:uid="{00000000-0005-0000-0000-000090210000}"/>
    <cellStyle name="Prozent 4 3 3 4 4 2" xfId="5770" xr:uid="{00000000-0005-0000-0000-000091210000}"/>
    <cellStyle name="Prozent 4 3 3 4 4 2 2" xfId="14191" xr:uid="{00000000-0005-0000-0000-000092210000}"/>
    <cellStyle name="Prozent 4 3 3 4 4 2 2 2" xfId="31029" xr:uid="{00000000-0005-0000-0000-000093210000}"/>
    <cellStyle name="Prozent 4 3 3 4 4 2 3" xfId="22611" xr:uid="{00000000-0005-0000-0000-000094210000}"/>
    <cellStyle name="Prozent 4 3 3 4 4 3" xfId="10709" xr:uid="{00000000-0005-0000-0000-000095210000}"/>
    <cellStyle name="Prozent 4 3 3 4 4 3 2" xfId="27547" xr:uid="{00000000-0005-0000-0000-000096210000}"/>
    <cellStyle name="Prozent 4 3 3 4 4 4" xfId="19129" xr:uid="{00000000-0005-0000-0000-000097210000}"/>
    <cellStyle name="Prozent 4 3 3 4 5" xfId="2779" xr:uid="{00000000-0005-0000-0000-000098210000}"/>
    <cellStyle name="Prozent 4 3 3 4 5 2" xfId="6261" xr:uid="{00000000-0005-0000-0000-000099210000}"/>
    <cellStyle name="Prozent 4 3 3 4 5 2 2" xfId="14682" xr:uid="{00000000-0005-0000-0000-00009A210000}"/>
    <cellStyle name="Prozent 4 3 3 4 5 2 2 2" xfId="31520" xr:uid="{00000000-0005-0000-0000-00009B210000}"/>
    <cellStyle name="Prozent 4 3 3 4 5 2 3" xfId="23102" xr:uid="{00000000-0005-0000-0000-00009C210000}"/>
    <cellStyle name="Prozent 4 3 3 4 5 3" xfId="11200" xr:uid="{00000000-0005-0000-0000-00009D210000}"/>
    <cellStyle name="Prozent 4 3 3 4 5 3 2" xfId="28038" xr:uid="{00000000-0005-0000-0000-00009E210000}"/>
    <cellStyle name="Prozent 4 3 3 4 5 4" xfId="19620" xr:uid="{00000000-0005-0000-0000-00009F210000}"/>
    <cellStyle name="Prozent 4 3 3 4 6" xfId="3276" xr:uid="{00000000-0005-0000-0000-0000A0210000}"/>
    <cellStyle name="Prozent 4 3 3 4 6 2" xfId="6758" xr:uid="{00000000-0005-0000-0000-0000A1210000}"/>
    <cellStyle name="Prozent 4 3 3 4 6 2 2" xfId="15179" xr:uid="{00000000-0005-0000-0000-0000A2210000}"/>
    <cellStyle name="Prozent 4 3 3 4 6 2 2 2" xfId="32017" xr:uid="{00000000-0005-0000-0000-0000A3210000}"/>
    <cellStyle name="Prozent 4 3 3 4 6 2 3" xfId="23599" xr:uid="{00000000-0005-0000-0000-0000A4210000}"/>
    <cellStyle name="Prozent 4 3 3 4 6 3" xfId="11697" xr:uid="{00000000-0005-0000-0000-0000A5210000}"/>
    <cellStyle name="Prozent 4 3 3 4 6 3 2" xfId="28535" xr:uid="{00000000-0005-0000-0000-0000A6210000}"/>
    <cellStyle name="Prozent 4 3 3 4 6 4" xfId="20117" xr:uid="{00000000-0005-0000-0000-0000A7210000}"/>
    <cellStyle name="Prozent 4 3 3 4 7" xfId="4041" xr:uid="{00000000-0005-0000-0000-0000A8210000}"/>
    <cellStyle name="Prozent 4 3 3 4 7 2" xfId="12462" xr:uid="{00000000-0005-0000-0000-0000A9210000}"/>
    <cellStyle name="Prozent 4 3 3 4 7 2 2" xfId="29300" xr:uid="{00000000-0005-0000-0000-0000AA210000}"/>
    <cellStyle name="Prozent 4 3 3 4 7 3" xfId="20882" xr:uid="{00000000-0005-0000-0000-0000AB210000}"/>
    <cellStyle name="Prozent 4 3 3 4 8" xfId="7253" xr:uid="{00000000-0005-0000-0000-0000AC210000}"/>
    <cellStyle name="Prozent 4 3 3 4 8 2" xfId="15674" xr:uid="{00000000-0005-0000-0000-0000AD210000}"/>
    <cellStyle name="Prozent 4 3 3 4 8 2 2" xfId="32512" xr:uid="{00000000-0005-0000-0000-0000AE210000}"/>
    <cellStyle name="Prozent 4 3 3 4 8 3" xfId="24094" xr:uid="{00000000-0005-0000-0000-0000AF210000}"/>
    <cellStyle name="Prozent 4 3 3 4 9" xfId="7744" xr:uid="{00000000-0005-0000-0000-0000B0210000}"/>
    <cellStyle name="Prozent 4 3 3 4 9 2" xfId="16165" xr:uid="{00000000-0005-0000-0000-0000B1210000}"/>
    <cellStyle name="Prozent 4 3 3 4 9 2 2" xfId="33003" xr:uid="{00000000-0005-0000-0000-0000B2210000}"/>
    <cellStyle name="Prozent 4 3 3 4 9 3" xfId="24585" xr:uid="{00000000-0005-0000-0000-0000B3210000}"/>
    <cellStyle name="Prozent 4 3 3 5" xfId="675" xr:uid="{00000000-0005-0000-0000-0000B4210000}"/>
    <cellStyle name="Prozent 4 3 3 5 2" xfId="1663" xr:uid="{00000000-0005-0000-0000-0000B5210000}"/>
    <cellStyle name="Prozent 4 3 3 5 2 2" xfId="5199" xr:uid="{00000000-0005-0000-0000-0000B6210000}"/>
    <cellStyle name="Prozent 4 3 3 5 2 2 2" xfId="13620" xr:uid="{00000000-0005-0000-0000-0000B7210000}"/>
    <cellStyle name="Prozent 4 3 3 5 2 2 2 2" xfId="30458" xr:uid="{00000000-0005-0000-0000-0000B8210000}"/>
    <cellStyle name="Prozent 4 3 3 5 2 2 3" xfId="22040" xr:uid="{00000000-0005-0000-0000-0000B9210000}"/>
    <cellStyle name="Prozent 4 3 3 5 2 3" xfId="10138" xr:uid="{00000000-0005-0000-0000-0000BA210000}"/>
    <cellStyle name="Prozent 4 3 3 5 2 3 2" xfId="26976" xr:uid="{00000000-0005-0000-0000-0000BB210000}"/>
    <cellStyle name="Prozent 4 3 3 5 2 4" xfId="18558" xr:uid="{00000000-0005-0000-0000-0000BC210000}"/>
    <cellStyle name="Prozent 4 3 3 5 3" xfId="4211" xr:uid="{00000000-0005-0000-0000-0000BD210000}"/>
    <cellStyle name="Prozent 4 3 3 5 3 2" xfId="12632" xr:uid="{00000000-0005-0000-0000-0000BE210000}"/>
    <cellStyle name="Prozent 4 3 3 5 3 2 2" xfId="29470" xr:uid="{00000000-0005-0000-0000-0000BF210000}"/>
    <cellStyle name="Prozent 4 3 3 5 3 3" xfId="21052" xr:uid="{00000000-0005-0000-0000-0000C0210000}"/>
    <cellStyle name="Prozent 4 3 3 5 4" xfId="9150" xr:uid="{00000000-0005-0000-0000-0000C1210000}"/>
    <cellStyle name="Prozent 4 3 3 5 4 2" xfId="25988" xr:uid="{00000000-0005-0000-0000-0000C2210000}"/>
    <cellStyle name="Prozent 4 3 3 5 5" xfId="17570" xr:uid="{00000000-0005-0000-0000-0000C3210000}"/>
    <cellStyle name="Prozent 4 3 3 6" xfId="1168" xr:uid="{00000000-0005-0000-0000-0000C4210000}"/>
    <cellStyle name="Prozent 4 3 3 6 2" xfId="4704" xr:uid="{00000000-0005-0000-0000-0000C5210000}"/>
    <cellStyle name="Prozent 4 3 3 6 2 2" xfId="13125" xr:uid="{00000000-0005-0000-0000-0000C6210000}"/>
    <cellStyle name="Prozent 4 3 3 6 2 2 2" xfId="29963" xr:uid="{00000000-0005-0000-0000-0000C7210000}"/>
    <cellStyle name="Prozent 4 3 3 6 2 3" xfId="21545" xr:uid="{00000000-0005-0000-0000-0000C8210000}"/>
    <cellStyle name="Prozent 4 3 3 6 3" xfId="9643" xr:uid="{00000000-0005-0000-0000-0000C9210000}"/>
    <cellStyle name="Prozent 4 3 3 6 3 2" xfId="26481" xr:uid="{00000000-0005-0000-0000-0000CA210000}"/>
    <cellStyle name="Prozent 4 3 3 6 4" xfId="18063" xr:uid="{00000000-0005-0000-0000-0000CB210000}"/>
    <cellStyle name="Prozent 4 3 3 7" xfId="2279" xr:uid="{00000000-0005-0000-0000-0000CC210000}"/>
    <cellStyle name="Prozent 4 3 3 7 2" xfId="5765" xr:uid="{00000000-0005-0000-0000-0000CD210000}"/>
    <cellStyle name="Prozent 4 3 3 7 2 2" xfId="14186" xr:uid="{00000000-0005-0000-0000-0000CE210000}"/>
    <cellStyle name="Prozent 4 3 3 7 2 2 2" xfId="31024" xr:uid="{00000000-0005-0000-0000-0000CF210000}"/>
    <cellStyle name="Prozent 4 3 3 7 2 3" xfId="22606" xr:uid="{00000000-0005-0000-0000-0000D0210000}"/>
    <cellStyle name="Prozent 4 3 3 7 3" xfId="10704" xr:uid="{00000000-0005-0000-0000-0000D1210000}"/>
    <cellStyle name="Prozent 4 3 3 7 3 2" xfId="27542" xr:uid="{00000000-0005-0000-0000-0000D2210000}"/>
    <cellStyle name="Prozent 4 3 3 7 4" xfId="19124" xr:uid="{00000000-0005-0000-0000-0000D3210000}"/>
    <cellStyle name="Prozent 4 3 3 8" xfId="2774" xr:uid="{00000000-0005-0000-0000-0000D4210000}"/>
    <cellStyle name="Prozent 4 3 3 8 2" xfId="6256" xr:uid="{00000000-0005-0000-0000-0000D5210000}"/>
    <cellStyle name="Prozent 4 3 3 8 2 2" xfId="14677" xr:uid="{00000000-0005-0000-0000-0000D6210000}"/>
    <cellStyle name="Prozent 4 3 3 8 2 2 2" xfId="31515" xr:uid="{00000000-0005-0000-0000-0000D7210000}"/>
    <cellStyle name="Prozent 4 3 3 8 2 3" xfId="23097" xr:uid="{00000000-0005-0000-0000-0000D8210000}"/>
    <cellStyle name="Prozent 4 3 3 8 3" xfId="11195" xr:uid="{00000000-0005-0000-0000-0000D9210000}"/>
    <cellStyle name="Prozent 4 3 3 8 3 2" xfId="28033" xr:uid="{00000000-0005-0000-0000-0000DA210000}"/>
    <cellStyle name="Prozent 4 3 3 8 4" xfId="19615" xr:uid="{00000000-0005-0000-0000-0000DB210000}"/>
    <cellStyle name="Prozent 4 3 3 9" xfId="3271" xr:uid="{00000000-0005-0000-0000-0000DC210000}"/>
    <cellStyle name="Prozent 4 3 3 9 2" xfId="6753" xr:uid="{00000000-0005-0000-0000-0000DD210000}"/>
    <cellStyle name="Prozent 4 3 3 9 2 2" xfId="15174" xr:uid="{00000000-0005-0000-0000-0000DE210000}"/>
    <cellStyle name="Prozent 4 3 3 9 2 2 2" xfId="32012" xr:uid="{00000000-0005-0000-0000-0000DF210000}"/>
    <cellStyle name="Prozent 4 3 3 9 2 3" xfId="23594" xr:uid="{00000000-0005-0000-0000-0000E0210000}"/>
    <cellStyle name="Prozent 4 3 3 9 3" xfId="11692" xr:uid="{00000000-0005-0000-0000-0000E1210000}"/>
    <cellStyle name="Prozent 4 3 3 9 3 2" xfId="28530" xr:uid="{00000000-0005-0000-0000-0000E2210000}"/>
    <cellStyle name="Prozent 4 3 3 9 4" xfId="20112" xr:uid="{00000000-0005-0000-0000-0000E3210000}"/>
    <cellStyle name="Prozent 4 3 4" xfId="142" xr:uid="{00000000-0005-0000-0000-0000E4210000}"/>
    <cellStyle name="Prozent 4 3 4 10" xfId="7254" xr:uid="{00000000-0005-0000-0000-0000E5210000}"/>
    <cellStyle name="Prozent 4 3 4 10 2" xfId="15675" xr:uid="{00000000-0005-0000-0000-0000E6210000}"/>
    <cellStyle name="Prozent 4 3 4 10 2 2" xfId="32513" xr:uid="{00000000-0005-0000-0000-0000E7210000}"/>
    <cellStyle name="Prozent 4 3 4 10 3" xfId="24095" xr:uid="{00000000-0005-0000-0000-0000E8210000}"/>
    <cellStyle name="Prozent 4 3 4 11" xfId="7745" xr:uid="{00000000-0005-0000-0000-0000E9210000}"/>
    <cellStyle name="Prozent 4 3 4 11 2" xfId="16166" xr:uid="{00000000-0005-0000-0000-0000EA210000}"/>
    <cellStyle name="Prozent 4 3 4 11 2 2" xfId="33004" xr:uid="{00000000-0005-0000-0000-0000EB210000}"/>
    <cellStyle name="Prozent 4 3 4 11 3" xfId="24586" xr:uid="{00000000-0005-0000-0000-0000EC210000}"/>
    <cellStyle name="Prozent 4 3 4 12" xfId="8238" xr:uid="{00000000-0005-0000-0000-0000ED210000}"/>
    <cellStyle name="Prozent 4 3 4 12 2" xfId="16659" xr:uid="{00000000-0005-0000-0000-0000EE210000}"/>
    <cellStyle name="Prozent 4 3 4 12 2 2" xfId="33497" xr:uid="{00000000-0005-0000-0000-0000EF210000}"/>
    <cellStyle name="Prozent 4 3 4 12 3" xfId="25079" xr:uid="{00000000-0005-0000-0000-0000F0210000}"/>
    <cellStyle name="Prozent 4 3 4 13" xfId="8694" xr:uid="{00000000-0005-0000-0000-0000F1210000}"/>
    <cellStyle name="Prozent 4 3 4 13 2" xfId="25533" xr:uid="{00000000-0005-0000-0000-0000F2210000}"/>
    <cellStyle name="Prozent 4 3 4 14" xfId="17114" xr:uid="{00000000-0005-0000-0000-0000F3210000}"/>
    <cellStyle name="Prozent 4 3 4 2" xfId="382" xr:uid="{00000000-0005-0000-0000-0000F4210000}"/>
    <cellStyle name="Prozent 4 3 4 2 10" xfId="8239" xr:uid="{00000000-0005-0000-0000-0000F5210000}"/>
    <cellStyle name="Prozent 4 3 4 2 10 2" xfId="16660" xr:uid="{00000000-0005-0000-0000-0000F6210000}"/>
    <cellStyle name="Prozent 4 3 4 2 10 2 2" xfId="33498" xr:uid="{00000000-0005-0000-0000-0000F7210000}"/>
    <cellStyle name="Prozent 4 3 4 2 10 3" xfId="25080" xr:uid="{00000000-0005-0000-0000-0000F8210000}"/>
    <cellStyle name="Prozent 4 3 4 2 11" xfId="8857" xr:uid="{00000000-0005-0000-0000-0000F9210000}"/>
    <cellStyle name="Prozent 4 3 4 2 11 2" xfId="25696" xr:uid="{00000000-0005-0000-0000-0000FA210000}"/>
    <cellStyle name="Prozent 4 3 4 2 12" xfId="17277" xr:uid="{00000000-0005-0000-0000-0000FB210000}"/>
    <cellStyle name="Prozent 4 3 4 2 2" xfId="878" xr:uid="{00000000-0005-0000-0000-0000FC210000}"/>
    <cellStyle name="Prozent 4 3 4 2 2 2" xfId="1866" xr:uid="{00000000-0005-0000-0000-0000FD210000}"/>
    <cellStyle name="Prozent 4 3 4 2 2 2 2" xfId="5402" xr:uid="{00000000-0005-0000-0000-0000FE210000}"/>
    <cellStyle name="Prozent 4 3 4 2 2 2 2 2" xfId="13823" xr:uid="{00000000-0005-0000-0000-0000FF210000}"/>
    <cellStyle name="Prozent 4 3 4 2 2 2 2 2 2" xfId="30661" xr:uid="{00000000-0005-0000-0000-000000220000}"/>
    <cellStyle name="Prozent 4 3 4 2 2 2 2 3" xfId="22243" xr:uid="{00000000-0005-0000-0000-000001220000}"/>
    <cellStyle name="Prozent 4 3 4 2 2 2 3" xfId="10341" xr:uid="{00000000-0005-0000-0000-000002220000}"/>
    <cellStyle name="Prozent 4 3 4 2 2 2 3 2" xfId="27179" xr:uid="{00000000-0005-0000-0000-000003220000}"/>
    <cellStyle name="Prozent 4 3 4 2 2 2 4" xfId="18761" xr:uid="{00000000-0005-0000-0000-000004220000}"/>
    <cellStyle name="Prozent 4 3 4 2 2 3" xfId="4414" xr:uid="{00000000-0005-0000-0000-000005220000}"/>
    <cellStyle name="Prozent 4 3 4 2 2 3 2" xfId="12835" xr:uid="{00000000-0005-0000-0000-000006220000}"/>
    <cellStyle name="Prozent 4 3 4 2 2 3 2 2" xfId="29673" xr:uid="{00000000-0005-0000-0000-000007220000}"/>
    <cellStyle name="Prozent 4 3 4 2 2 3 3" xfId="21255" xr:uid="{00000000-0005-0000-0000-000008220000}"/>
    <cellStyle name="Prozent 4 3 4 2 2 4" xfId="9353" xr:uid="{00000000-0005-0000-0000-000009220000}"/>
    <cellStyle name="Prozent 4 3 4 2 2 4 2" xfId="26191" xr:uid="{00000000-0005-0000-0000-00000A220000}"/>
    <cellStyle name="Prozent 4 3 4 2 2 5" xfId="17773" xr:uid="{00000000-0005-0000-0000-00000B220000}"/>
    <cellStyle name="Prozent 4 3 4 2 3" xfId="1371" xr:uid="{00000000-0005-0000-0000-00000C220000}"/>
    <cellStyle name="Prozent 4 3 4 2 3 2" xfId="4907" xr:uid="{00000000-0005-0000-0000-00000D220000}"/>
    <cellStyle name="Prozent 4 3 4 2 3 2 2" xfId="13328" xr:uid="{00000000-0005-0000-0000-00000E220000}"/>
    <cellStyle name="Prozent 4 3 4 2 3 2 2 2" xfId="30166" xr:uid="{00000000-0005-0000-0000-00000F220000}"/>
    <cellStyle name="Prozent 4 3 4 2 3 2 3" xfId="21748" xr:uid="{00000000-0005-0000-0000-000010220000}"/>
    <cellStyle name="Prozent 4 3 4 2 3 3" xfId="9846" xr:uid="{00000000-0005-0000-0000-000011220000}"/>
    <cellStyle name="Prozent 4 3 4 2 3 3 2" xfId="26684" xr:uid="{00000000-0005-0000-0000-000012220000}"/>
    <cellStyle name="Prozent 4 3 4 2 3 4" xfId="18266" xr:uid="{00000000-0005-0000-0000-000013220000}"/>
    <cellStyle name="Prozent 4 3 4 2 4" xfId="2286" xr:uid="{00000000-0005-0000-0000-000014220000}"/>
    <cellStyle name="Prozent 4 3 4 2 4 2" xfId="5772" xr:uid="{00000000-0005-0000-0000-000015220000}"/>
    <cellStyle name="Prozent 4 3 4 2 4 2 2" xfId="14193" xr:uid="{00000000-0005-0000-0000-000016220000}"/>
    <cellStyle name="Prozent 4 3 4 2 4 2 2 2" xfId="31031" xr:uid="{00000000-0005-0000-0000-000017220000}"/>
    <cellStyle name="Prozent 4 3 4 2 4 2 3" xfId="22613" xr:uid="{00000000-0005-0000-0000-000018220000}"/>
    <cellStyle name="Prozent 4 3 4 2 4 3" xfId="10711" xr:uid="{00000000-0005-0000-0000-000019220000}"/>
    <cellStyle name="Prozent 4 3 4 2 4 3 2" xfId="27549" xr:uid="{00000000-0005-0000-0000-00001A220000}"/>
    <cellStyle name="Prozent 4 3 4 2 4 4" xfId="19131" xr:uid="{00000000-0005-0000-0000-00001B220000}"/>
    <cellStyle name="Prozent 4 3 4 2 5" xfId="2781" xr:uid="{00000000-0005-0000-0000-00001C220000}"/>
    <cellStyle name="Prozent 4 3 4 2 5 2" xfId="6263" xr:uid="{00000000-0005-0000-0000-00001D220000}"/>
    <cellStyle name="Prozent 4 3 4 2 5 2 2" xfId="14684" xr:uid="{00000000-0005-0000-0000-00001E220000}"/>
    <cellStyle name="Prozent 4 3 4 2 5 2 2 2" xfId="31522" xr:uid="{00000000-0005-0000-0000-00001F220000}"/>
    <cellStyle name="Prozent 4 3 4 2 5 2 3" xfId="23104" xr:uid="{00000000-0005-0000-0000-000020220000}"/>
    <cellStyle name="Prozent 4 3 4 2 5 3" xfId="11202" xr:uid="{00000000-0005-0000-0000-000021220000}"/>
    <cellStyle name="Prozent 4 3 4 2 5 3 2" xfId="28040" xr:uid="{00000000-0005-0000-0000-000022220000}"/>
    <cellStyle name="Prozent 4 3 4 2 5 4" xfId="19622" xr:uid="{00000000-0005-0000-0000-000023220000}"/>
    <cellStyle name="Prozent 4 3 4 2 6" xfId="3278" xr:uid="{00000000-0005-0000-0000-000024220000}"/>
    <cellStyle name="Prozent 4 3 4 2 6 2" xfId="6760" xr:uid="{00000000-0005-0000-0000-000025220000}"/>
    <cellStyle name="Prozent 4 3 4 2 6 2 2" xfId="15181" xr:uid="{00000000-0005-0000-0000-000026220000}"/>
    <cellStyle name="Prozent 4 3 4 2 6 2 2 2" xfId="32019" xr:uid="{00000000-0005-0000-0000-000027220000}"/>
    <cellStyle name="Prozent 4 3 4 2 6 2 3" xfId="23601" xr:uid="{00000000-0005-0000-0000-000028220000}"/>
    <cellStyle name="Prozent 4 3 4 2 6 3" xfId="11699" xr:uid="{00000000-0005-0000-0000-000029220000}"/>
    <cellStyle name="Prozent 4 3 4 2 6 3 2" xfId="28537" xr:uid="{00000000-0005-0000-0000-00002A220000}"/>
    <cellStyle name="Prozent 4 3 4 2 6 4" xfId="20119" xr:uid="{00000000-0005-0000-0000-00002B220000}"/>
    <cellStyle name="Prozent 4 3 4 2 7" xfId="3919" xr:uid="{00000000-0005-0000-0000-00002C220000}"/>
    <cellStyle name="Prozent 4 3 4 2 7 2" xfId="12340" xr:uid="{00000000-0005-0000-0000-00002D220000}"/>
    <cellStyle name="Prozent 4 3 4 2 7 2 2" xfId="29178" xr:uid="{00000000-0005-0000-0000-00002E220000}"/>
    <cellStyle name="Prozent 4 3 4 2 7 3" xfId="20760" xr:uid="{00000000-0005-0000-0000-00002F220000}"/>
    <cellStyle name="Prozent 4 3 4 2 8" xfId="7255" xr:uid="{00000000-0005-0000-0000-000030220000}"/>
    <cellStyle name="Prozent 4 3 4 2 8 2" xfId="15676" xr:uid="{00000000-0005-0000-0000-000031220000}"/>
    <cellStyle name="Prozent 4 3 4 2 8 2 2" xfId="32514" xr:uid="{00000000-0005-0000-0000-000032220000}"/>
    <cellStyle name="Prozent 4 3 4 2 8 3" xfId="24096" xr:uid="{00000000-0005-0000-0000-000033220000}"/>
    <cellStyle name="Prozent 4 3 4 2 9" xfId="7746" xr:uid="{00000000-0005-0000-0000-000034220000}"/>
    <cellStyle name="Prozent 4 3 4 2 9 2" xfId="16167" xr:uid="{00000000-0005-0000-0000-000035220000}"/>
    <cellStyle name="Prozent 4 3 4 2 9 2 2" xfId="33005" xr:uid="{00000000-0005-0000-0000-000036220000}"/>
    <cellStyle name="Prozent 4 3 4 2 9 3" xfId="24587" xr:uid="{00000000-0005-0000-0000-000037220000}"/>
    <cellStyle name="Prozent 4 3 4 3" xfId="544" xr:uid="{00000000-0005-0000-0000-000038220000}"/>
    <cellStyle name="Prozent 4 3 4 3 10" xfId="8240" xr:uid="{00000000-0005-0000-0000-000039220000}"/>
    <cellStyle name="Prozent 4 3 4 3 10 2" xfId="16661" xr:uid="{00000000-0005-0000-0000-00003A220000}"/>
    <cellStyle name="Prozent 4 3 4 3 10 2 2" xfId="33499" xr:uid="{00000000-0005-0000-0000-00003B220000}"/>
    <cellStyle name="Prozent 4 3 4 3 10 3" xfId="25081" xr:uid="{00000000-0005-0000-0000-00003C220000}"/>
    <cellStyle name="Prozent 4 3 4 3 11" xfId="9020" xr:uid="{00000000-0005-0000-0000-00003D220000}"/>
    <cellStyle name="Prozent 4 3 4 3 11 2" xfId="25858" xr:uid="{00000000-0005-0000-0000-00003E220000}"/>
    <cellStyle name="Prozent 4 3 4 3 12" xfId="17440" xr:uid="{00000000-0005-0000-0000-00003F220000}"/>
    <cellStyle name="Prozent 4 3 4 3 2" xfId="1040" xr:uid="{00000000-0005-0000-0000-000040220000}"/>
    <cellStyle name="Prozent 4 3 4 3 2 2" xfId="2028" xr:uid="{00000000-0005-0000-0000-000041220000}"/>
    <cellStyle name="Prozent 4 3 4 3 2 2 2" xfId="5564" xr:uid="{00000000-0005-0000-0000-000042220000}"/>
    <cellStyle name="Prozent 4 3 4 3 2 2 2 2" xfId="13985" xr:uid="{00000000-0005-0000-0000-000043220000}"/>
    <cellStyle name="Prozent 4 3 4 3 2 2 2 2 2" xfId="30823" xr:uid="{00000000-0005-0000-0000-000044220000}"/>
    <cellStyle name="Prozent 4 3 4 3 2 2 2 3" xfId="22405" xr:uid="{00000000-0005-0000-0000-000045220000}"/>
    <cellStyle name="Prozent 4 3 4 3 2 2 3" xfId="10503" xr:uid="{00000000-0005-0000-0000-000046220000}"/>
    <cellStyle name="Prozent 4 3 4 3 2 2 3 2" xfId="27341" xr:uid="{00000000-0005-0000-0000-000047220000}"/>
    <cellStyle name="Prozent 4 3 4 3 2 2 4" xfId="18923" xr:uid="{00000000-0005-0000-0000-000048220000}"/>
    <cellStyle name="Prozent 4 3 4 3 2 3" xfId="4576" xr:uid="{00000000-0005-0000-0000-000049220000}"/>
    <cellStyle name="Prozent 4 3 4 3 2 3 2" xfId="12997" xr:uid="{00000000-0005-0000-0000-00004A220000}"/>
    <cellStyle name="Prozent 4 3 4 3 2 3 2 2" xfId="29835" xr:uid="{00000000-0005-0000-0000-00004B220000}"/>
    <cellStyle name="Prozent 4 3 4 3 2 3 3" xfId="21417" xr:uid="{00000000-0005-0000-0000-00004C220000}"/>
    <cellStyle name="Prozent 4 3 4 3 2 4" xfId="9515" xr:uid="{00000000-0005-0000-0000-00004D220000}"/>
    <cellStyle name="Prozent 4 3 4 3 2 4 2" xfId="26353" xr:uid="{00000000-0005-0000-0000-00004E220000}"/>
    <cellStyle name="Prozent 4 3 4 3 2 5" xfId="17935" xr:uid="{00000000-0005-0000-0000-00004F220000}"/>
    <cellStyle name="Prozent 4 3 4 3 3" xfId="1533" xr:uid="{00000000-0005-0000-0000-000050220000}"/>
    <cellStyle name="Prozent 4 3 4 3 3 2" xfId="5069" xr:uid="{00000000-0005-0000-0000-000051220000}"/>
    <cellStyle name="Prozent 4 3 4 3 3 2 2" xfId="13490" xr:uid="{00000000-0005-0000-0000-000052220000}"/>
    <cellStyle name="Prozent 4 3 4 3 3 2 2 2" xfId="30328" xr:uid="{00000000-0005-0000-0000-000053220000}"/>
    <cellStyle name="Prozent 4 3 4 3 3 2 3" xfId="21910" xr:uid="{00000000-0005-0000-0000-000054220000}"/>
    <cellStyle name="Prozent 4 3 4 3 3 3" xfId="10008" xr:uid="{00000000-0005-0000-0000-000055220000}"/>
    <cellStyle name="Prozent 4 3 4 3 3 3 2" xfId="26846" xr:uid="{00000000-0005-0000-0000-000056220000}"/>
    <cellStyle name="Prozent 4 3 4 3 3 4" xfId="18428" xr:uid="{00000000-0005-0000-0000-000057220000}"/>
    <cellStyle name="Prozent 4 3 4 3 4" xfId="2287" xr:uid="{00000000-0005-0000-0000-000058220000}"/>
    <cellStyle name="Prozent 4 3 4 3 4 2" xfId="5773" xr:uid="{00000000-0005-0000-0000-000059220000}"/>
    <cellStyle name="Prozent 4 3 4 3 4 2 2" xfId="14194" xr:uid="{00000000-0005-0000-0000-00005A220000}"/>
    <cellStyle name="Prozent 4 3 4 3 4 2 2 2" xfId="31032" xr:uid="{00000000-0005-0000-0000-00005B220000}"/>
    <cellStyle name="Prozent 4 3 4 3 4 2 3" xfId="22614" xr:uid="{00000000-0005-0000-0000-00005C220000}"/>
    <cellStyle name="Prozent 4 3 4 3 4 3" xfId="10712" xr:uid="{00000000-0005-0000-0000-00005D220000}"/>
    <cellStyle name="Prozent 4 3 4 3 4 3 2" xfId="27550" xr:uid="{00000000-0005-0000-0000-00005E220000}"/>
    <cellStyle name="Prozent 4 3 4 3 4 4" xfId="19132" xr:uid="{00000000-0005-0000-0000-00005F220000}"/>
    <cellStyle name="Prozent 4 3 4 3 5" xfId="2782" xr:uid="{00000000-0005-0000-0000-000060220000}"/>
    <cellStyle name="Prozent 4 3 4 3 5 2" xfId="6264" xr:uid="{00000000-0005-0000-0000-000061220000}"/>
    <cellStyle name="Prozent 4 3 4 3 5 2 2" xfId="14685" xr:uid="{00000000-0005-0000-0000-000062220000}"/>
    <cellStyle name="Prozent 4 3 4 3 5 2 2 2" xfId="31523" xr:uid="{00000000-0005-0000-0000-000063220000}"/>
    <cellStyle name="Prozent 4 3 4 3 5 2 3" xfId="23105" xr:uid="{00000000-0005-0000-0000-000064220000}"/>
    <cellStyle name="Prozent 4 3 4 3 5 3" xfId="11203" xr:uid="{00000000-0005-0000-0000-000065220000}"/>
    <cellStyle name="Prozent 4 3 4 3 5 3 2" xfId="28041" xr:uid="{00000000-0005-0000-0000-000066220000}"/>
    <cellStyle name="Prozent 4 3 4 3 5 4" xfId="19623" xr:uid="{00000000-0005-0000-0000-000067220000}"/>
    <cellStyle name="Prozent 4 3 4 3 6" xfId="3279" xr:uid="{00000000-0005-0000-0000-000068220000}"/>
    <cellStyle name="Prozent 4 3 4 3 6 2" xfId="6761" xr:uid="{00000000-0005-0000-0000-000069220000}"/>
    <cellStyle name="Prozent 4 3 4 3 6 2 2" xfId="15182" xr:uid="{00000000-0005-0000-0000-00006A220000}"/>
    <cellStyle name="Prozent 4 3 4 3 6 2 2 2" xfId="32020" xr:uid="{00000000-0005-0000-0000-00006B220000}"/>
    <cellStyle name="Prozent 4 3 4 3 6 2 3" xfId="23602" xr:uid="{00000000-0005-0000-0000-00006C220000}"/>
    <cellStyle name="Prozent 4 3 4 3 6 3" xfId="11700" xr:uid="{00000000-0005-0000-0000-00006D220000}"/>
    <cellStyle name="Prozent 4 3 4 3 6 3 2" xfId="28538" xr:uid="{00000000-0005-0000-0000-00006E220000}"/>
    <cellStyle name="Prozent 4 3 4 3 6 4" xfId="20120" xr:uid="{00000000-0005-0000-0000-00006F220000}"/>
    <cellStyle name="Prozent 4 3 4 3 7" xfId="4081" xr:uid="{00000000-0005-0000-0000-000070220000}"/>
    <cellStyle name="Prozent 4 3 4 3 7 2" xfId="12502" xr:uid="{00000000-0005-0000-0000-000071220000}"/>
    <cellStyle name="Prozent 4 3 4 3 7 2 2" xfId="29340" xr:uid="{00000000-0005-0000-0000-000072220000}"/>
    <cellStyle name="Prozent 4 3 4 3 7 3" xfId="20922" xr:uid="{00000000-0005-0000-0000-000073220000}"/>
    <cellStyle name="Prozent 4 3 4 3 8" xfId="7256" xr:uid="{00000000-0005-0000-0000-000074220000}"/>
    <cellStyle name="Prozent 4 3 4 3 8 2" xfId="15677" xr:uid="{00000000-0005-0000-0000-000075220000}"/>
    <cellStyle name="Prozent 4 3 4 3 8 2 2" xfId="32515" xr:uid="{00000000-0005-0000-0000-000076220000}"/>
    <cellStyle name="Prozent 4 3 4 3 8 3" xfId="24097" xr:uid="{00000000-0005-0000-0000-000077220000}"/>
    <cellStyle name="Prozent 4 3 4 3 9" xfId="7747" xr:uid="{00000000-0005-0000-0000-000078220000}"/>
    <cellStyle name="Prozent 4 3 4 3 9 2" xfId="16168" xr:uid="{00000000-0005-0000-0000-000079220000}"/>
    <cellStyle name="Prozent 4 3 4 3 9 2 2" xfId="33006" xr:uid="{00000000-0005-0000-0000-00007A220000}"/>
    <cellStyle name="Prozent 4 3 4 3 9 3" xfId="24588" xr:uid="{00000000-0005-0000-0000-00007B220000}"/>
    <cellStyle name="Prozent 4 3 4 4" xfId="715" xr:uid="{00000000-0005-0000-0000-00007C220000}"/>
    <cellStyle name="Prozent 4 3 4 4 2" xfId="1703" xr:uid="{00000000-0005-0000-0000-00007D220000}"/>
    <cellStyle name="Prozent 4 3 4 4 2 2" xfId="5239" xr:uid="{00000000-0005-0000-0000-00007E220000}"/>
    <cellStyle name="Prozent 4 3 4 4 2 2 2" xfId="13660" xr:uid="{00000000-0005-0000-0000-00007F220000}"/>
    <cellStyle name="Prozent 4 3 4 4 2 2 2 2" xfId="30498" xr:uid="{00000000-0005-0000-0000-000080220000}"/>
    <cellStyle name="Prozent 4 3 4 4 2 2 3" xfId="22080" xr:uid="{00000000-0005-0000-0000-000081220000}"/>
    <cellStyle name="Prozent 4 3 4 4 2 3" xfId="10178" xr:uid="{00000000-0005-0000-0000-000082220000}"/>
    <cellStyle name="Prozent 4 3 4 4 2 3 2" xfId="27016" xr:uid="{00000000-0005-0000-0000-000083220000}"/>
    <cellStyle name="Prozent 4 3 4 4 2 4" xfId="18598" xr:uid="{00000000-0005-0000-0000-000084220000}"/>
    <cellStyle name="Prozent 4 3 4 4 3" xfId="4251" xr:uid="{00000000-0005-0000-0000-000085220000}"/>
    <cellStyle name="Prozent 4 3 4 4 3 2" xfId="12672" xr:uid="{00000000-0005-0000-0000-000086220000}"/>
    <cellStyle name="Prozent 4 3 4 4 3 2 2" xfId="29510" xr:uid="{00000000-0005-0000-0000-000087220000}"/>
    <cellStyle name="Prozent 4 3 4 4 3 3" xfId="21092" xr:uid="{00000000-0005-0000-0000-000088220000}"/>
    <cellStyle name="Prozent 4 3 4 4 4" xfId="9190" xr:uid="{00000000-0005-0000-0000-000089220000}"/>
    <cellStyle name="Prozent 4 3 4 4 4 2" xfId="26028" xr:uid="{00000000-0005-0000-0000-00008A220000}"/>
    <cellStyle name="Prozent 4 3 4 4 5" xfId="17610" xr:uid="{00000000-0005-0000-0000-00008B220000}"/>
    <cellStyle name="Prozent 4 3 4 5" xfId="1208" xr:uid="{00000000-0005-0000-0000-00008C220000}"/>
    <cellStyle name="Prozent 4 3 4 5 2" xfId="4744" xr:uid="{00000000-0005-0000-0000-00008D220000}"/>
    <cellStyle name="Prozent 4 3 4 5 2 2" xfId="13165" xr:uid="{00000000-0005-0000-0000-00008E220000}"/>
    <cellStyle name="Prozent 4 3 4 5 2 2 2" xfId="30003" xr:uid="{00000000-0005-0000-0000-00008F220000}"/>
    <cellStyle name="Prozent 4 3 4 5 2 3" xfId="21585" xr:uid="{00000000-0005-0000-0000-000090220000}"/>
    <cellStyle name="Prozent 4 3 4 5 3" xfId="9683" xr:uid="{00000000-0005-0000-0000-000091220000}"/>
    <cellStyle name="Prozent 4 3 4 5 3 2" xfId="26521" xr:uid="{00000000-0005-0000-0000-000092220000}"/>
    <cellStyle name="Prozent 4 3 4 5 4" xfId="18103" xr:uid="{00000000-0005-0000-0000-000093220000}"/>
    <cellStyle name="Prozent 4 3 4 6" xfId="2285" xr:uid="{00000000-0005-0000-0000-000094220000}"/>
    <cellStyle name="Prozent 4 3 4 6 2" xfId="5771" xr:uid="{00000000-0005-0000-0000-000095220000}"/>
    <cellStyle name="Prozent 4 3 4 6 2 2" xfId="14192" xr:uid="{00000000-0005-0000-0000-000096220000}"/>
    <cellStyle name="Prozent 4 3 4 6 2 2 2" xfId="31030" xr:uid="{00000000-0005-0000-0000-000097220000}"/>
    <cellStyle name="Prozent 4 3 4 6 2 3" xfId="22612" xr:uid="{00000000-0005-0000-0000-000098220000}"/>
    <cellStyle name="Prozent 4 3 4 6 3" xfId="10710" xr:uid="{00000000-0005-0000-0000-000099220000}"/>
    <cellStyle name="Prozent 4 3 4 6 3 2" xfId="27548" xr:uid="{00000000-0005-0000-0000-00009A220000}"/>
    <cellStyle name="Prozent 4 3 4 6 4" xfId="19130" xr:uid="{00000000-0005-0000-0000-00009B220000}"/>
    <cellStyle name="Prozent 4 3 4 7" xfId="2780" xr:uid="{00000000-0005-0000-0000-00009C220000}"/>
    <cellStyle name="Prozent 4 3 4 7 2" xfId="6262" xr:uid="{00000000-0005-0000-0000-00009D220000}"/>
    <cellStyle name="Prozent 4 3 4 7 2 2" xfId="14683" xr:uid="{00000000-0005-0000-0000-00009E220000}"/>
    <cellStyle name="Prozent 4 3 4 7 2 2 2" xfId="31521" xr:uid="{00000000-0005-0000-0000-00009F220000}"/>
    <cellStyle name="Prozent 4 3 4 7 2 3" xfId="23103" xr:uid="{00000000-0005-0000-0000-0000A0220000}"/>
    <cellStyle name="Prozent 4 3 4 7 3" xfId="11201" xr:uid="{00000000-0005-0000-0000-0000A1220000}"/>
    <cellStyle name="Prozent 4 3 4 7 3 2" xfId="28039" xr:uid="{00000000-0005-0000-0000-0000A2220000}"/>
    <cellStyle name="Prozent 4 3 4 7 4" xfId="19621" xr:uid="{00000000-0005-0000-0000-0000A3220000}"/>
    <cellStyle name="Prozent 4 3 4 8" xfId="3277" xr:uid="{00000000-0005-0000-0000-0000A4220000}"/>
    <cellStyle name="Prozent 4 3 4 8 2" xfId="6759" xr:uid="{00000000-0005-0000-0000-0000A5220000}"/>
    <cellStyle name="Prozent 4 3 4 8 2 2" xfId="15180" xr:uid="{00000000-0005-0000-0000-0000A6220000}"/>
    <cellStyle name="Prozent 4 3 4 8 2 2 2" xfId="32018" xr:uid="{00000000-0005-0000-0000-0000A7220000}"/>
    <cellStyle name="Prozent 4 3 4 8 2 3" xfId="23600" xr:uid="{00000000-0005-0000-0000-0000A8220000}"/>
    <cellStyle name="Prozent 4 3 4 8 3" xfId="11698" xr:uid="{00000000-0005-0000-0000-0000A9220000}"/>
    <cellStyle name="Prozent 4 3 4 8 3 2" xfId="28536" xr:uid="{00000000-0005-0000-0000-0000AA220000}"/>
    <cellStyle name="Prozent 4 3 4 8 4" xfId="20118" xr:uid="{00000000-0005-0000-0000-0000AB220000}"/>
    <cellStyle name="Prozent 4 3 4 9" xfId="3756" xr:uid="{00000000-0005-0000-0000-0000AC220000}"/>
    <cellStyle name="Prozent 4 3 4 9 2" xfId="12177" xr:uid="{00000000-0005-0000-0000-0000AD220000}"/>
    <cellStyle name="Prozent 4 3 4 9 2 2" xfId="29015" xr:uid="{00000000-0005-0000-0000-0000AE220000}"/>
    <cellStyle name="Prozent 4 3 4 9 3" xfId="20597" xr:uid="{00000000-0005-0000-0000-0000AF220000}"/>
    <cellStyle name="Prozent 4 3 5" xfId="304" xr:uid="{00000000-0005-0000-0000-0000B0220000}"/>
    <cellStyle name="Prozent 4 3 5 10" xfId="8241" xr:uid="{00000000-0005-0000-0000-0000B1220000}"/>
    <cellStyle name="Prozent 4 3 5 10 2" xfId="16662" xr:uid="{00000000-0005-0000-0000-0000B2220000}"/>
    <cellStyle name="Prozent 4 3 5 10 2 2" xfId="33500" xr:uid="{00000000-0005-0000-0000-0000B3220000}"/>
    <cellStyle name="Prozent 4 3 5 10 3" xfId="25082" xr:uid="{00000000-0005-0000-0000-0000B4220000}"/>
    <cellStyle name="Prozent 4 3 5 11" xfId="8779" xr:uid="{00000000-0005-0000-0000-0000B5220000}"/>
    <cellStyle name="Prozent 4 3 5 11 2" xfId="25618" xr:uid="{00000000-0005-0000-0000-0000B6220000}"/>
    <cellStyle name="Prozent 4 3 5 12" xfId="17199" xr:uid="{00000000-0005-0000-0000-0000B7220000}"/>
    <cellStyle name="Prozent 4 3 5 2" xfId="800" xr:uid="{00000000-0005-0000-0000-0000B8220000}"/>
    <cellStyle name="Prozent 4 3 5 2 2" xfId="1788" xr:uid="{00000000-0005-0000-0000-0000B9220000}"/>
    <cellStyle name="Prozent 4 3 5 2 2 2" xfId="5324" xr:uid="{00000000-0005-0000-0000-0000BA220000}"/>
    <cellStyle name="Prozent 4 3 5 2 2 2 2" xfId="13745" xr:uid="{00000000-0005-0000-0000-0000BB220000}"/>
    <cellStyle name="Prozent 4 3 5 2 2 2 2 2" xfId="30583" xr:uid="{00000000-0005-0000-0000-0000BC220000}"/>
    <cellStyle name="Prozent 4 3 5 2 2 2 3" xfId="22165" xr:uid="{00000000-0005-0000-0000-0000BD220000}"/>
    <cellStyle name="Prozent 4 3 5 2 2 3" xfId="10263" xr:uid="{00000000-0005-0000-0000-0000BE220000}"/>
    <cellStyle name="Prozent 4 3 5 2 2 3 2" xfId="27101" xr:uid="{00000000-0005-0000-0000-0000BF220000}"/>
    <cellStyle name="Prozent 4 3 5 2 2 4" xfId="18683" xr:uid="{00000000-0005-0000-0000-0000C0220000}"/>
    <cellStyle name="Prozent 4 3 5 2 3" xfId="4336" xr:uid="{00000000-0005-0000-0000-0000C1220000}"/>
    <cellStyle name="Prozent 4 3 5 2 3 2" xfId="12757" xr:uid="{00000000-0005-0000-0000-0000C2220000}"/>
    <cellStyle name="Prozent 4 3 5 2 3 2 2" xfId="29595" xr:uid="{00000000-0005-0000-0000-0000C3220000}"/>
    <cellStyle name="Prozent 4 3 5 2 3 3" xfId="21177" xr:uid="{00000000-0005-0000-0000-0000C4220000}"/>
    <cellStyle name="Prozent 4 3 5 2 4" xfId="9275" xr:uid="{00000000-0005-0000-0000-0000C5220000}"/>
    <cellStyle name="Prozent 4 3 5 2 4 2" xfId="26113" xr:uid="{00000000-0005-0000-0000-0000C6220000}"/>
    <cellStyle name="Prozent 4 3 5 2 5" xfId="17695" xr:uid="{00000000-0005-0000-0000-0000C7220000}"/>
    <cellStyle name="Prozent 4 3 5 3" xfId="1293" xr:uid="{00000000-0005-0000-0000-0000C8220000}"/>
    <cellStyle name="Prozent 4 3 5 3 2" xfId="4829" xr:uid="{00000000-0005-0000-0000-0000C9220000}"/>
    <cellStyle name="Prozent 4 3 5 3 2 2" xfId="13250" xr:uid="{00000000-0005-0000-0000-0000CA220000}"/>
    <cellStyle name="Prozent 4 3 5 3 2 2 2" xfId="30088" xr:uid="{00000000-0005-0000-0000-0000CB220000}"/>
    <cellStyle name="Prozent 4 3 5 3 2 3" xfId="21670" xr:uid="{00000000-0005-0000-0000-0000CC220000}"/>
    <cellStyle name="Prozent 4 3 5 3 3" xfId="9768" xr:uid="{00000000-0005-0000-0000-0000CD220000}"/>
    <cellStyle name="Prozent 4 3 5 3 3 2" xfId="26606" xr:uid="{00000000-0005-0000-0000-0000CE220000}"/>
    <cellStyle name="Prozent 4 3 5 3 4" xfId="18188" xr:uid="{00000000-0005-0000-0000-0000CF220000}"/>
    <cellStyle name="Prozent 4 3 5 4" xfId="2288" xr:uid="{00000000-0005-0000-0000-0000D0220000}"/>
    <cellStyle name="Prozent 4 3 5 4 2" xfId="5774" xr:uid="{00000000-0005-0000-0000-0000D1220000}"/>
    <cellStyle name="Prozent 4 3 5 4 2 2" xfId="14195" xr:uid="{00000000-0005-0000-0000-0000D2220000}"/>
    <cellStyle name="Prozent 4 3 5 4 2 2 2" xfId="31033" xr:uid="{00000000-0005-0000-0000-0000D3220000}"/>
    <cellStyle name="Prozent 4 3 5 4 2 3" xfId="22615" xr:uid="{00000000-0005-0000-0000-0000D4220000}"/>
    <cellStyle name="Prozent 4 3 5 4 3" xfId="10713" xr:uid="{00000000-0005-0000-0000-0000D5220000}"/>
    <cellStyle name="Prozent 4 3 5 4 3 2" xfId="27551" xr:uid="{00000000-0005-0000-0000-0000D6220000}"/>
    <cellStyle name="Prozent 4 3 5 4 4" xfId="19133" xr:uid="{00000000-0005-0000-0000-0000D7220000}"/>
    <cellStyle name="Prozent 4 3 5 5" xfId="2783" xr:uid="{00000000-0005-0000-0000-0000D8220000}"/>
    <cellStyle name="Prozent 4 3 5 5 2" xfId="6265" xr:uid="{00000000-0005-0000-0000-0000D9220000}"/>
    <cellStyle name="Prozent 4 3 5 5 2 2" xfId="14686" xr:uid="{00000000-0005-0000-0000-0000DA220000}"/>
    <cellStyle name="Prozent 4 3 5 5 2 2 2" xfId="31524" xr:uid="{00000000-0005-0000-0000-0000DB220000}"/>
    <cellStyle name="Prozent 4 3 5 5 2 3" xfId="23106" xr:uid="{00000000-0005-0000-0000-0000DC220000}"/>
    <cellStyle name="Prozent 4 3 5 5 3" xfId="11204" xr:uid="{00000000-0005-0000-0000-0000DD220000}"/>
    <cellStyle name="Prozent 4 3 5 5 3 2" xfId="28042" xr:uid="{00000000-0005-0000-0000-0000DE220000}"/>
    <cellStyle name="Prozent 4 3 5 5 4" xfId="19624" xr:uid="{00000000-0005-0000-0000-0000DF220000}"/>
    <cellStyle name="Prozent 4 3 5 6" xfId="3280" xr:uid="{00000000-0005-0000-0000-0000E0220000}"/>
    <cellStyle name="Prozent 4 3 5 6 2" xfId="6762" xr:uid="{00000000-0005-0000-0000-0000E1220000}"/>
    <cellStyle name="Prozent 4 3 5 6 2 2" xfId="15183" xr:uid="{00000000-0005-0000-0000-0000E2220000}"/>
    <cellStyle name="Prozent 4 3 5 6 2 2 2" xfId="32021" xr:uid="{00000000-0005-0000-0000-0000E3220000}"/>
    <cellStyle name="Prozent 4 3 5 6 2 3" xfId="23603" xr:uid="{00000000-0005-0000-0000-0000E4220000}"/>
    <cellStyle name="Prozent 4 3 5 6 3" xfId="11701" xr:uid="{00000000-0005-0000-0000-0000E5220000}"/>
    <cellStyle name="Prozent 4 3 5 6 3 2" xfId="28539" xr:uid="{00000000-0005-0000-0000-0000E6220000}"/>
    <cellStyle name="Prozent 4 3 5 6 4" xfId="20121" xr:uid="{00000000-0005-0000-0000-0000E7220000}"/>
    <cellStyle name="Prozent 4 3 5 7" xfId="3841" xr:uid="{00000000-0005-0000-0000-0000E8220000}"/>
    <cellStyle name="Prozent 4 3 5 7 2" xfId="12262" xr:uid="{00000000-0005-0000-0000-0000E9220000}"/>
    <cellStyle name="Prozent 4 3 5 7 2 2" xfId="29100" xr:uid="{00000000-0005-0000-0000-0000EA220000}"/>
    <cellStyle name="Prozent 4 3 5 7 3" xfId="20682" xr:uid="{00000000-0005-0000-0000-0000EB220000}"/>
    <cellStyle name="Prozent 4 3 5 8" xfId="7257" xr:uid="{00000000-0005-0000-0000-0000EC220000}"/>
    <cellStyle name="Prozent 4 3 5 8 2" xfId="15678" xr:uid="{00000000-0005-0000-0000-0000ED220000}"/>
    <cellStyle name="Prozent 4 3 5 8 2 2" xfId="32516" xr:uid="{00000000-0005-0000-0000-0000EE220000}"/>
    <cellStyle name="Prozent 4 3 5 8 3" xfId="24098" xr:uid="{00000000-0005-0000-0000-0000EF220000}"/>
    <cellStyle name="Prozent 4 3 5 9" xfId="7748" xr:uid="{00000000-0005-0000-0000-0000F0220000}"/>
    <cellStyle name="Prozent 4 3 5 9 2" xfId="16169" xr:uid="{00000000-0005-0000-0000-0000F1220000}"/>
    <cellStyle name="Prozent 4 3 5 9 2 2" xfId="33007" xr:uid="{00000000-0005-0000-0000-0000F2220000}"/>
    <cellStyle name="Prozent 4 3 5 9 3" xfId="24589" xr:uid="{00000000-0005-0000-0000-0000F3220000}"/>
    <cellStyle name="Prozent 4 3 6" xfId="466" xr:uid="{00000000-0005-0000-0000-0000F4220000}"/>
    <cellStyle name="Prozent 4 3 6 10" xfId="8242" xr:uid="{00000000-0005-0000-0000-0000F5220000}"/>
    <cellStyle name="Prozent 4 3 6 10 2" xfId="16663" xr:uid="{00000000-0005-0000-0000-0000F6220000}"/>
    <cellStyle name="Prozent 4 3 6 10 2 2" xfId="33501" xr:uid="{00000000-0005-0000-0000-0000F7220000}"/>
    <cellStyle name="Prozent 4 3 6 10 3" xfId="25083" xr:uid="{00000000-0005-0000-0000-0000F8220000}"/>
    <cellStyle name="Prozent 4 3 6 11" xfId="8942" xr:uid="{00000000-0005-0000-0000-0000F9220000}"/>
    <cellStyle name="Prozent 4 3 6 11 2" xfId="25780" xr:uid="{00000000-0005-0000-0000-0000FA220000}"/>
    <cellStyle name="Prozent 4 3 6 12" xfId="17362" xr:uid="{00000000-0005-0000-0000-0000FB220000}"/>
    <cellStyle name="Prozent 4 3 6 2" xfId="962" xr:uid="{00000000-0005-0000-0000-0000FC220000}"/>
    <cellStyle name="Prozent 4 3 6 2 2" xfId="1950" xr:uid="{00000000-0005-0000-0000-0000FD220000}"/>
    <cellStyle name="Prozent 4 3 6 2 2 2" xfId="5486" xr:uid="{00000000-0005-0000-0000-0000FE220000}"/>
    <cellStyle name="Prozent 4 3 6 2 2 2 2" xfId="13907" xr:uid="{00000000-0005-0000-0000-0000FF220000}"/>
    <cellStyle name="Prozent 4 3 6 2 2 2 2 2" xfId="30745" xr:uid="{00000000-0005-0000-0000-000000230000}"/>
    <cellStyle name="Prozent 4 3 6 2 2 2 3" xfId="22327" xr:uid="{00000000-0005-0000-0000-000001230000}"/>
    <cellStyle name="Prozent 4 3 6 2 2 3" xfId="10425" xr:uid="{00000000-0005-0000-0000-000002230000}"/>
    <cellStyle name="Prozent 4 3 6 2 2 3 2" xfId="27263" xr:uid="{00000000-0005-0000-0000-000003230000}"/>
    <cellStyle name="Prozent 4 3 6 2 2 4" xfId="18845" xr:uid="{00000000-0005-0000-0000-000004230000}"/>
    <cellStyle name="Prozent 4 3 6 2 3" xfId="4498" xr:uid="{00000000-0005-0000-0000-000005230000}"/>
    <cellStyle name="Prozent 4 3 6 2 3 2" xfId="12919" xr:uid="{00000000-0005-0000-0000-000006230000}"/>
    <cellStyle name="Prozent 4 3 6 2 3 2 2" xfId="29757" xr:uid="{00000000-0005-0000-0000-000007230000}"/>
    <cellStyle name="Prozent 4 3 6 2 3 3" xfId="21339" xr:uid="{00000000-0005-0000-0000-000008230000}"/>
    <cellStyle name="Prozent 4 3 6 2 4" xfId="9437" xr:uid="{00000000-0005-0000-0000-000009230000}"/>
    <cellStyle name="Prozent 4 3 6 2 4 2" xfId="26275" xr:uid="{00000000-0005-0000-0000-00000A230000}"/>
    <cellStyle name="Prozent 4 3 6 2 5" xfId="17857" xr:uid="{00000000-0005-0000-0000-00000B230000}"/>
    <cellStyle name="Prozent 4 3 6 3" xfId="1455" xr:uid="{00000000-0005-0000-0000-00000C230000}"/>
    <cellStyle name="Prozent 4 3 6 3 2" xfId="4991" xr:uid="{00000000-0005-0000-0000-00000D230000}"/>
    <cellStyle name="Prozent 4 3 6 3 2 2" xfId="13412" xr:uid="{00000000-0005-0000-0000-00000E230000}"/>
    <cellStyle name="Prozent 4 3 6 3 2 2 2" xfId="30250" xr:uid="{00000000-0005-0000-0000-00000F230000}"/>
    <cellStyle name="Prozent 4 3 6 3 2 3" xfId="21832" xr:uid="{00000000-0005-0000-0000-000010230000}"/>
    <cellStyle name="Prozent 4 3 6 3 3" xfId="9930" xr:uid="{00000000-0005-0000-0000-000011230000}"/>
    <cellStyle name="Prozent 4 3 6 3 3 2" xfId="26768" xr:uid="{00000000-0005-0000-0000-000012230000}"/>
    <cellStyle name="Prozent 4 3 6 3 4" xfId="18350" xr:uid="{00000000-0005-0000-0000-000013230000}"/>
    <cellStyle name="Prozent 4 3 6 4" xfId="2289" xr:uid="{00000000-0005-0000-0000-000014230000}"/>
    <cellStyle name="Prozent 4 3 6 4 2" xfId="5775" xr:uid="{00000000-0005-0000-0000-000015230000}"/>
    <cellStyle name="Prozent 4 3 6 4 2 2" xfId="14196" xr:uid="{00000000-0005-0000-0000-000016230000}"/>
    <cellStyle name="Prozent 4 3 6 4 2 2 2" xfId="31034" xr:uid="{00000000-0005-0000-0000-000017230000}"/>
    <cellStyle name="Prozent 4 3 6 4 2 3" xfId="22616" xr:uid="{00000000-0005-0000-0000-000018230000}"/>
    <cellStyle name="Prozent 4 3 6 4 3" xfId="10714" xr:uid="{00000000-0005-0000-0000-000019230000}"/>
    <cellStyle name="Prozent 4 3 6 4 3 2" xfId="27552" xr:uid="{00000000-0005-0000-0000-00001A230000}"/>
    <cellStyle name="Prozent 4 3 6 4 4" xfId="19134" xr:uid="{00000000-0005-0000-0000-00001B230000}"/>
    <cellStyle name="Prozent 4 3 6 5" xfId="2784" xr:uid="{00000000-0005-0000-0000-00001C230000}"/>
    <cellStyle name="Prozent 4 3 6 5 2" xfId="6266" xr:uid="{00000000-0005-0000-0000-00001D230000}"/>
    <cellStyle name="Prozent 4 3 6 5 2 2" xfId="14687" xr:uid="{00000000-0005-0000-0000-00001E230000}"/>
    <cellStyle name="Prozent 4 3 6 5 2 2 2" xfId="31525" xr:uid="{00000000-0005-0000-0000-00001F230000}"/>
    <cellStyle name="Prozent 4 3 6 5 2 3" xfId="23107" xr:uid="{00000000-0005-0000-0000-000020230000}"/>
    <cellStyle name="Prozent 4 3 6 5 3" xfId="11205" xr:uid="{00000000-0005-0000-0000-000021230000}"/>
    <cellStyle name="Prozent 4 3 6 5 3 2" xfId="28043" xr:uid="{00000000-0005-0000-0000-000022230000}"/>
    <cellStyle name="Prozent 4 3 6 5 4" xfId="19625" xr:uid="{00000000-0005-0000-0000-000023230000}"/>
    <cellStyle name="Prozent 4 3 6 6" xfId="3281" xr:uid="{00000000-0005-0000-0000-000024230000}"/>
    <cellStyle name="Prozent 4 3 6 6 2" xfId="6763" xr:uid="{00000000-0005-0000-0000-000025230000}"/>
    <cellStyle name="Prozent 4 3 6 6 2 2" xfId="15184" xr:uid="{00000000-0005-0000-0000-000026230000}"/>
    <cellStyle name="Prozent 4 3 6 6 2 2 2" xfId="32022" xr:uid="{00000000-0005-0000-0000-000027230000}"/>
    <cellStyle name="Prozent 4 3 6 6 2 3" xfId="23604" xr:uid="{00000000-0005-0000-0000-000028230000}"/>
    <cellStyle name="Prozent 4 3 6 6 3" xfId="11702" xr:uid="{00000000-0005-0000-0000-000029230000}"/>
    <cellStyle name="Prozent 4 3 6 6 3 2" xfId="28540" xr:uid="{00000000-0005-0000-0000-00002A230000}"/>
    <cellStyle name="Prozent 4 3 6 6 4" xfId="20122" xr:uid="{00000000-0005-0000-0000-00002B230000}"/>
    <cellStyle name="Prozent 4 3 6 7" xfId="4003" xr:uid="{00000000-0005-0000-0000-00002C230000}"/>
    <cellStyle name="Prozent 4 3 6 7 2" xfId="12424" xr:uid="{00000000-0005-0000-0000-00002D230000}"/>
    <cellStyle name="Prozent 4 3 6 7 2 2" xfId="29262" xr:uid="{00000000-0005-0000-0000-00002E230000}"/>
    <cellStyle name="Prozent 4 3 6 7 3" xfId="20844" xr:uid="{00000000-0005-0000-0000-00002F230000}"/>
    <cellStyle name="Prozent 4 3 6 8" xfId="7258" xr:uid="{00000000-0005-0000-0000-000030230000}"/>
    <cellStyle name="Prozent 4 3 6 8 2" xfId="15679" xr:uid="{00000000-0005-0000-0000-000031230000}"/>
    <cellStyle name="Prozent 4 3 6 8 2 2" xfId="32517" xr:uid="{00000000-0005-0000-0000-000032230000}"/>
    <cellStyle name="Prozent 4 3 6 8 3" xfId="24099" xr:uid="{00000000-0005-0000-0000-000033230000}"/>
    <cellStyle name="Prozent 4 3 6 9" xfId="7749" xr:uid="{00000000-0005-0000-0000-000034230000}"/>
    <cellStyle name="Prozent 4 3 6 9 2" xfId="16170" xr:uid="{00000000-0005-0000-0000-000035230000}"/>
    <cellStyle name="Prozent 4 3 6 9 2 2" xfId="33008" xr:uid="{00000000-0005-0000-0000-000036230000}"/>
    <cellStyle name="Prozent 4 3 6 9 3" xfId="24590" xr:uid="{00000000-0005-0000-0000-000037230000}"/>
    <cellStyle name="Prozent 4 3 7" xfId="637" xr:uid="{00000000-0005-0000-0000-000038230000}"/>
    <cellStyle name="Prozent 4 3 7 2" xfId="1625" xr:uid="{00000000-0005-0000-0000-000039230000}"/>
    <cellStyle name="Prozent 4 3 7 2 2" xfId="5161" xr:uid="{00000000-0005-0000-0000-00003A230000}"/>
    <cellStyle name="Prozent 4 3 7 2 2 2" xfId="13582" xr:uid="{00000000-0005-0000-0000-00003B230000}"/>
    <cellStyle name="Prozent 4 3 7 2 2 2 2" xfId="30420" xr:uid="{00000000-0005-0000-0000-00003C230000}"/>
    <cellStyle name="Prozent 4 3 7 2 2 3" xfId="22002" xr:uid="{00000000-0005-0000-0000-00003D230000}"/>
    <cellStyle name="Prozent 4 3 7 2 3" xfId="10100" xr:uid="{00000000-0005-0000-0000-00003E230000}"/>
    <cellStyle name="Prozent 4 3 7 2 3 2" xfId="26938" xr:uid="{00000000-0005-0000-0000-00003F230000}"/>
    <cellStyle name="Prozent 4 3 7 2 4" xfId="18520" xr:uid="{00000000-0005-0000-0000-000040230000}"/>
    <cellStyle name="Prozent 4 3 7 3" xfId="4173" xr:uid="{00000000-0005-0000-0000-000041230000}"/>
    <cellStyle name="Prozent 4 3 7 3 2" xfId="12594" xr:uid="{00000000-0005-0000-0000-000042230000}"/>
    <cellStyle name="Prozent 4 3 7 3 2 2" xfId="29432" xr:uid="{00000000-0005-0000-0000-000043230000}"/>
    <cellStyle name="Prozent 4 3 7 3 3" xfId="21014" xr:uid="{00000000-0005-0000-0000-000044230000}"/>
    <cellStyle name="Prozent 4 3 7 4" xfId="9112" xr:uid="{00000000-0005-0000-0000-000045230000}"/>
    <cellStyle name="Prozent 4 3 7 4 2" xfId="25950" xr:uid="{00000000-0005-0000-0000-000046230000}"/>
    <cellStyle name="Prozent 4 3 7 5" xfId="17532" xr:uid="{00000000-0005-0000-0000-000047230000}"/>
    <cellStyle name="Prozent 4 3 8" xfId="1130" xr:uid="{00000000-0005-0000-0000-000048230000}"/>
    <cellStyle name="Prozent 4 3 8 2" xfId="4666" xr:uid="{00000000-0005-0000-0000-000049230000}"/>
    <cellStyle name="Prozent 4 3 8 2 2" xfId="13087" xr:uid="{00000000-0005-0000-0000-00004A230000}"/>
    <cellStyle name="Prozent 4 3 8 2 2 2" xfId="29925" xr:uid="{00000000-0005-0000-0000-00004B230000}"/>
    <cellStyle name="Prozent 4 3 8 2 3" xfId="21507" xr:uid="{00000000-0005-0000-0000-00004C230000}"/>
    <cellStyle name="Prozent 4 3 8 3" xfId="9605" xr:uid="{00000000-0005-0000-0000-00004D230000}"/>
    <cellStyle name="Prozent 4 3 8 3 2" xfId="26443" xr:uid="{00000000-0005-0000-0000-00004E230000}"/>
    <cellStyle name="Prozent 4 3 8 4" xfId="18025" xr:uid="{00000000-0005-0000-0000-00004F230000}"/>
    <cellStyle name="Prozent 4 3 9" xfId="2266" xr:uid="{00000000-0005-0000-0000-000050230000}"/>
    <cellStyle name="Prozent 4 3 9 2" xfId="5752" xr:uid="{00000000-0005-0000-0000-000051230000}"/>
    <cellStyle name="Prozent 4 3 9 2 2" xfId="14173" xr:uid="{00000000-0005-0000-0000-000052230000}"/>
    <cellStyle name="Prozent 4 3 9 2 2 2" xfId="31011" xr:uid="{00000000-0005-0000-0000-000053230000}"/>
    <cellStyle name="Prozent 4 3 9 2 3" xfId="22593" xr:uid="{00000000-0005-0000-0000-000054230000}"/>
    <cellStyle name="Prozent 4 3 9 3" xfId="10691" xr:uid="{00000000-0005-0000-0000-000055230000}"/>
    <cellStyle name="Prozent 4 3 9 3 2" xfId="27529" xr:uid="{00000000-0005-0000-0000-000056230000}"/>
    <cellStyle name="Prozent 4 3 9 4" xfId="19111" xr:uid="{00000000-0005-0000-0000-000057230000}"/>
    <cellStyle name="Prozent 4 4" xfId="22" xr:uid="{00000000-0005-0000-0000-000058230000}"/>
    <cellStyle name="Prozent 4 4 10" xfId="3282" xr:uid="{00000000-0005-0000-0000-000059230000}"/>
    <cellStyle name="Prozent 4 4 10 2" xfId="6764" xr:uid="{00000000-0005-0000-0000-00005A230000}"/>
    <cellStyle name="Prozent 4 4 10 2 2" xfId="15185" xr:uid="{00000000-0005-0000-0000-00005B230000}"/>
    <cellStyle name="Prozent 4 4 10 2 2 2" xfId="32023" xr:uid="{00000000-0005-0000-0000-00005C230000}"/>
    <cellStyle name="Prozent 4 4 10 2 3" xfId="23605" xr:uid="{00000000-0005-0000-0000-00005D230000}"/>
    <cellStyle name="Prozent 4 4 10 3" xfId="11703" xr:uid="{00000000-0005-0000-0000-00005E230000}"/>
    <cellStyle name="Prozent 4 4 10 3 2" xfId="28541" xr:uid="{00000000-0005-0000-0000-00005F230000}"/>
    <cellStyle name="Prozent 4 4 10 4" xfId="20123" xr:uid="{00000000-0005-0000-0000-000060230000}"/>
    <cellStyle name="Prozent 4 4 11" xfId="3680" xr:uid="{00000000-0005-0000-0000-000061230000}"/>
    <cellStyle name="Prozent 4 4 11 2" xfId="12101" xr:uid="{00000000-0005-0000-0000-000062230000}"/>
    <cellStyle name="Prozent 4 4 11 2 2" xfId="28939" xr:uid="{00000000-0005-0000-0000-000063230000}"/>
    <cellStyle name="Prozent 4 4 11 3" xfId="20521" xr:uid="{00000000-0005-0000-0000-000064230000}"/>
    <cellStyle name="Prozent 4 4 12" xfId="7259" xr:uid="{00000000-0005-0000-0000-000065230000}"/>
    <cellStyle name="Prozent 4 4 12 2" xfId="15680" xr:uid="{00000000-0005-0000-0000-000066230000}"/>
    <cellStyle name="Prozent 4 4 12 2 2" xfId="32518" xr:uid="{00000000-0005-0000-0000-000067230000}"/>
    <cellStyle name="Prozent 4 4 12 3" xfId="24100" xr:uid="{00000000-0005-0000-0000-000068230000}"/>
    <cellStyle name="Prozent 4 4 13" xfId="7750" xr:uid="{00000000-0005-0000-0000-000069230000}"/>
    <cellStyle name="Prozent 4 4 13 2" xfId="16171" xr:uid="{00000000-0005-0000-0000-00006A230000}"/>
    <cellStyle name="Prozent 4 4 13 2 2" xfId="33009" xr:uid="{00000000-0005-0000-0000-00006B230000}"/>
    <cellStyle name="Prozent 4 4 13 3" xfId="24591" xr:uid="{00000000-0005-0000-0000-00006C230000}"/>
    <cellStyle name="Prozent 4 4 14" xfId="8243" xr:uid="{00000000-0005-0000-0000-00006D230000}"/>
    <cellStyle name="Prozent 4 4 14 2" xfId="16664" xr:uid="{00000000-0005-0000-0000-00006E230000}"/>
    <cellStyle name="Prozent 4 4 14 2 2" xfId="33502" xr:uid="{00000000-0005-0000-0000-00006F230000}"/>
    <cellStyle name="Prozent 4 4 14 3" xfId="25084" xr:uid="{00000000-0005-0000-0000-000070230000}"/>
    <cellStyle name="Prozent 4 4 15" xfId="8618" xr:uid="{00000000-0005-0000-0000-000071230000}"/>
    <cellStyle name="Prozent 4 4 15 2" xfId="25457" xr:uid="{00000000-0005-0000-0000-000072230000}"/>
    <cellStyle name="Prozent 4 4 16" xfId="17038" xr:uid="{00000000-0005-0000-0000-000073230000}"/>
    <cellStyle name="Prozent 4 4 2" xfId="93" xr:uid="{00000000-0005-0000-0000-000074230000}"/>
    <cellStyle name="Prozent 4 4 2 10" xfId="3718" xr:uid="{00000000-0005-0000-0000-000075230000}"/>
    <cellStyle name="Prozent 4 4 2 10 2" xfId="12139" xr:uid="{00000000-0005-0000-0000-000076230000}"/>
    <cellStyle name="Prozent 4 4 2 10 2 2" xfId="28977" xr:uid="{00000000-0005-0000-0000-000077230000}"/>
    <cellStyle name="Prozent 4 4 2 10 3" xfId="20559" xr:uid="{00000000-0005-0000-0000-000078230000}"/>
    <cellStyle name="Prozent 4 4 2 11" xfId="7260" xr:uid="{00000000-0005-0000-0000-000079230000}"/>
    <cellStyle name="Prozent 4 4 2 11 2" xfId="15681" xr:uid="{00000000-0005-0000-0000-00007A230000}"/>
    <cellStyle name="Prozent 4 4 2 11 2 2" xfId="32519" xr:uid="{00000000-0005-0000-0000-00007B230000}"/>
    <cellStyle name="Prozent 4 4 2 11 3" xfId="24101" xr:uid="{00000000-0005-0000-0000-00007C230000}"/>
    <cellStyle name="Prozent 4 4 2 12" xfId="7751" xr:uid="{00000000-0005-0000-0000-00007D230000}"/>
    <cellStyle name="Prozent 4 4 2 12 2" xfId="16172" xr:uid="{00000000-0005-0000-0000-00007E230000}"/>
    <cellStyle name="Prozent 4 4 2 12 2 2" xfId="33010" xr:uid="{00000000-0005-0000-0000-00007F230000}"/>
    <cellStyle name="Prozent 4 4 2 12 3" xfId="24592" xr:uid="{00000000-0005-0000-0000-000080230000}"/>
    <cellStyle name="Prozent 4 4 2 13" xfId="8244" xr:uid="{00000000-0005-0000-0000-000081230000}"/>
    <cellStyle name="Prozent 4 4 2 13 2" xfId="16665" xr:uid="{00000000-0005-0000-0000-000082230000}"/>
    <cellStyle name="Prozent 4 4 2 13 2 2" xfId="33503" xr:uid="{00000000-0005-0000-0000-000083230000}"/>
    <cellStyle name="Prozent 4 4 2 13 3" xfId="25085" xr:uid="{00000000-0005-0000-0000-000084230000}"/>
    <cellStyle name="Prozent 4 4 2 14" xfId="8656" xr:uid="{00000000-0005-0000-0000-000085230000}"/>
    <cellStyle name="Prozent 4 4 2 14 2" xfId="25495" xr:uid="{00000000-0005-0000-0000-000086230000}"/>
    <cellStyle name="Prozent 4 4 2 15" xfId="17076" xr:uid="{00000000-0005-0000-0000-000087230000}"/>
    <cellStyle name="Prozent 4 4 2 2" xfId="204" xr:uid="{00000000-0005-0000-0000-000088230000}"/>
    <cellStyle name="Prozent 4 4 2 2 10" xfId="7261" xr:uid="{00000000-0005-0000-0000-000089230000}"/>
    <cellStyle name="Prozent 4 4 2 2 10 2" xfId="15682" xr:uid="{00000000-0005-0000-0000-00008A230000}"/>
    <cellStyle name="Prozent 4 4 2 2 10 2 2" xfId="32520" xr:uid="{00000000-0005-0000-0000-00008B230000}"/>
    <cellStyle name="Prozent 4 4 2 2 10 3" xfId="24102" xr:uid="{00000000-0005-0000-0000-00008C230000}"/>
    <cellStyle name="Prozent 4 4 2 2 11" xfId="7752" xr:uid="{00000000-0005-0000-0000-00008D230000}"/>
    <cellStyle name="Prozent 4 4 2 2 11 2" xfId="16173" xr:uid="{00000000-0005-0000-0000-00008E230000}"/>
    <cellStyle name="Prozent 4 4 2 2 11 2 2" xfId="33011" xr:uid="{00000000-0005-0000-0000-00008F230000}"/>
    <cellStyle name="Prozent 4 4 2 2 11 3" xfId="24593" xr:uid="{00000000-0005-0000-0000-000090230000}"/>
    <cellStyle name="Prozent 4 4 2 2 12" xfId="8245" xr:uid="{00000000-0005-0000-0000-000091230000}"/>
    <cellStyle name="Prozent 4 4 2 2 12 2" xfId="16666" xr:uid="{00000000-0005-0000-0000-000092230000}"/>
    <cellStyle name="Prozent 4 4 2 2 12 2 2" xfId="33504" xr:uid="{00000000-0005-0000-0000-000093230000}"/>
    <cellStyle name="Prozent 4 4 2 2 12 3" xfId="25086" xr:uid="{00000000-0005-0000-0000-000094230000}"/>
    <cellStyle name="Prozent 4 4 2 2 13" xfId="8734" xr:uid="{00000000-0005-0000-0000-000095230000}"/>
    <cellStyle name="Prozent 4 4 2 2 13 2" xfId="25573" xr:uid="{00000000-0005-0000-0000-000096230000}"/>
    <cellStyle name="Prozent 4 4 2 2 14" xfId="17154" xr:uid="{00000000-0005-0000-0000-000097230000}"/>
    <cellStyle name="Prozent 4 4 2 2 2" xfId="422" xr:uid="{00000000-0005-0000-0000-000098230000}"/>
    <cellStyle name="Prozent 4 4 2 2 2 10" xfId="8246" xr:uid="{00000000-0005-0000-0000-000099230000}"/>
    <cellStyle name="Prozent 4 4 2 2 2 10 2" xfId="16667" xr:uid="{00000000-0005-0000-0000-00009A230000}"/>
    <cellStyle name="Prozent 4 4 2 2 2 10 2 2" xfId="33505" xr:uid="{00000000-0005-0000-0000-00009B230000}"/>
    <cellStyle name="Prozent 4 4 2 2 2 10 3" xfId="25087" xr:uid="{00000000-0005-0000-0000-00009C230000}"/>
    <cellStyle name="Prozent 4 4 2 2 2 11" xfId="8897" xr:uid="{00000000-0005-0000-0000-00009D230000}"/>
    <cellStyle name="Prozent 4 4 2 2 2 11 2" xfId="25736" xr:uid="{00000000-0005-0000-0000-00009E230000}"/>
    <cellStyle name="Prozent 4 4 2 2 2 12" xfId="17317" xr:uid="{00000000-0005-0000-0000-00009F230000}"/>
    <cellStyle name="Prozent 4 4 2 2 2 2" xfId="918" xr:uid="{00000000-0005-0000-0000-0000A0230000}"/>
    <cellStyle name="Prozent 4 4 2 2 2 2 2" xfId="1906" xr:uid="{00000000-0005-0000-0000-0000A1230000}"/>
    <cellStyle name="Prozent 4 4 2 2 2 2 2 2" xfId="5442" xr:uid="{00000000-0005-0000-0000-0000A2230000}"/>
    <cellStyle name="Prozent 4 4 2 2 2 2 2 2 2" xfId="13863" xr:uid="{00000000-0005-0000-0000-0000A3230000}"/>
    <cellStyle name="Prozent 4 4 2 2 2 2 2 2 2 2" xfId="30701" xr:uid="{00000000-0005-0000-0000-0000A4230000}"/>
    <cellStyle name="Prozent 4 4 2 2 2 2 2 2 3" xfId="22283" xr:uid="{00000000-0005-0000-0000-0000A5230000}"/>
    <cellStyle name="Prozent 4 4 2 2 2 2 2 3" xfId="10381" xr:uid="{00000000-0005-0000-0000-0000A6230000}"/>
    <cellStyle name="Prozent 4 4 2 2 2 2 2 3 2" xfId="27219" xr:uid="{00000000-0005-0000-0000-0000A7230000}"/>
    <cellStyle name="Prozent 4 4 2 2 2 2 2 4" xfId="18801" xr:uid="{00000000-0005-0000-0000-0000A8230000}"/>
    <cellStyle name="Prozent 4 4 2 2 2 2 3" xfId="4454" xr:uid="{00000000-0005-0000-0000-0000A9230000}"/>
    <cellStyle name="Prozent 4 4 2 2 2 2 3 2" xfId="12875" xr:uid="{00000000-0005-0000-0000-0000AA230000}"/>
    <cellStyle name="Prozent 4 4 2 2 2 2 3 2 2" xfId="29713" xr:uid="{00000000-0005-0000-0000-0000AB230000}"/>
    <cellStyle name="Prozent 4 4 2 2 2 2 3 3" xfId="21295" xr:uid="{00000000-0005-0000-0000-0000AC230000}"/>
    <cellStyle name="Prozent 4 4 2 2 2 2 4" xfId="9393" xr:uid="{00000000-0005-0000-0000-0000AD230000}"/>
    <cellStyle name="Prozent 4 4 2 2 2 2 4 2" xfId="26231" xr:uid="{00000000-0005-0000-0000-0000AE230000}"/>
    <cellStyle name="Prozent 4 4 2 2 2 2 5" xfId="17813" xr:uid="{00000000-0005-0000-0000-0000AF230000}"/>
    <cellStyle name="Prozent 4 4 2 2 2 3" xfId="1411" xr:uid="{00000000-0005-0000-0000-0000B0230000}"/>
    <cellStyle name="Prozent 4 4 2 2 2 3 2" xfId="4947" xr:uid="{00000000-0005-0000-0000-0000B1230000}"/>
    <cellStyle name="Prozent 4 4 2 2 2 3 2 2" xfId="13368" xr:uid="{00000000-0005-0000-0000-0000B2230000}"/>
    <cellStyle name="Prozent 4 4 2 2 2 3 2 2 2" xfId="30206" xr:uid="{00000000-0005-0000-0000-0000B3230000}"/>
    <cellStyle name="Prozent 4 4 2 2 2 3 2 3" xfId="21788" xr:uid="{00000000-0005-0000-0000-0000B4230000}"/>
    <cellStyle name="Prozent 4 4 2 2 2 3 3" xfId="9886" xr:uid="{00000000-0005-0000-0000-0000B5230000}"/>
    <cellStyle name="Prozent 4 4 2 2 2 3 3 2" xfId="26724" xr:uid="{00000000-0005-0000-0000-0000B6230000}"/>
    <cellStyle name="Prozent 4 4 2 2 2 3 4" xfId="18306" xr:uid="{00000000-0005-0000-0000-0000B7230000}"/>
    <cellStyle name="Prozent 4 4 2 2 2 4" xfId="2293" xr:uid="{00000000-0005-0000-0000-0000B8230000}"/>
    <cellStyle name="Prozent 4 4 2 2 2 4 2" xfId="5779" xr:uid="{00000000-0005-0000-0000-0000B9230000}"/>
    <cellStyle name="Prozent 4 4 2 2 2 4 2 2" xfId="14200" xr:uid="{00000000-0005-0000-0000-0000BA230000}"/>
    <cellStyle name="Prozent 4 4 2 2 2 4 2 2 2" xfId="31038" xr:uid="{00000000-0005-0000-0000-0000BB230000}"/>
    <cellStyle name="Prozent 4 4 2 2 2 4 2 3" xfId="22620" xr:uid="{00000000-0005-0000-0000-0000BC230000}"/>
    <cellStyle name="Prozent 4 4 2 2 2 4 3" xfId="10718" xr:uid="{00000000-0005-0000-0000-0000BD230000}"/>
    <cellStyle name="Prozent 4 4 2 2 2 4 3 2" xfId="27556" xr:uid="{00000000-0005-0000-0000-0000BE230000}"/>
    <cellStyle name="Prozent 4 4 2 2 2 4 4" xfId="19138" xr:uid="{00000000-0005-0000-0000-0000BF230000}"/>
    <cellStyle name="Prozent 4 4 2 2 2 5" xfId="2788" xr:uid="{00000000-0005-0000-0000-0000C0230000}"/>
    <cellStyle name="Prozent 4 4 2 2 2 5 2" xfId="6270" xr:uid="{00000000-0005-0000-0000-0000C1230000}"/>
    <cellStyle name="Prozent 4 4 2 2 2 5 2 2" xfId="14691" xr:uid="{00000000-0005-0000-0000-0000C2230000}"/>
    <cellStyle name="Prozent 4 4 2 2 2 5 2 2 2" xfId="31529" xr:uid="{00000000-0005-0000-0000-0000C3230000}"/>
    <cellStyle name="Prozent 4 4 2 2 2 5 2 3" xfId="23111" xr:uid="{00000000-0005-0000-0000-0000C4230000}"/>
    <cellStyle name="Prozent 4 4 2 2 2 5 3" xfId="11209" xr:uid="{00000000-0005-0000-0000-0000C5230000}"/>
    <cellStyle name="Prozent 4 4 2 2 2 5 3 2" xfId="28047" xr:uid="{00000000-0005-0000-0000-0000C6230000}"/>
    <cellStyle name="Prozent 4 4 2 2 2 5 4" xfId="19629" xr:uid="{00000000-0005-0000-0000-0000C7230000}"/>
    <cellStyle name="Prozent 4 4 2 2 2 6" xfId="3285" xr:uid="{00000000-0005-0000-0000-0000C8230000}"/>
    <cellStyle name="Prozent 4 4 2 2 2 6 2" xfId="6767" xr:uid="{00000000-0005-0000-0000-0000C9230000}"/>
    <cellStyle name="Prozent 4 4 2 2 2 6 2 2" xfId="15188" xr:uid="{00000000-0005-0000-0000-0000CA230000}"/>
    <cellStyle name="Prozent 4 4 2 2 2 6 2 2 2" xfId="32026" xr:uid="{00000000-0005-0000-0000-0000CB230000}"/>
    <cellStyle name="Prozent 4 4 2 2 2 6 2 3" xfId="23608" xr:uid="{00000000-0005-0000-0000-0000CC230000}"/>
    <cellStyle name="Prozent 4 4 2 2 2 6 3" xfId="11706" xr:uid="{00000000-0005-0000-0000-0000CD230000}"/>
    <cellStyle name="Prozent 4 4 2 2 2 6 3 2" xfId="28544" xr:uid="{00000000-0005-0000-0000-0000CE230000}"/>
    <cellStyle name="Prozent 4 4 2 2 2 6 4" xfId="20126" xr:uid="{00000000-0005-0000-0000-0000CF230000}"/>
    <cellStyle name="Prozent 4 4 2 2 2 7" xfId="3959" xr:uid="{00000000-0005-0000-0000-0000D0230000}"/>
    <cellStyle name="Prozent 4 4 2 2 2 7 2" xfId="12380" xr:uid="{00000000-0005-0000-0000-0000D1230000}"/>
    <cellStyle name="Prozent 4 4 2 2 2 7 2 2" xfId="29218" xr:uid="{00000000-0005-0000-0000-0000D2230000}"/>
    <cellStyle name="Prozent 4 4 2 2 2 7 3" xfId="20800" xr:uid="{00000000-0005-0000-0000-0000D3230000}"/>
    <cellStyle name="Prozent 4 4 2 2 2 8" xfId="7262" xr:uid="{00000000-0005-0000-0000-0000D4230000}"/>
    <cellStyle name="Prozent 4 4 2 2 2 8 2" xfId="15683" xr:uid="{00000000-0005-0000-0000-0000D5230000}"/>
    <cellStyle name="Prozent 4 4 2 2 2 8 2 2" xfId="32521" xr:uid="{00000000-0005-0000-0000-0000D6230000}"/>
    <cellStyle name="Prozent 4 4 2 2 2 8 3" xfId="24103" xr:uid="{00000000-0005-0000-0000-0000D7230000}"/>
    <cellStyle name="Prozent 4 4 2 2 2 9" xfId="7753" xr:uid="{00000000-0005-0000-0000-0000D8230000}"/>
    <cellStyle name="Prozent 4 4 2 2 2 9 2" xfId="16174" xr:uid="{00000000-0005-0000-0000-0000D9230000}"/>
    <cellStyle name="Prozent 4 4 2 2 2 9 2 2" xfId="33012" xr:uid="{00000000-0005-0000-0000-0000DA230000}"/>
    <cellStyle name="Prozent 4 4 2 2 2 9 3" xfId="24594" xr:uid="{00000000-0005-0000-0000-0000DB230000}"/>
    <cellStyle name="Prozent 4 4 2 2 3" xfId="584" xr:uid="{00000000-0005-0000-0000-0000DC230000}"/>
    <cellStyle name="Prozent 4 4 2 2 3 10" xfId="8247" xr:uid="{00000000-0005-0000-0000-0000DD230000}"/>
    <cellStyle name="Prozent 4 4 2 2 3 10 2" xfId="16668" xr:uid="{00000000-0005-0000-0000-0000DE230000}"/>
    <cellStyle name="Prozent 4 4 2 2 3 10 2 2" xfId="33506" xr:uid="{00000000-0005-0000-0000-0000DF230000}"/>
    <cellStyle name="Prozent 4 4 2 2 3 10 3" xfId="25088" xr:uid="{00000000-0005-0000-0000-0000E0230000}"/>
    <cellStyle name="Prozent 4 4 2 2 3 11" xfId="9060" xr:uid="{00000000-0005-0000-0000-0000E1230000}"/>
    <cellStyle name="Prozent 4 4 2 2 3 11 2" xfId="25898" xr:uid="{00000000-0005-0000-0000-0000E2230000}"/>
    <cellStyle name="Prozent 4 4 2 2 3 12" xfId="17480" xr:uid="{00000000-0005-0000-0000-0000E3230000}"/>
    <cellStyle name="Prozent 4 4 2 2 3 2" xfId="1080" xr:uid="{00000000-0005-0000-0000-0000E4230000}"/>
    <cellStyle name="Prozent 4 4 2 2 3 2 2" xfId="2068" xr:uid="{00000000-0005-0000-0000-0000E5230000}"/>
    <cellStyle name="Prozent 4 4 2 2 3 2 2 2" xfId="5604" xr:uid="{00000000-0005-0000-0000-0000E6230000}"/>
    <cellStyle name="Prozent 4 4 2 2 3 2 2 2 2" xfId="14025" xr:uid="{00000000-0005-0000-0000-0000E7230000}"/>
    <cellStyle name="Prozent 4 4 2 2 3 2 2 2 2 2" xfId="30863" xr:uid="{00000000-0005-0000-0000-0000E8230000}"/>
    <cellStyle name="Prozent 4 4 2 2 3 2 2 2 3" xfId="22445" xr:uid="{00000000-0005-0000-0000-0000E9230000}"/>
    <cellStyle name="Prozent 4 4 2 2 3 2 2 3" xfId="10543" xr:uid="{00000000-0005-0000-0000-0000EA230000}"/>
    <cellStyle name="Prozent 4 4 2 2 3 2 2 3 2" xfId="27381" xr:uid="{00000000-0005-0000-0000-0000EB230000}"/>
    <cellStyle name="Prozent 4 4 2 2 3 2 2 4" xfId="18963" xr:uid="{00000000-0005-0000-0000-0000EC230000}"/>
    <cellStyle name="Prozent 4 4 2 2 3 2 3" xfId="4616" xr:uid="{00000000-0005-0000-0000-0000ED230000}"/>
    <cellStyle name="Prozent 4 4 2 2 3 2 3 2" xfId="13037" xr:uid="{00000000-0005-0000-0000-0000EE230000}"/>
    <cellStyle name="Prozent 4 4 2 2 3 2 3 2 2" xfId="29875" xr:uid="{00000000-0005-0000-0000-0000EF230000}"/>
    <cellStyle name="Prozent 4 4 2 2 3 2 3 3" xfId="21457" xr:uid="{00000000-0005-0000-0000-0000F0230000}"/>
    <cellStyle name="Prozent 4 4 2 2 3 2 4" xfId="9555" xr:uid="{00000000-0005-0000-0000-0000F1230000}"/>
    <cellStyle name="Prozent 4 4 2 2 3 2 4 2" xfId="26393" xr:uid="{00000000-0005-0000-0000-0000F2230000}"/>
    <cellStyle name="Prozent 4 4 2 2 3 2 5" xfId="17975" xr:uid="{00000000-0005-0000-0000-0000F3230000}"/>
    <cellStyle name="Prozent 4 4 2 2 3 3" xfId="1573" xr:uid="{00000000-0005-0000-0000-0000F4230000}"/>
    <cellStyle name="Prozent 4 4 2 2 3 3 2" xfId="5109" xr:uid="{00000000-0005-0000-0000-0000F5230000}"/>
    <cellStyle name="Prozent 4 4 2 2 3 3 2 2" xfId="13530" xr:uid="{00000000-0005-0000-0000-0000F6230000}"/>
    <cellStyle name="Prozent 4 4 2 2 3 3 2 2 2" xfId="30368" xr:uid="{00000000-0005-0000-0000-0000F7230000}"/>
    <cellStyle name="Prozent 4 4 2 2 3 3 2 3" xfId="21950" xr:uid="{00000000-0005-0000-0000-0000F8230000}"/>
    <cellStyle name="Prozent 4 4 2 2 3 3 3" xfId="10048" xr:uid="{00000000-0005-0000-0000-0000F9230000}"/>
    <cellStyle name="Prozent 4 4 2 2 3 3 3 2" xfId="26886" xr:uid="{00000000-0005-0000-0000-0000FA230000}"/>
    <cellStyle name="Prozent 4 4 2 2 3 3 4" xfId="18468" xr:uid="{00000000-0005-0000-0000-0000FB230000}"/>
    <cellStyle name="Prozent 4 4 2 2 3 4" xfId="2294" xr:uid="{00000000-0005-0000-0000-0000FC230000}"/>
    <cellStyle name="Prozent 4 4 2 2 3 4 2" xfId="5780" xr:uid="{00000000-0005-0000-0000-0000FD230000}"/>
    <cellStyle name="Prozent 4 4 2 2 3 4 2 2" xfId="14201" xr:uid="{00000000-0005-0000-0000-0000FE230000}"/>
    <cellStyle name="Prozent 4 4 2 2 3 4 2 2 2" xfId="31039" xr:uid="{00000000-0005-0000-0000-0000FF230000}"/>
    <cellStyle name="Prozent 4 4 2 2 3 4 2 3" xfId="22621" xr:uid="{00000000-0005-0000-0000-000000240000}"/>
    <cellStyle name="Prozent 4 4 2 2 3 4 3" xfId="10719" xr:uid="{00000000-0005-0000-0000-000001240000}"/>
    <cellStyle name="Prozent 4 4 2 2 3 4 3 2" xfId="27557" xr:uid="{00000000-0005-0000-0000-000002240000}"/>
    <cellStyle name="Prozent 4 4 2 2 3 4 4" xfId="19139" xr:uid="{00000000-0005-0000-0000-000003240000}"/>
    <cellStyle name="Prozent 4 4 2 2 3 5" xfId="2789" xr:uid="{00000000-0005-0000-0000-000004240000}"/>
    <cellStyle name="Prozent 4 4 2 2 3 5 2" xfId="6271" xr:uid="{00000000-0005-0000-0000-000005240000}"/>
    <cellStyle name="Prozent 4 4 2 2 3 5 2 2" xfId="14692" xr:uid="{00000000-0005-0000-0000-000006240000}"/>
    <cellStyle name="Prozent 4 4 2 2 3 5 2 2 2" xfId="31530" xr:uid="{00000000-0005-0000-0000-000007240000}"/>
    <cellStyle name="Prozent 4 4 2 2 3 5 2 3" xfId="23112" xr:uid="{00000000-0005-0000-0000-000008240000}"/>
    <cellStyle name="Prozent 4 4 2 2 3 5 3" xfId="11210" xr:uid="{00000000-0005-0000-0000-000009240000}"/>
    <cellStyle name="Prozent 4 4 2 2 3 5 3 2" xfId="28048" xr:uid="{00000000-0005-0000-0000-00000A240000}"/>
    <cellStyle name="Prozent 4 4 2 2 3 5 4" xfId="19630" xr:uid="{00000000-0005-0000-0000-00000B240000}"/>
    <cellStyle name="Prozent 4 4 2 2 3 6" xfId="3286" xr:uid="{00000000-0005-0000-0000-00000C240000}"/>
    <cellStyle name="Prozent 4 4 2 2 3 6 2" xfId="6768" xr:uid="{00000000-0005-0000-0000-00000D240000}"/>
    <cellStyle name="Prozent 4 4 2 2 3 6 2 2" xfId="15189" xr:uid="{00000000-0005-0000-0000-00000E240000}"/>
    <cellStyle name="Prozent 4 4 2 2 3 6 2 2 2" xfId="32027" xr:uid="{00000000-0005-0000-0000-00000F240000}"/>
    <cellStyle name="Prozent 4 4 2 2 3 6 2 3" xfId="23609" xr:uid="{00000000-0005-0000-0000-000010240000}"/>
    <cellStyle name="Prozent 4 4 2 2 3 6 3" xfId="11707" xr:uid="{00000000-0005-0000-0000-000011240000}"/>
    <cellStyle name="Prozent 4 4 2 2 3 6 3 2" xfId="28545" xr:uid="{00000000-0005-0000-0000-000012240000}"/>
    <cellStyle name="Prozent 4 4 2 2 3 6 4" xfId="20127" xr:uid="{00000000-0005-0000-0000-000013240000}"/>
    <cellStyle name="Prozent 4 4 2 2 3 7" xfId="4121" xr:uid="{00000000-0005-0000-0000-000014240000}"/>
    <cellStyle name="Prozent 4 4 2 2 3 7 2" xfId="12542" xr:uid="{00000000-0005-0000-0000-000015240000}"/>
    <cellStyle name="Prozent 4 4 2 2 3 7 2 2" xfId="29380" xr:uid="{00000000-0005-0000-0000-000016240000}"/>
    <cellStyle name="Prozent 4 4 2 2 3 7 3" xfId="20962" xr:uid="{00000000-0005-0000-0000-000017240000}"/>
    <cellStyle name="Prozent 4 4 2 2 3 8" xfId="7263" xr:uid="{00000000-0005-0000-0000-000018240000}"/>
    <cellStyle name="Prozent 4 4 2 2 3 8 2" xfId="15684" xr:uid="{00000000-0005-0000-0000-000019240000}"/>
    <cellStyle name="Prozent 4 4 2 2 3 8 2 2" xfId="32522" xr:uid="{00000000-0005-0000-0000-00001A240000}"/>
    <cellStyle name="Prozent 4 4 2 2 3 8 3" xfId="24104" xr:uid="{00000000-0005-0000-0000-00001B240000}"/>
    <cellStyle name="Prozent 4 4 2 2 3 9" xfId="7754" xr:uid="{00000000-0005-0000-0000-00001C240000}"/>
    <cellStyle name="Prozent 4 4 2 2 3 9 2" xfId="16175" xr:uid="{00000000-0005-0000-0000-00001D240000}"/>
    <cellStyle name="Prozent 4 4 2 2 3 9 2 2" xfId="33013" xr:uid="{00000000-0005-0000-0000-00001E240000}"/>
    <cellStyle name="Prozent 4 4 2 2 3 9 3" xfId="24595" xr:uid="{00000000-0005-0000-0000-00001F240000}"/>
    <cellStyle name="Prozent 4 4 2 2 4" xfId="755" xr:uid="{00000000-0005-0000-0000-000020240000}"/>
    <cellStyle name="Prozent 4 4 2 2 4 2" xfId="1743" xr:uid="{00000000-0005-0000-0000-000021240000}"/>
    <cellStyle name="Prozent 4 4 2 2 4 2 2" xfId="5279" xr:uid="{00000000-0005-0000-0000-000022240000}"/>
    <cellStyle name="Prozent 4 4 2 2 4 2 2 2" xfId="13700" xr:uid="{00000000-0005-0000-0000-000023240000}"/>
    <cellStyle name="Prozent 4 4 2 2 4 2 2 2 2" xfId="30538" xr:uid="{00000000-0005-0000-0000-000024240000}"/>
    <cellStyle name="Prozent 4 4 2 2 4 2 2 3" xfId="22120" xr:uid="{00000000-0005-0000-0000-000025240000}"/>
    <cellStyle name="Prozent 4 4 2 2 4 2 3" xfId="10218" xr:uid="{00000000-0005-0000-0000-000026240000}"/>
    <cellStyle name="Prozent 4 4 2 2 4 2 3 2" xfId="27056" xr:uid="{00000000-0005-0000-0000-000027240000}"/>
    <cellStyle name="Prozent 4 4 2 2 4 2 4" xfId="18638" xr:uid="{00000000-0005-0000-0000-000028240000}"/>
    <cellStyle name="Prozent 4 4 2 2 4 3" xfId="4291" xr:uid="{00000000-0005-0000-0000-000029240000}"/>
    <cellStyle name="Prozent 4 4 2 2 4 3 2" xfId="12712" xr:uid="{00000000-0005-0000-0000-00002A240000}"/>
    <cellStyle name="Prozent 4 4 2 2 4 3 2 2" xfId="29550" xr:uid="{00000000-0005-0000-0000-00002B240000}"/>
    <cellStyle name="Prozent 4 4 2 2 4 3 3" xfId="21132" xr:uid="{00000000-0005-0000-0000-00002C240000}"/>
    <cellStyle name="Prozent 4 4 2 2 4 4" xfId="9230" xr:uid="{00000000-0005-0000-0000-00002D240000}"/>
    <cellStyle name="Prozent 4 4 2 2 4 4 2" xfId="26068" xr:uid="{00000000-0005-0000-0000-00002E240000}"/>
    <cellStyle name="Prozent 4 4 2 2 4 5" xfId="17650" xr:uid="{00000000-0005-0000-0000-00002F240000}"/>
    <cellStyle name="Prozent 4 4 2 2 5" xfId="1248" xr:uid="{00000000-0005-0000-0000-000030240000}"/>
    <cellStyle name="Prozent 4 4 2 2 5 2" xfId="4784" xr:uid="{00000000-0005-0000-0000-000031240000}"/>
    <cellStyle name="Prozent 4 4 2 2 5 2 2" xfId="13205" xr:uid="{00000000-0005-0000-0000-000032240000}"/>
    <cellStyle name="Prozent 4 4 2 2 5 2 2 2" xfId="30043" xr:uid="{00000000-0005-0000-0000-000033240000}"/>
    <cellStyle name="Prozent 4 4 2 2 5 2 3" xfId="21625" xr:uid="{00000000-0005-0000-0000-000034240000}"/>
    <cellStyle name="Prozent 4 4 2 2 5 3" xfId="9723" xr:uid="{00000000-0005-0000-0000-000035240000}"/>
    <cellStyle name="Prozent 4 4 2 2 5 3 2" xfId="26561" xr:uid="{00000000-0005-0000-0000-000036240000}"/>
    <cellStyle name="Prozent 4 4 2 2 5 4" xfId="18143" xr:uid="{00000000-0005-0000-0000-000037240000}"/>
    <cellStyle name="Prozent 4 4 2 2 6" xfId="2292" xr:uid="{00000000-0005-0000-0000-000038240000}"/>
    <cellStyle name="Prozent 4 4 2 2 6 2" xfId="5778" xr:uid="{00000000-0005-0000-0000-000039240000}"/>
    <cellStyle name="Prozent 4 4 2 2 6 2 2" xfId="14199" xr:uid="{00000000-0005-0000-0000-00003A240000}"/>
    <cellStyle name="Prozent 4 4 2 2 6 2 2 2" xfId="31037" xr:uid="{00000000-0005-0000-0000-00003B240000}"/>
    <cellStyle name="Prozent 4 4 2 2 6 2 3" xfId="22619" xr:uid="{00000000-0005-0000-0000-00003C240000}"/>
    <cellStyle name="Prozent 4 4 2 2 6 3" xfId="10717" xr:uid="{00000000-0005-0000-0000-00003D240000}"/>
    <cellStyle name="Prozent 4 4 2 2 6 3 2" xfId="27555" xr:uid="{00000000-0005-0000-0000-00003E240000}"/>
    <cellStyle name="Prozent 4 4 2 2 6 4" xfId="19137" xr:uid="{00000000-0005-0000-0000-00003F240000}"/>
    <cellStyle name="Prozent 4 4 2 2 7" xfId="2787" xr:uid="{00000000-0005-0000-0000-000040240000}"/>
    <cellStyle name="Prozent 4 4 2 2 7 2" xfId="6269" xr:uid="{00000000-0005-0000-0000-000041240000}"/>
    <cellStyle name="Prozent 4 4 2 2 7 2 2" xfId="14690" xr:uid="{00000000-0005-0000-0000-000042240000}"/>
    <cellStyle name="Prozent 4 4 2 2 7 2 2 2" xfId="31528" xr:uid="{00000000-0005-0000-0000-000043240000}"/>
    <cellStyle name="Prozent 4 4 2 2 7 2 3" xfId="23110" xr:uid="{00000000-0005-0000-0000-000044240000}"/>
    <cellStyle name="Prozent 4 4 2 2 7 3" xfId="11208" xr:uid="{00000000-0005-0000-0000-000045240000}"/>
    <cellStyle name="Prozent 4 4 2 2 7 3 2" xfId="28046" xr:uid="{00000000-0005-0000-0000-000046240000}"/>
    <cellStyle name="Prozent 4 4 2 2 7 4" xfId="19628" xr:uid="{00000000-0005-0000-0000-000047240000}"/>
    <cellStyle name="Prozent 4 4 2 2 8" xfId="3284" xr:uid="{00000000-0005-0000-0000-000048240000}"/>
    <cellStyle name="Prozent 4 4 2 2 8 2" xfId="6766" xr:uid="{00000000-0005-0000-0000-000049240000}"/>
    <cellStyle name="Prozent 4 4 2 2 8 2 2" xfId="15187" xr:uid="{00000000-0005-0000-0000-00004A240000}"/>
    <cellStyle name="Prozent 4 4 2 2 8 2 2 2" xfId="32025" xr:uid="{00000000-0005-0000-0000-00004B240000}"/>
    <cellStyle name="Prozent 4 4 2 2 8 2 3" xfId="23607" xr:uid="{00000000-0005-0000-0000-00004C240000}"/>
    <cellStyle name="Prozent 4 4 2 2 8 3" xfId="11705" xr:uid="{00000000-0005-0000-0000-00004D240000}"/>
    <cellStyle name="Prozent 4 4 2 2 8 3 2" xfId="28543" xr:uid="{00000000-0005-0000-0000-00004E240000}"/>
    <cellStyle name="Prozent 4 4 2 2 8 4" xfId="20125" xr:uid="{00000000-0005-0000-0000-00004F240000}"/>
    <cellStyle name="Prozent 4 4 2 2 9" xfId="3796" xr:uid="{00000000-0005-0000-0000-000050240000}"/>
    <cellStyle name="Prozent 4 4 2 2 9 2" xfId="12217" xr:uid="{00000000-0005-0000-0000-000051240000}"/>
    <cellStyle name="Prozent 4 4 2 2 9 2 2" xfId="29055" xr:uid="{00000000-0005-0000-0000-000052240000}"/>
    <cellStyle name="Prozent 4 4 2 2 9 3" xfId="20637" xr:uid="{00000000-0005-0000-0000-000053240000}"/>
    <cellStyle name="Prozent 4 4 2 3" xfId="344" xr:uid="{00000000-0005-0000-0000-000054240000}"/>
    <cellStyle name="Prozent 4 4 2 3 10" xfId="8248" xr:uid="{00000000-0005-0000-0000-000055240000}"/>
    <cellStyle name="Prozent 4 4 2 3 10 2" xfId="16669" xr:uid="{00000000-0005-0000-0000-000056240000}"/>
    <cellStyle name="Prozent 4 4 2 3 10 2 2" xfId="33507" xr:uid="{00000000-0005-0000-0000-000057240000}"/>
    <cellStyle name="Prozent 4 4 2 3 10 3" xfId="25089" xr:uid="{00000000-0005-0000-0000-000058240000}"/>
    <cellStyle name="Prozent 4 4 2 3 11" xfId="8819" xr:uid="{00000000-0005-0000-0000-000059240000}"/>
    <cellStyle name="Prozent 4 4 2 3 11 2" xfId="25658" xr:uid="{00000000-0005-0000-0000-00005A240000}"/>
    <cellStyle name="Prozent 4 4 2 3 12" xfId="17239" xr:uid="{00000000-0005-0000-0000-00005B240000}"/>
    <cellStyle name="Prozent 4 4 2 3 2" xfId="840" xr:uid="{00000000-0005-0000-0000-00005C240000}"/>
    <cellStyle name="Prozent 4 4 2 3 2 2" xfId="1828" xr:uid="{00000000-0005-0000-0000-00005D240000}"/>
    <cellStyle name="Prozent 4 4 2 3 2 2 2" xfId="5364" xr:uid="{00000000-0005-0000-0000-00005E240000}"/>
    <cellStyle name="Prozent 4 4 2 3 2 2 2 2" xfId="13785" xr:uid="{00000000-0005-0000-0000-00005F240000}"/>
    <cellStyle name="Prozent 4 4 2 3 2 2 2 2 2" xfId="30623" xr:uid="{00000000-0005-0000-0000-000060240000}"/>
    <cellStyle name="Prozent 4 4 2 3 2 2 2 3" xfId="22205" xr:uid="{00000000-0005-0000-0000-000061240000}"/>
    <cellStyle name="Prozent 4 4 2 3 2 2 3" xfId="10303" xr:uid="{00000000-0005-0000-0000-000062240000}"/>
    <cellStyle name="Prozent 4 4 2 3 2 2 3 2" xfId="27141" xr:uid="{00000000-0005-0000-0000-000063240000}"/>
    <cellStyle name="Prozent 4 4 2 3 2 2 4" xfId="18723" xr:uid="{00000000-0005-0000-0000-000064240000}"/>
    <cellStyle name="Prozent 4 4 2 3 2 3" xfId="4376" xr:uid="{00000000-0005-0000-0000-000065240000}"/>
    <cellStyle name="Prozent 4 4 2 3 2 3 2" xfId="12797" xr:uid="{00000000-0005-0000-0000-000066240000}"/>
    <cellStyle name="Prozent 4 4 2 3 2 3 2 2" xfId="29635" xr:uid="{00000000-0005-0000-0000-000067240000}"/>
    <cellStyle name="Prozent 4 4 2 3 2 3 3" xfId="21217" xr:uid="{00000000-0005-0000-0000-000068240000}"/>
    <cellStyle name="Prozent 4 4 2 3 2 4" xfId="9315" xr:uid="{00000000-0005-0000-0000-000069240000}"/>
    <cellStyle name="Prozent 4 4 2 3 2 4 2" xfId="26153" xr:uid="{00000000-0005-0000-0000-00006A240000}"/>
    <cellStyle name="Prozent 4 4 2 3 2 5" xfId="17735" xr:uid="{00000000-0005-0000-0000-00006B240000}"/>
    <cellStyle name="Prozent 4 4 2 3 3" xfId="1333" xr:uid="{00000000-0005-0000-0000-00006C240000}"/>
    <cellStyle name="Prozent 4 4 2 3 3 2" xfId="4869" xr:uid="{00000000-0005-0000-0000-00006D240000}"/>
    <cellStyle name="Prozent 4 4 2 3 3 2 2" xfId="13290" xr:uid="{00000000-0005-0000-0000-00006E240000}"/>
    <cellStyle name="Prozent 4 4 2 3 3 2 2 2" xfId="30128" xr:uid="{00000000-0005-0000-0000-00006F240000}"/>
    <cellStyle name="Prozent 4 4 2 3 3 2 3" xfId="21710" xr:uid="{00000000-0005-0000-0000-000070240000}"/>
    <cellStyle name="Prozent 4 4 2 3 3 3" xfId="9808" xr:uid="{00000000-0005-0000-0000-000071240000}"/>
    <cellStyle name="Prozent 4 4 2 3 3 3 2" xfId="26646" xr:uid="{00000000-0005-0000-0000-000072240000}"/>
    <cellStyle name="Prozent 4 4 2 3 3 4" xfId="18228" xr:uid="{00000000-0005-0000-0000-000073240000}"/>
    <cellStyle name="Prozent 4 4 2 3 4" xfId="2295" xr:uid="{00000000-0005-0000-0000-000074240000}"/>
    <cellStyle name="Prozent 4 4 2 3 4 2" xfId="5781" xr:uid="{00000000-0005-0000-0000-000075240000}"/>
    <cellStyle name="Prozent 4 4 2 3 4 2 2" xfId="14202" xr:uid="{00000000-0005-0000-0000-000076240000}"/>
    <cellStyle name="Prozent 4 4 2 3 4 2 2 2" xfId="31040" xr:uid="{00000000-0005-0000-0000-000077240000}"/>
    <cellStyle name="Prozent 4 4 2 3 4 2 3" xfId="22622" xr:uid="{00000000-0005-0000-0000-000078240000}"/>
    <cellStyle name="Prozent 4 4 2 3 4 3" xfId="10720" xr:uid="{00000000-0005-0000-0000-000079240000}"/>
    <cellStyle name="Prozent 4 4 2 3 4 3 2" xfId="27558" xr:uid="{00000000-0005-0000-0000-00007A240000}"/>
    <cellStyle name="Prozent 4 4 2 3 4 4" xfId="19140" xr:uid="{00000000-0005-0000-0000-00007B240000}"/>
    <cellStyle name="Prozent 4 4 2 3 5" xfId="2790" xr:uid="{00000000-0005-0000-0000-00007C240000}"/>
    <cellStyle name="Prozent 4 4 2 3 5 2" xfId="6272" xr:uid="{00000000-0005-0000-0000-00007D240000}"/>
    <cellStyle name="Prozent 4 4 2 3 5 2 2" xfId="14693" xr:uid="{00000000-0005-0000-0000-00007E240000}"/>
    <cellStyle name="Prozent 4 4 2 3 5 2 2 2" xfId="31531" xr:uid="{00000000-0005-0000-0000-00007F240000}"/>
    <cellStyle name="Prozent 4 4 2 3 5 2 3" xfId="23113" xr:uid="{00000000-0005-0000-0000-000080240000}"/>
    <cellStyle name="Prozent 4 4 2 3 5 3" xfId="11211" xr:uid="{00000000-0005-0000-0000-000081240000}"/>
    <cellStyle name="Prozent 4 4 2 3 5 3 2" xfId="28049" xr:uid="{00000000-0005-0000-0000-000082240000}"/>
    <cellStyle name="Prozent 4 4 2 3 5 4" xfId="19631" xr:uid="{00000000-0005-0000-0000-000083240000}"/>
    <cellStyle name="Prozent 4 4 2 3 6" xfId="3287" xr:uid="{00000000-0005-0000-0000-000084240000}"/>
    <cellStyle name="Prozent 4 4 2 3 6 2" xfId="6769" xr:uid="{00000000-0005-0000-0000-000085240000}"/>
    <cellStyle name="Prozent 4 4 2 3 6 2 2" xfId="15190" xr:uid="{00000000-0005-0000-0000-000086240000}"/>
    <cellStyle name="Prozent 4 4 2 3 6 2 2 2" xfId="32028" xr:uid="{00000000-0005-0000-0000-000087240000}"/>
    <cellStyle name="Prozent 4 4 2 3 6 2 3" xfId="23610" xr:uid="{00000000-0005-0000-0000-000088240000}"/>
    <cellStyle name="Prozent 4 4 2 3 6 3" xfId="11708" xr:uid="{00000000-0005-0000-0000-000089240000}"/>
    <cellStyle name="Prozent 4 4 2 3 6 3 2" xfId="28546" xr:uid="{00000000-0005-0000-0000-00008A240000}"/>
    <cellStyle name="Prozent 4 4 2 3 6 4" xfId="20128" xr:uid="{00000000-0005-0000-0000-00008B240000}"/>
    <cellStyle name="Prozent 4 4 2 3 7" xfId="3881" xr:uid="{00000000-0005-0000-0000-00008C240000}"/>
    <cellStyle name="Prozent 4 4 2 3 7 2" xfId="12302" xr:uid="{00000000-0005-0000-0000-00008D240000}"/>
    <cellStyle name="Prozent 4 4 2 3 7 2 2" xfId="29140" xr:uid="{00000000-0005-0000-0000-00008E240000}"/>
    <cellStyle name="Prozent 4 4 2 3 7 3" xfId="20722" xr:uid="{00000000-0005-0000-0000-00008F240000}"/>
    <cellStyle name="Prozent 4 4 2 3 8" xfId="7264" xr:uid="{00000000-0005-0000-0000-000090240000}"/>
    <cellStyle name="Prozent 4 4 2 3 8 2" xfId="15685" xr:uid="{00000000-0005-0000-0000-000091240000}"/>
    <cellStyle name="Prozent 4 4 2 3 8 2 2" xfId="32523" xr:uid="{00000000-0005-0000-0000-000092240000}"/>
    <cellStyle name="Prozent 4 4 2 3 8 3" xfId="24105" xr:uid="{00000000-0005-0000-0000-000093240000}"/>
    <cellStyle name="Prozent 4 4 2 3 9" xfId="7755" xr:uid="{00000000-0005-0000-0000-000094240000}"/>
    <cellStyle name="Prozent 4 4 2 3 9 2" xfId="16176" xr:uid="{00000000-0005-0000-0000-000095240000}"/>
    <cellStyle name="Prozent 4 4 2 3 9 2 2" xfId="33014" xr:uid="{00000000-0005-0000-0000-000096240000}"/>
    <cellStyle name="Prozent 4 4 2 3 9 3" xfId="24596" xr:uid="{00000000-0005-0000-0000-000097240000}"/>
    <cellStyle name="Prozent 4 4 2 4" xfId="506" xr:uid="{00000000-0005-0000-0000-000098240000}"/>
    <cellStyle name="Prozent 4 4 2 4 10" xfId="8249" xr:uid="{00000000-0005-0000-0000-000099240000}"/>
    <cellStyle name="Prozent 4 4 2 4 10 2" xfId="16670" xr:uid="{00000000-0005-0000-0000-00009A240000}"/>
    <cellStyle name="Prozent 4 4 2 4 10 2 2" xfId="33508" xr:uid="{00000000-0005-0000-0000-00009B240000}"/>
    <cellStyle name="Prozent 4 4 2 4 10 3" xfId="25090" xr:uid="{00000000-0005-0000-0000-00009C240000}"/>
    <cellStyle name="Prozent 4 4 2 4 11" xfId="8982" xr:uid="{00000000-0005-0000-0000-00009D240000}"/>
    <cellStyle name="Prozent 4 4 2 4 11 2" xfId="25820" xr:uid="{00000000-0005-0000-0000-00009E240000}"/>
    <cellStyle name="Prozent 4 4 2 4 12" xfId="17402" xr:uid="{00000000-0005-0000-0000-00009F240000}"/>
    <cellStyle name="Prozent 4 4 2 4 2" xfId="1002" xr:uid="{00000000-0005-0000-0000-0000A0240000}"/>
    <cellStyle name="Prozent 4 4 2 4 2 2" xfId="1990" xr:uid="{00000000-0005-0000-0000-0000A1240000}"/>
    <cellStyle name="Prozent 4 4 2 4 2 2 2" xfId="5526" xr:uid="{00000000-0005-0000-0000-0000A2240000}"/>
    <cellStyle name="Prozent 4 4 2 4 2 2 2 2" xfId="13947" xr:uid="{00000000-0005-0000-0000-0000A3240000}"/>
    <cellStyle name="Prozent 4 4 2 4 2 2 2 2 2" xfId="30785" xr:uid="{00000000-0005-0000-0000-0000A4240000}"/>
    <cellStyle name="Prozent 4 4 2 4 2 2 2 3" xfId="22367" xr:uid="{00000000-0005-0000-0000-0000A5240000}"/>
    <cellStyle name="Prozent 4 4 2 4 2 2 3" xfId="10465" xr:uid="{00000000-0005-0000-0000-0000A6240000}"/>
    <cellStyle name="Prozent 4 4 2 4 2 2 3 2" xfId="27303" xr:uid="{00000000-0005-0000-0000-0000A7240000}"/>
    <cellStyle name="Prozent 4 4 2 4 2 2 4" xfId="18885" xr:uid="{00000000-0005-0000-0000-0000A8240000}"/>
    <cellStyle name="Prozent 4 4 2 4 2 3" xfId="4538" xr:uid="{00000000-0005-0000-0000-0000A9240000}"/>
    <cellStyle name="Prozent 4 4 2 4 2 3 2" xfId="12959" xr:uid="{00000000-0005-0000-0000-0000AA240000}"/>
    <cellStyle name="Prozent 4 4 2 4 2 3 2 2" xfId="29797" xr:uid="{00000000-0005-0000-0000-0000AB240000}"/>
    <cellStyle name="Prozent 4 4 2 4 2 3 3" xfId="21379" xr:uid="{00000000-0005-0000-0000-0000AC240000}"/>
    <cellStyle name="Prozent 4 4 2 4 2 4" xfId="9477" xr:uid="{00000000-0005-0000-0000-0000AD240000}"/>
    <cellStyle name="Prozent 4 4 2 4 2 4 2" xfId="26315" xr:uid="{00000000-0005-0000-0000-0000AE240000}"/>
    <cellStyle name="Prozent 4 4 2 4 2 5" xfId="17897" xr:uid="{00000000-0005-0000-0000-0000AF240000}"/>
    <cellStyle name="Prozent 4 4 2 4 3" xfId="1495" xr:uid="{00000000-0005-0000-0000-0000B0240000}"/>
    <cellStyle name="Prozent 4 4 2 4 3 2" xfId="5031" xr:uid="{00000000-0005-0000-0000-0000B1240000}"/>
    <cellStyle name="Prozent 4 4 2 4 3 2 2" xfId="13452" xr:uid="{00000000-0005-0000-0000-0000B2240000}"/>
    <cellStyle name="Prozent 4 4 2 4 3 2 2 2" xfId="30290" xr:uid="{00000000-0005-0000-0000-0000B3240000}"/>
    <cellStyle name="Prozent 4 4 2 4 3 2 3" xfId="21872" xr:uid="{00000000-0005-0000-0000-0000B4240000}"/>
    <cellStyle name="Prozent 4 4 2 4 3 3" xfId="9970" xr:uid="{00000000-0005-0000-0000-0000B5240000}"/>
    <cellStyle name="Prozent 4 4 2 4 3 3 2" xfId="26808" xr:uid="{00000000-0005-0000-0000-0000B6240000}"/>
    <cellStyle name="Prozent 4 4 2 4 3 4" xfId="18390" xr:uid="{00000000-0005-0000-0000-0000B7240000}"/>
    <cellStyle name="Prozent 4 4 2 4 4" xfId="2296" xr:uid="{00000000-0005-0000-0000-0000B8240000}"/>
    <cellStyle name="Prozent 4 4 2 4 4 2" xfId="5782" xr:uid="{00000000-0005-0000-0000-0000B9240000}"/>
    <cellStyle name="Prozent 4 4 2 4 4 2 2" xfId="14203" xr:uid="{00000000-0005-0000-0000-0000BA240000}"/>
    <cellStyle name="Prozent 4 4 2 4 4 2 2 2" xfId="31041" xr:uid="{00000000-0005-0000-0000-0000BB240000}"/>
    <cellStyle name="Prozent 4 4 2 4 4 2 3" xfId="22623" xr:uid="{00000000-0005-0000-0000-0000BC240000}"/>
    <cellStyle name="Prozent 4 4 2 4 4 3" xfId="10721" xr:uid="{00000000-0005-0000-0000-0000BD240000}"/>
    <cellStyle name="Prozent 4 4 2 4 4 3 2" xfId="27559" xr:uid="{00000000-0005-0000-0000-0000BE240000}"/>
    <cellStyle name="Prozent 4 4 2 4 4 4" xfId="19141" xr:uid="{00000000-0005-0000-0000-0000BF240000}"/>
    <cellStyle name="Prozent 4 4 2 4 5" xfId="2791" xr:uid="{00000000-0005-0000-0000-0000C0240000}"/>
    <cellStyle name="Prozent 4 4 2 4 5 2" xfId="6273" xr:uid="{00000000-0005-0000-0000-0000C1240000}"/>
    <cellStyle name="Prozent 4 4 2 4 5 2 2" xfId="14694" xr:uid="{00000000-0005-0000-0000-0000C2240000}"/>
    <cellStyle name="Prozent 4 4 2 4 5 2 2 2" xfId="31532" xr:uid="{00000000-0005-0000-0000-0000C3240000}"/>
    <cellStyle name="Prozent 4 4 2 4 5 2 3" xfId="23114" xr:uid="{00000000-0005-0000-0000-0000C4240000}"/>
    <cellStyle name="Prozent 4 4 2 4 5 3" xfId="11212" xr:uid="{00000000-0005-0000-0000-0000C5240000}"/>
    <cellStyle name="Prozent 4 4 2 4 5 3 2" xfId="28050" xr:uid="{00000000-0005-0000-0000-0000C6240000}"/>
    <cellStyle name="Prozent 4 4 2 4 5 4" xfId="19632" xr:uid="{00000000-0005-0000-0000-0000C7240000}"/>
    <cellStyle name="Prozent 4 4 2 4 6" xfId="3288" xr:uid="{00000000-0005-0000-0000-0000C8240000}"/>
    <cellStyle name="Prozent 4 4 2 4 6 2" xfId="6770" xr:uid="{00000000-0005-0000-0000-0000C9240000}"/>
    <cellStyle name="Prozent 4 4 2 4 6 2 2" xfId="15191" xr:uid="{00000000-0005-0000-0000-0000CA240000}"/>
    <cellStyle name="Prozent 4 4 2 4 6 2 2 2" xfId="32029" xr:uid="{00000000-0005-0000-0000-0000CB240000}"/>
    <cellStyle name="Prozent 4 4 2 4 6 2 3" xfId="23611" xr:uid="{00000000-0005-0000-0000-0000CC240000}"/>
    <cellStyle name="Prozent 4 4 2 4 6 3" xfId="11709" xr:uid="{00000000-0005-0000-0000-0000CD240000}"/>
    <cellStyle name="Prozent 4 4 2 4 6 3 2" xfId="28547" xr:uid="{00000000-0005-0000-0000-0000CE240000}"/>
    <cellStyle name="Prozent 4 4 2 4 6 4" xfId="20129" xr:uid="{00000000-0005-0000-0000-0000CF240000}"/>
    <cellStyle name="Prozent 4 4 2 4 7" xfId="4043" xr:uid="{00000000-0005-0000-0000-0000D0240000}"/>
    <cellStyle name="Prozent 4 4 2 4 7 2" xfId="12464" xr:uid="{00000000-0005-0000-0000-0000D1240000}"/>
    <cellStyle name="Prozent 4 4 2 4 7 2 2" xfId="29302" xr:uid="{00000000-0005-0000-0000-0000D2240000}"/>
    <cellStyle name="Prozent 4 4 2 4 7 3" xfId="20884" xr:uid="{00000000-0005-0000-0000-0000D3240000}"/>
    <cellStyle name="Prozent 4 4 2 4 8" xfId="7265" xr:uid="{00000000-0005-0000-0000-0000D4240000}"/>
    <cellStyle name="Prozent 4 4 2 4 8 2" xfId="15686" xr:uid="{00000000-0005-0000-0000-0000D5240000}"/>
    <cellStyle name="Prozent 4 4 2 4 8 2 2" xfId="32524" xr:uid="{00000000-0005-0000-0000-0000D6240000}"/>
    <cellStyle name="Prozent 4 4 2 4 8 3" xfId="24106" xr:uid="{00000000-0005-0000-0000-0000D7240000}"/>
    <cellStyle name="Prozent 4 4 2 4 9" xfId="7756" xr:uid="{00000000-0005-0000-0000-0000D8240000}"/>
    <cellStyle name="Prozent 4 4 2 4 9 2" xfId="16177" xr:uid="{00000000-0005-0000-0000-0000D9240000}"/>
    <cellStyle name="Prozent 4 4 2 4 9 2 2" xfId="33015" xr:uid="{00000000-0005-0000-0000-0000DA240000}"/>
    <cellStyle name="Prozent 4 4 2 4 9 3" xfId="24597" xr:uid="{00000000-0005-0000-0000-0000DB240000}"/>
    <cellStyle name="Prozent 4 4 2 5" xfId="677" xr:uid="{00000000-0005-0000-0000-0000DC240000}"/>
    <cellStyle name="Prozent 4 4 2 5 2" xfId="1665" xr:uid="{00000000-0005-0000-0000-0000DD240000}"/>
    <cellStyle name="Prozent 4 4 2 5 2 2" xfId="5201" xr:uid="{00000000-0005-0000-0000-0000DE240000}"/>
    <cellStyle name="Prozent 4 4 2 5 2 2 2" xfId="13622" xr:uid="{00000000-0005-0000-0000-0000DF240000}"/>
    <cellStyle name="Prozent 4 4 2 5 2 2 2 2" xfId="30460" xr:uid="{00000000-0005-0000-0000-0000E0240000}"/>
    <cellStyle name="Prozent 4 4 2 5 2 2 3" xfId="22042" xr:uid="{00000000-0005-0000-0000-0000E1240000}"/>
    <cellStyle name="Prozent 4 4 2 5 2 3" xfId="10140" xr:uid="{00000000-0005-0000-0000-0000E2240000}"/>
    <cellStyle name="Prozent 4 4 2 5 2 3 2" xfId="26978" xr:uid="{00000000-0005-0000-0000-0000E3240000}"/>
    <cellStyle name="Prozent 4 4 2 5 2 4" xfId="18560" xr:uid="{00000000-0005-0000-0000-0000E4240000}"/>
    <cellStyle name="Prozent 4 4 2 5 3" xfId="4213" xr:uid="{00000000-0005-0000-0000-0000E5240000}"/>
    <cellStyle name="Prozent 4 4 2 5 3 2" xfId="12634" xr:uid="{00000000-0005-0000-0000-0000E6240000}"/>
    <cellStyle name="Prozent 4 4 2 5 3 2 2" xfId="29472" xr:uid="{00000000-0005-0000-0000-0000E7240000}"/>
    <cellStyle name="Prozent 4 4 2 5 3 3" xfId="21054" xr:uid="{00000000-0005-0000-0000-0000E8240000}"/>
    <cellStyle name="Prozent 4 4 2 5 4" xfId="9152" xr:uid="{00000000-0005-0000-0000-0000E9240000}"/>
    <cellStyle name="Prozent 4 4 2 5 4 2" xfId="25990" xr:uid="{00000000-0005-0000-0000-0000EA240000}"/>
    <cellStyle name="Prozent 4 4 2 5 5" xfId="17572" xr:uid="{00000000-0005-0000-0000-0000EB240000}"/>
    <cellStyle name="Prozent 4 4 2 6" xfId="1170" xr:uid="{00000000-0005-0000-0000-0000EC240000}"/>
    <cellStyle name="Prozent 4 4 2 6 2" xfId="4706" xr:uid="{00000000-0005-0000-0000-0000ED240000}"/>
    <cellStyle name="Prozent 4 4 2 6 2 2" xfId="13127" xr:uid="{00000000-0005-0000-0000-0000EE240000}"/>
    <cellStyle name="Prozent 4 4 2 6 2 2 2" xfId="29965" xr:uid="{00000000-0005-0000-0000-0000EF240000}"/>
    <cellStyle name="Prozent 4 4 2 6 2 3" xfId="21547" xr:uid="{00000000-0005-0000-0000-0000F0240000}"/>
    <cellStyle name="Prozent 4 4 2 6 3" xfId="9645" xr:uid="{00000000-0005-0000-0000-0000F1240000}"/>
    <cellStyle name="Prozent 4 4 2 6 3 2" xfId="26483" xr:uid="{00000000-0005-0000-0000-0000F2240000}"/>
    <cellStyle name="Prozent 4 4 2 6 4" xfId="18065" xr:uid="{00000000-0005-0000-0000-0000F3240000}"/>
    <cellStyle name="Prozent 4 4 2 7" xfId="2291" xr:uid="{00000000-0005-0000-0000-0000F4240000}"/>
    <cellStyle name="Prozent 4 4 2 7 2" xfId="5777" xr:uid="{00000000-0005-0000-0000-0000F5240000}"/>
    <cellStyle name="Prozent 4 4 2 7 2 2" xfId="14198" xr:uid="{00000000-0005-0000-0000-0000F6240000}"/>
    <cellStyle name="Prozent 4 4 2 7 2 2 2" xfId="31036" xr:uid="{00000000-0005-0000-0000-0000F7240000}"/>
    <cellStyle name="Prozent 4 4 2 7 2 3" xfId="22618" xr:uid="{00000000-0005-0000-0000-0000F8240000}"/>
    <cellStyle name="Prozent 4 4 2 7 3" xfId="10716" xr:uid="{00000000-0005-0000-0000-0000F9240000}"/>
    <cellStyle name="Prozent 4 4 2 7 3 2" xfId="27554" xr:uid="{00000000-0005-0000-0000-0000FA240000}"/>
    <cellStyle name="Prozent 4 4 2 7 4" xfId="19136" xr:uid="{00000000-0005-0000-0000-0000FB240000}"/>
    <cellStyle name="Prozent 4 4 2 8" xfId="2786" xr:uid="{00000000-0005-0000-0000-0000FC240000}"/>
    <cellStyle name="Prozent 4 4 2 8 2" xfId="6268" xr:uid="{00000000-0005-0000-0000-0000FD240000}"/>
    <cellStyle name="Prozent 4 4 2 8 2 2" xfId="14689" xr:uid="{00000000-0005-0000-0000-0000FE240000}"/>
    <cellStyle name="Prozent 4 4 2 8 2 2 2" xfId="31527" xr:uid="{00000000-0005-0000-0000-0000FF240000}"/>
    <cellStyle name="Prozent 4 4 2 8 2 3" xfId="23109" xr:uid="{00000000-0005-0000-0000-000000250000}"/>
    <cellStyle name="Prozent 4 4 2 8 3" xfId="11207" xr:uid="{00000000-0005-0000-0000-000001250000}"/>
    <cellStyle name="Prozent 4 4 2 8 3 2" xfId="28045" xr:uid="{00000000-0005-0000-0000-000002250000}"/>
    <cellStyle name="Prozent 4 4 2 8 4" xfId="19627" xr:uid="{00000000-0005-0000-0000-000003250000}"/>
    <cellStyle name="Prozent 4 4 2 9" xfId="3283" xr:uid="{00000000-0005-0000-0000-000004250000}"/>
    <cellStyle name="Prozent 4 4 2 9 2" xfId="6765" xr:uid="{00000000-0005-0000-0000-000005250000}"/>
    <cellStyle name="Prozent 4 4 2 9 2 2" xfId="15186" xr:uid="{00000000-0005-0000-0000-000006250000}"/>
    <cellStyle name="Prozent 4 4 2 9 2 2 2" xfId="32024" xr:uid="{00000000-0005-0000-0000-000007250000}"/>
    <cellStyle name="Prozent 4 4 2 9 2 3" xfId="23606" xr:uid="{00000000-0005-0000-0000-000008250000}"/>
    <cellStyle name="Prozent 4 4 2 9 3" xfId="11704" xr:uid="{00000000-0005-0000-0000-000009250000}"/>
    <cellStyle name="Prozent 4 4 2 9 3 2" xfId="28542" xr:uid="{00000000-0005-0000-0000-00000A250000}"/>
    <cellStyle name="Prozent 4 4 2 9 4" xfId="20124" xr:uid="{00000000-0005-0000-0000-00000B250000}"/>
    <cellStyle name="Prozent 4 4 3" xfId="144" xr:uid="{00000000-0005-0000-0000-00000C250000}"/>
    <cellStyle name="Prozent 4 4 3 10" xfId="7266" xr:uid="{00000000-0005-0000-0000-00000D250000}"/>
    <cellStyle name="Prozent 4 4 3 10 2" xfId="15687" xr:uid="{00000000-0005-0000-0000-00000E250000}"/>
    <cellStyle name="Prozent 4 4 3 10 2 2" xfId="32525" xr:uid="{00000000-0005-0000-0000-00000F250000}"/>
    <cellStyle name="Prozent 4 4 3 10 3" xfId="24107" xr:uid="{00000000-0005-0000-0000-000010250000}"/>
    <cellStyle name="Prozent 4 4 3 11" xfId="7757" xr:uid="{00000000-0005-0000-0000-000011250000}"/>
    <cellStyle name="Prozent 4 4 3 11 2" xfId="16178" xr:uid="{00000000-0005-0000-0000-000012250000}"/>
    <cellStyle name="Prozent 4 4 3 11 2 2" xfId="33016" xr:uid="{00000000-0005-0000-0000-000013250000}"/>
    <cellStyle name="Prozent 4 4 3 11 3" xfId="24598" xr:uid="{00000000-0005-0000-0000-000014250000}"/>
    <cellStyle name="Prozent 4 4 3 12" xfId="8250" xr:uid="{00000000-0005-0000-0000-000015250000}"/>
    <cellStyle name="Prozent 4 4 3 12 2" xfId="16671" xr:uid="{00000000-0005-0000-0000-000016250000}"/>
    <cellStyle name="Prozent 4 4 3 12 2 2" xfId="33509" xr:uid="{00000000-0005-0000-0000-000017250000}"/>
    <cellStyle name="Prozent 4 4 3 12 3" xfId="25091" xr:uid="{00000000-0005-0000-0000-000018250000}"/>
    <cellStyle name="Prozent 4 4 3 13" xfId="8696" xr:uid="{00000000-0005-0000-0000-000019250000}"/>
    <cellStyle name="Prozent 4 4 3 13 2" xfId="25535" xr:uid="{00000000-0005-0000-0000-00001A250000}"/>
    <cellStyle name="Prozent 4 4 3 14" xfId="17116" xr:uid="{00000000-0005-0000-0000-00001B250000}"/>
    <cellStyle name="Prozent 4 4 3 2" xfId="384" xr:uid="{00000000-0005-0000-0000-00001C250000}"/>
    <cellStyle name="Prozent 4 4 3 2 10" xfId="8251" xr:uid="{00000000-0005-0000-0000-00001D250000}"/>
    <cellStyle name="Prozent 4 4 3 2 10 2" xfId="16672" xr:uid="{00000000-0005-0000-0000-00001E250000}"/>
    <cellStyle name="Prozent 4 4 3 2 10 2 2" xfId="33510" xr:uid="{00000000-0005-0000-0000-00001F250000}"/>
    <cellStyle name="Prozent 4 4 3 2 10 3" xfId="25092" xr:uid="{00000000-0005-0000-0000-000020250000}"/>
    <cellStyle name="Prozent 4 4 3 2 11" xfId="8859" xr:uid="{00000000-0005-0000-0000-000021250000}"/>
    <cellStyle name="Prozent 4 4 3 2 11 2" xfId="25698" xr:uid="{00000000-0005-0000-0000-000022250000}"/>
    <cellStyle name="Prozent 4 4 3 2 12" xfId="17279" xr:uid="{00000000-0005-0000-0000-000023250000}"/>
    <cellStyle name="Prozent 4 4 3 2 2" xfId="880" xr:uid="{00000000-0005-0000-0000-000024250000}"/>
    <cellStyle name="Prozent 4 4 3 2 2 2" xfId="1868" xr:uid="{00000000-0005-0000-0000-000025250000}"/>
    <cellStyle name="Prozent 4 4 3 2 2 2 2" xfId="5404" xr:uid="{00000000-0005-0000-0000-000026250000}"/>
    <cellStyle name="Prozent 4 4 3 2 2 2 2 2" xfId="13825" xr:uid="{00000000-0005-0000-0000-000027250000}"/>
    <cellStyle name="Prozent 4 4 3 2 2 2 2 2 2" xfId="30663" xr:uid="{00000000-0005-0000-0000-000028250000}"/>
    <cellStyle name="Prozent 4 4 3 2 2 2 2 3" xfId="22245" xr:uid="{00000000-0005-0000-0000-000029250000}"/>
    <cellStyle name="Prozent 4 4 3 2 2 2 3" xfId="10343" xr:uid="{00000000-0005-0000-0000-00002A250000}"/>
    <cellStyle name="Prozent 4 4 3 2 2 2 3 2" xfId="27181" xr:uid="{00000000-0005-0000-0000-00002B250000}"/>
    <cellStyle name="Prozent 4 4 3 2 2 2 4" xfId="18763" xr:uid="{00000000-0005-0000-0000-00002C250000}"/>
    <cellStyle name="Prozent 4 4 3 2 2 3" xfId="4416" xr:uid="{00000000-0005-0000-0000-00002D250000}"/>
    <cellStyle name="Prozent 4 4 3 2 2 3 2" xfId="12837" xr:uid="{00000000-0005-0000-0000-00002E250000}"/>
    <cellStyle name="Prozent 4 4 3 2 2 3 2 2" xfId="29675" xr:uid="{00000000-0005-0000-0000-00002F250000}"/>
    <cellStyle name="Prozent 4 4 3 2 2 3 3" xfId="21257" xr:uid="{00000000-0005-0000-0000-000030250000}"/>
    <cellStyle name="Prozent 4 4 3 2 2 4" xfId="9355" xr:uid="{00000000-0005-0000-0000-000031250000}"/>
    <cellStyle name="Prozent 4 4 3 2 2 4 2" xfId="26193" xr:uid="{00000000-0005-0000-0000-000032250000}"/>
    <cellStyle name="Prozent 4 4 3 2 2 5" xfId="17775" xr:uid="{00000000-0005-0000-0000-000033250000}"/>
    <cellStyle name="Prozent 4 4 3 2 3" xfId="1373" xr:uid="{00000000-0005-0000-0000-000034250000}"/>
    <cellStyle name="Prozent 4 4 3 2 3 2" xfId="4909" xr:uid="{00000000-0005-0000-0000-000035250000}"/>
    <cellStyle name="Prozent 4 4 3 2 3 2 2" xfId="13330" xr:uid="{00000000-0005-0000-0000-000036250000}"/>
    <cellStyle name="Prozent 4 4 3 2 3 2 2 2" xfId="30168" xr:uid="{00000000-0005-0000-0000-000037250000}"/>
    <cellStyle name="Prozent 4 4 3 2 3 2 3" xfId="21750" xr:uid="{00000000-0005-0000-0000-000038250000}"/>
    <cellStyle name="Prozent 4 4 3 2 3 3" xfId="9848" xr:uid="{00000000-0005-0000-0000-000039250000}"/>
    <cellStyle name="Prozent 4 4 3 2 3 3 2" xfId="26686" xr:uid="{00000000-0005-0000-0000-00003A250000}"/>
    <cellStyle name="Prozent 4 4 3 2 3 4" xfId="18268" xr:uid="{00000000-0005-0000-0000-00003B250000}"/>
    <cellStyle name="Prozent 4 4 3 2 4" xfId="2298" xr:uid="{00000000-0005-0000-0000-00003C250000}"/>
    <cellStyle name="Prozent 4 4 3 2 4 2" xfId="5784" xr:uid="{00000000-0005-0000-0000-00003D250000}"/>
    <cellStyle name="Prozent 4 4 3 2 4 2 2" xfId="14205" xr:uid="{00000000-0005-0000-0000-00003E250000}"/>
    <cellStyle name="Prozent 4 4 3 2 4 2 2 2" xfId="31043" xr:uid="{00000000-0005-0000-0000-00003F250000}"/>
    <cellStyle name="Prozent 4 4 3 2 4 2 3" xfId="22625" xr:uid="{00000000-0005-0000-0000-000040250000}"/>
    <cellStyle name="Prozent 4 4 3 2 4 3" xfId="10723" xr:uid="{00000000-0005-0000-0000-000041250000}"/>
    <cellStyle name="Prozent 4 4 3 2 4 3 2" xfId="27561" xr:uid="{00000000-0005-0000-0000-000042250000}"/>
    <cellStyle name="Prozent 4 4 3 2 4 4" xfId="19143" xr:uid="{00000000-0005-0000-0000-000043250000}"/>
    <cellStyle name="Prozent 4 4 3 2 5" xfId="2793" xr:uid="{00000000-0005-0000-0000-000044250000}"/>
    <cellStyle name="Prozent 4 4 3 2 5 2" xfId="6275" xr:uid="{00000000-0005-0000-0000-000045250000}"/>
    <cellStyle name="Prozent 4 4 3 2 5 2 2" xfId="14696" xr:uid="{00000000-0005-0000-0000-000046250000}"/>
    <cellStyle name="Prozent 4 4 3 2 5 2 2 2" xfId="31534" xr:uid="{00000000-0005-0000-0000-000047250000}"/>
    <cellStyle name="Prozent 4 4 3 2 5 2 3" xfId="23116" xr:uid="{00000000-0005-0000-0000-000048250000}"/>
    <cellStyle name="Prozent 4 4 3 2 5 3" xfId="11214" xr:uid="{00000000-0005-0000-0000-000049250000}"/>
    <cellStyle name="Prozent 4 4 3 2 5 3 2" xfId="28052" xr:uid="{00000000-0005-0000-0000-00004A250000}"/>
    <cellStyle name="Prozent 4 4 3 2 5 4" xfId="19634" xr:uid="{00000000-0005-0000-0000-00004B250000}"/>
    <cellStyle name="Prozent 4 4 3 2 6" xfId="3290" xr:uid="{00000000-0005-0000-0000-00004C250000}"/>
    <cellStyle name="Prozent 4 4 3 2 6 2" xfId="6772" xr:uid="{00000000-0005-0000-0000-00004D250000}"/>
    <cellStyle name="Prozent 4 4 3 2 6 2 2" xfId="15193" xr:uid="{00000000-0005-0000-0000-00004E250000}"/>
    <cellStyle name="Prozent 4 4 3 2 6 2 2 2" xfId="32031" xr:uid="{00000000-0005-0000-0000-00004F250000}"/>
    <cellStyle name="Prozent 4 4 3 2 6 2 3" xfId="23613" xr:uid="{00000000-0005-0000-0000-000050250000}"/>
    <cellStyle name="Prozent 4 4 3 2 6 3" xfId="11711" xr:uid="{00000000-0005-0000-0000-000051250000}"/>
    <cellStyle name="Prozent 4 4 3 2 6 3 2" xfId="28549" xr:uid="{00000000-0005-0000-0000-000052250000}"/>
    <cellStyle name="Prozent 4 4 3 2 6 4" xfId="20131" xr:uid="{00000000-0005-0000-0000-000053250000}"/>
    <cellStyle name="Prozent 4 4 3 2 7" xfId="3921" xr:uid="{00000000-0005-0000-0000-000054250000}"/>
    <cellStyle name="Prozent 4 4 3 2 7 2" xfId="12342" xr:uid="{00000000-0005-0000-0000-000055250000}"/>
    <cellStyle name="Prozent 4 4 3 2 7 2 2" xfId="29180" xr:uid="{00000000-0005-0000-0000-000056250000}"/>
    <cellStyle name="Prozent 4 4 3 2 7 3" xfId="20762" xr:uid="{00000000-0005-0000-0000-000057250000}"/>
    <cellStyle name="Prozent 4 4 3 2 8" xfId="7267" xr:uid="{00000000-0005-0000-0000-000058250000}"/>
    <cellStyle name="Prozent 4 4 3 2 8 2" xfId="15688" xr:uid="{00000000-0005-0000-0000-000059250000}"/>
    <cellStyle name="Prozent 4 4 3 2 8 2 2" xfId="32526" xr:uid="{00000000-0005-0000-0000-00005A250000}"/>
    <cellStyle name="Prozent 4 4 3 2 8 3" xfId="24108" xr:uid="{00000000-0005-0000-0000-00005B250000}"/>
    <cellStyle name="Prozent 4 4 3 2 9" xfId="7758" xr:uid="{00000000-0005-0000-0000-00005C250000}"/>
    <cellStyle name="Prozent 4 4 3 2 9 2" xfId="16179" xr:uid="{00000000-0005-0000-0000-00005D250000}"/>
    <cellStyle name="Prozent 4 4 3 2 9 2 2" xfId="33017" xr:uid="{00000000-0005-0000-0000-00005E250000}"/>
    <cellStyle name="Prozent 4 4 3 2 9 3" xfId="24599" xr:uid="{00000000-0005-0000-0000-00005F250000}"/>
    <cellStyle name="Prozent 4 4 3 3" xfId="546" xr:uid="{00000000-0005-0000-0000-000060250000}"/>
    <cellStyle name="Prozent 4 4 3 3 10" xfId="8252" xr:uid="{00000000-0005-0000-0000-000061250000}"/>
    <cellStyle name="Prozent 4 4 3 3 10 2" xfId="16673" xr:uid="{00000000-0005-0000-0000-000062250000}"/>
    <cellStyle name="Prozent 4 4 3 3 10 2 2" xfId="33511" xr:uid="{00000000-0005-0000-0000-000063250000}"/>
    <cellStyle name="Prozent 4 4 3 3 10 3" xfId="25093" xr:uid="{00000000-0005-0000-0000-000064250000}"/>
    <cellStyle name="Prozent 4 4 3 3 11" xfId="9022" xr:uid="{00000000-0005-0000-0000-000065250000}"/>
    <cellStyle name="Prozent 4 4 3 3 11 2" xfId="25860" xr:uid="{00000000-0005-0000-0000-000066250000}"/>
    <cellStyle name="Prozent 4 4 3 3 12" xfId="17442" xr:uid="{00000000-0005-0000-0000-000067250000}"/>
    <cellStyle name="Prozent 4 4 3 3 2" xfId="1042" xr:uid="{00000000-0005-0000-0000-000068250000}"/>
    <cellStyle name="Prozent 4 4 3 3 2 2" xfId="2030" xr:uid="{00000000-0005-0000-0000-000069250000}"/>
    <cellStyle name="Prozent 4 4 3 3 2 2 2" xfId="5566" xr:uid="{00000000-0005-0000-0000-00006A250000}"/>
    <cellStyle name="Prozent 4 4 3 3 2 2 2 2" xfId="13987" xr:uid="{00000000-0005-0000-0000-00006B250000}"/>
    <cellStyle name="Prozent 4 4 3 3 2 2 2 2 2" xfId="30825" xr:uid="{00000000-0005-0000-0000-00006C250000}"/>
    <cellStyle name="Prozent 4 4 3 3 2 2 2 3" xfId="22407" xr:uid="{00000000-0005-0000-0000-00006D250000}"/>
    <cellStyle name="Prozent 4 4 3 3 2 2 3" xfId="10505" xr:uid="{00000000-0005-0000-0000-00006E250000}"/>
    <cellStyle name="Prozent 4 4 3 3 2 2 3 2" xfId="27343" xr:uid="{00000000-0005-0000-0000-00006F250000}"/>
    <cellStyle name="Prozent 4 4 3 3 2 2 4" xfId="18925" xr:uid="{00000000-0005-0000-0000-000070250000}"/>
    <cellStyle name="Prozent 4 4 3 3 2 3" xfId="4578" xr:uid="{00000000-0005-0000-0000-000071250000}"/>
    <cellStyle name="Prozent 4 4 3 3 2 3 2" xfId="12999" xr:uid="{00000000-0005-0000-0000-000072250000}"/>
    <cellStyle name="Prozent 4 4 3 3 2 3 2 2" xfId="29837" xr:uid="{00000000-0005-0000-0000-000073250000}"/>
    <cellStyle name="Prozent 4 4 3 3 2 3 3" xfId="21419" xr:uid="{00000000-0005-0000-0000-000074250000}"/>
    <cellStyle name="Prozent 4 4 3 3 2 4" xfId="9517" xr:uid="{00000000-0005-0000-0000-000075250000}"/>
    <cellStyle name="Prozent 4 4 3 3 2 4 2" xfId="26355" xr:uid="{00000000-0005-0000-0000-000076250000}"/>
    <cellStyle name="Prozent 4 4 3 3 2 5" xfId="17937" xr:uid="{00000000-0005-0000-0000-000077250000}"/>
    <cellStyle name="Prozent 4 4 3 3 3" xfId="1535" xr:uid="{00000000-0005-0000-0000-000078250000}"/>
    <cellStyle name="Prozent 4 4 3 3 3 2" xfId="5071" xr:uid="{00000000-0005-0000-0000-000079250000}"/>
    <cellStyle name="Prozent 4 4 3 3 3 2 2" xfId="13492" xr:uid="{00000000-0005-0000-0000-00007A250000}"/>
    <cellStyle name="Prozent 4 4 3 3 3 2 2 2" xfId="30330" xr:uid="{00000000-0005-0000-0000-00007B250000}"/>
    <cellStyle name="Prozent 4 4 3 3 3 2 3" xfId="21912" xr:uid="{00000000-0005-0000-0000-00007C250000}"/>
    <cellStyle name="Prozent 4 4 3 3 3 3" xfId="10010" xr:uid="{00000000-0005-0000-0000-00007D250000}"/>
    <cellStyle name="Prozent 4 4 3 3 3 3 2" xfId="26848" xr:uid="{00000000-0005-0000-0000-00007E250000}"/>
    <cellStyle name="Prozent 4 4 3 3 3 4" xfId="18430" xr:uid="{00000000-0005-0000-0000-00007F250000}"/>
    <cellStyle name="Prozent 4 4 3 3 4" xfId="2299" xr:uid="{00000000-0005-0000-0000-000080250000}"/>
    <cellStyle name="Prozent 4 4 3 3 4 2" xfId="5785" xr:uid="{00000000-0005-0000-0000-000081250000}"/>
    <cellStyle name="Prozent 4 4 3 3 4 2 2" xfId="14206" xr:uid="{00000000-0005-0000-0000-000082250000}"/>
    <cellStyle name="Prozent 4 4 3 3 4 2 2 2" xfId="31044" xr:uid="{00000000-0005-0000-0000-000083250000}"/>
    <cellStyle name="Prozent 4 4 3 3 4 2 3" xfId="22626" xr:uid="{00000000-0005-0000-0000-000084250000}"/>
    <cellStyle name="Prozent 4 4 3 3 4 3" xfId="10724" xr:uid="{00000000-0005-0000-0000-000085250000}"/>
    <cellStyle name="Prozent 4 4 3 3 4 3 2" xfId="27562" xr:uid="{00000000-0005-0000-0000-000086250000}"/>
    <cellStyle name="Prozent 4 4 3 3 4 4" xfId="19144" xr:uid="{00000000-0005-0000-0000-000087250000}"/>
    <cellStyle name="Prozent 4 4 3 3 5" xfId="2794" xr:uid="{00000000-0005-0000-0000-000088250000}"/>
    <cellStyle name="Prozent 4 4 3 3 5 2" xfId="6276" xr:uid="{00000000-0005-0000-0000-000089250000}"/>
    <cellStyle name="Prozent 4 4 3 3 5 2 2" xfId="14697" xr:uid="{00000000-0005-0000-0000-00008A250000}"/>
    <cellStyle name="Prozent 4 4 3 3 5 2 2 2" xfId="31535" xr:uid="{00000000-0005-0000-0000-00008B250000}"/>
    <cellStyle name="Prozent 4 4 3 3 5 2 3" xfId="23117" xr:uid="{00000000-0005-0000-0000-00008C250000}"/>
    <cellStyle name="Prozent 4 4 3 3 5 3" xfId="11215" xr:uid="{00000000-0005-0000-0000-00008D250000}"/>
    <cellStyle name="Prozent 4 4 3 3 5 3 2" xfId="28053" xr:uid="{00000000-0005-0000-0000-00008E250000}"/>
    <cellStyle name="Prozent 4 4 3 3 5 4" xfId="19635" xr:uid="{00000000-0005-0000-0000-00008F250000}"/>
    <cellStyle name="Prozent 4 4 3 3 6" xfId="3291" xr:uid="{00000000-0005-0000-0000-000090250000}"/>
    <cellStyle name="Prozent 4 4 3 3 6 2" xfId="6773" xr:uid="{00000000-0005-0000-0000-000091250000}"/>
    <cellStyle name="Prozent 4 4 3 3 6 2 2" xfId="15194" xr:uid="{00000000-0005-0000-0000-000092250000}"/>
    <cellStyle name="Prozent 4 4 3 3 6 2 2 2" xfId="32032" xr:uid="{00000000-0005-0000-0000-000093250000}"/>
    <cellStyle name="Prozent 4 4 3 3 6 2 3" xfId="23614" xr:uid="{00000000-0005-0000-0000-000094250000}"/>
    <cellStyle name="Prozent 4 4 3 3 6 3" xfId="11712" xr:uid="{00000000-0005-0000-0000-000095250000}"/>
    <cellStyle name="Prozent 4 4 3 3 6 3 2" xfId="28550" xr:uid="{00000000-0005-0000-0000-000096250000}"/>
    <cellStyle name="Prozent 4 4 3 3 6 4" xfId="20132" xr:uid="{00000000-0005-0000-0000-000097250000}"/>
    <cellStyle name="Prozent 4 4 3 3 7" xfId="4083" xr:uid="{00000000-0005-0000-0000-000098250000}"/>
    <cellStyle name="Prozent 4 4 3 3 7 2" xfId="12504" xr:uid="{00000000-0005-0000-0000-000099250000}"/>
    <cellStyle name="Prozent 4 4 3 3 7 2 2" xfId="29342" xr:uid="{00000000-0005-0000-0000-00009A250000}"/>
    <cellStyle name="Prozent 4 4 3 3 7 3" xfId="20924" xr:uid="{00000000-0005-0000-0000-00009B250000}"/>
    <cellStyle name="Prozent 4 4 3 3 8" xfId="7268" xr:uid="{00000000-0005-0000-0000-00009C250000}"/>
    <cellStyle name="Prozent 4 4 3 3 8 2" xfId="15689" xr:uid="{00000000-0005-0000-0000-00009D250000}"/>
    <cellStyle name="Prozent 4 4 3 3 8 2 2" xfId="32527" xr:uid="{00000000-0005-0000-0000-00009E250000}"/>
    <cellStyle name="Prozent 4 4 3 3 8 3" xfId="24109" xr:uid="{00000000-0005-0000-0000-00009F250000}"/>
    <cellStyle name="Prozent 4 4 3 3 9" xfId="7759" xr:uid="{00000000-0005-0000-0000-0000A0250000}"/>
    <cellStyle name="Prozent 4 4 3 3 9 2" xfId="16180" xr:uid="{00000000-0005-0000-0000-0000A1250000}"/>
    <cellStyle name="Prozent 4 4 3 3 9 2 2" xfId="33018" xr:uid="{00000000-0005-0000-0000-0000A2250000}"/>
    <cellStyle name="Prozent 4 4 3 3 9 3" xfId="24600" xr:uid="{00000000-0005-0000-0000-0000A3250000}"/>
    <cellStyle name="Prozent 4 4 3 4" xfId="717" xr:uid="{00000000-0005-0000-0000-0000A4250000}"/>
    <cellStyle name="Prozent 4 4 3 4 2" xfId="1705" xr:uid="{00000000-0005-0000-0000-0000A5250000}"/>
    <cellStyle name="Prozent 4 4 3 4 2 2" xfId="5241" xr:uid="{00000000-0005-0000-0000-0000A6250000}"/>
    <cellStyle name="Prozent 4 4 3 4 2 2 2" xfId="13662" xr:uid="{00000000-0005-0000-0000-0000A7250000}"/>
    <cellStyle name="Prozent 4 4 3 4 2 2 2 2" xfId="30500" xr:uid="{00000000-0005-0000-0000-0000A8250000}"/>
    <cellStyle name="Prozent 4 4 3 4 2 2 3" xfId="22082" xr:uid="{00000000-0005-0000-0000-0000A9250000}"/>
    <cellStyle name="Prozent 4 4 3 4 2 3" xfId="10180" xr:uid="{00000000-0005-0000-0000-0000AA250000}"/>
    <cellStyle name="Prozent 4 4 3 4 2 3 2" xfId="27018" xr:uid="{00000000-0005-0000-0000-0000AB250000}"/>
    <cellStyle name="Prozent 4 4 3 4 2 4" xfId="18600" xr:uid="{00000000-0005-0000-0000-0000AC250000}"/>
    <cellStyle name="Prozent 4 4 3 4 3" xfId="4253" xr:uid="{00000000-0005-0000-0000-0000AD250000}"/>
    <cellStyle name="Prozent 4 4 3 4 3 2" xfId="12674" xr:uid="{00000000-0005-0000-0000-0000AE250000}"/>
    <cellStyle name="Prozent 4 4 3 4 3 2 2" xfId="29512" xr:uid="{00000000-0005-0000-0000-0000AF250000}"/>
    <cellStyle name="Prozent 4 4 3 4 3 3" xfId="21094" xr:uid="{00000000-0005-0000-0000-0000B0250000}"/>
    <cellStyle name="Prozent 4 4 3 4 4" xfId="9192" xr:uid="{00000000-0005-0000-0000-0000B1250000}"/>
    <cellStyle name="Prozent 4 4 3 4 4 2" xfId="26030" xr:uid="{00000000-0005-0000-0000-0000B2250000}"/>
    <cellStyle name="Prozent 4 4 3 4 5" xfId="17612" xr:uid="{00000000-0005-0000-0000-0000B3250000}"/>
    <cellStyle name="Prozent 4 4 3 5" xfId="1210" xr:uid="{00000000-0005-0000-0000-0000B4250000}"/>
    <cellStyle name="Prozent 4 4 3 5 2" xfId="4746" xr:uid="{00000000-0005-0000-0000-0000B5250000}"/>
    <cellStyle name="Prozent 4 4 3 5 2 2" xfId="13167" xr:uid="{00000000-0005-0000-0000-0000B6250000}"/>
    <cellStyle name="Prozent 4 4 3 5 2 2 2" xfId="30005" xr:uid="{00000000-0005-0000-0000-0000B7250000}"/>
    <cellStyle name="Prozent 4 4 3 5 2 3" xfId="21587" xr:uid="{00000000-0005-0000-0000-0000B8250000}"/>
    <cellStyle name="Prozent 4 4 3 5 3" xfId="9685" xr:uid="{00000000-0005-0000-0000-0000B9250000}"/>
    <cellStyle name="Prozent 4 4 3 5 3 2" xfId="26523" xr:uid="{00000000-0005-0000-0000-0000BA250000}"/>
    <cellStyle name="Prozent 4 4 3 5 4" xfId="18105" xr:uid="{00000000-0005-0000-0000-0000BB250000}"/>
    <cellStyle name="Prozent 4 4 3 6" xfId="2297" xr:uid="{00000000-0005-0000-0000-0000BC250000}"/>
    <cellStyle name="Prozent 4 4 3 6 2" xfId="5783" xr:uid="{00000000-0005-0000-0000-0000BD250000}"/>
    <cellStyle name="Prozent 4 4 3 6 2 2" xfId="14204" xr:uid="{00000000-0005-0000-0000-0000BE250000}"/>
    <cellStyle name="Prozent 4 4 3 6 2 2 2" xfId="31042" xr:uid="{00000000-0005-0000-0000-0000BF250000}"/>
    <cellStyle name="Prozent 4 4 3 6 2 3" xfId="22624" xr:uid="{00000000-0005-0000-0000-0000C0250000}"/>
    <cellStyle name="Prozent 4 4 3 6 3" xfId="10722" xr:uid="{00000000-0005-0000-0000-0000C1250000}"/>
    <cellStyle name="Prozent 4 4 3 6 3 2" xfId="27560" xr:uid="{00000000-0005-0000-0000-0000C2250000}"/>
    <cellStyle name="Prozent 4 4 3 6 4" xfId="19142" xr:uid="{00000000-0005-0000-0000-0000C3250000}"/>
    <cellStyle name="Prozent 4 4 3 7" xfId="2792" xr:uid="{00000000-0005-0000-0000-0000C4250000}"/>
    <cellStyle name="Prozent 4 4 3 7 2" xfId="6274" xr:uid="{00000000-0005-0000-0000-0000C5250000}"/>
    <cellStyle name="Prozent 4 4 3 7 2 2" xfId="14695" xr:uid="{00000000-0005-0000-0000-0000C6250000}"/>
    <cellStyle name="Prozent 4 4 3 7 2 2 2" xfId="31533" xr:uid="{00000000-0005-0000-0000-0000C7250000}"/>
    <cellStyle name="Prozent 4 4 3 7 2 3" xfId="23115" xr:uid="{00000000-0005-0000-0000-0000C8250000}"/>
    <cellStyle name="Prozent 4 4 3 7 3" xfId="11213" xr:uid="{00000000-0005-0000-0000-0000C9250000}"/>
    <cellStyle name="Prozent 4 4 3 7 3 2" xfId="28051" xr:uid="{00000000-0005-0000-0000-0000CA250000}"/>
    <cellStyle name="Prozent 4 4 3 7 4" xfId="19633" xr:uid="{00000000-0005-0000-0000-0000CB250000}"/>
    <cellStyle name="Prozent 4 4 3 8" xfId="3289" xr:uid="{00000000-0005-0000-0000-0000CC250000}"/>
    <cellStyle name="Prozent 4 4 3 8 2" xfId="6771" xr:uid="{00000000-0005-0000-0000-0000CD250000}"/>
    <cellStyle name="Prozent 4 4 3 8 2 2" xfId="15192" xr:uid="{00000000-0005-0000-0000-0000CE250000}"/>
    <cellStyle name="Prozent 4 4 3 8 2 2 2" xfId="32030" xr:uid="{00000000-0005-0000-0000-0000CF250000}"/>
    <cellStyle name="Prozent 4 4 3 8 2 3" xfId="23612" xr:uid="{00000000-0005-0000-0000-0000D0250000}"/>
    <cellStyle name="Prozent 4 4 3 8 3" xfId="11710" xr:uid="{00000000-0005-0000-0000-0000D1250000}"/>
    <cellStyle name="Prozent 4 4 3 8 3 2" xfId="28548" xr:uid="{00000000-0005-0000-0000-0000D2250000}"/>
    <cellStyle name="Prozent 4 4 3 8 4" xfId="20130" xr:uid="{00000000-0005-0000-0000-0000D3250000}"/>
    <cellStyle name="Prozent 4 4 3 9" xfId="3758" xr:uid="{00000000-0005-0000-0000-0000D4250000}"/>
    <cellStyle name="Prozent 4 4 3 9 2" xfId="12179" xr:uid="{00000000-0005-0000-0000-0000D5250000}"/>
    <cellStyle name="Prozent 4 4 3 9 2 2" xfId="29017" xr:uid="{00000000-0005-0000-0000-0000D6250000}"/>
    <cellStyle name="Prozent 4 4 3 9 3" xfId="20599" xr:uid="{00000000-0005-0000-0000-0000D7250000}"/>
    <cellStyle name="Prozent 4 4 4" xfId="306" xr:uid="{00000000-0005-0000-0000-0000D8250000}"/>
    <cellStyle name="Prozent 4 4 4 10" xfId="8253" xr:uid="{00000000-0005-0000-0000-0000D9250000}"/>
    <cellStyle name="Prozent 4 4 4 10 2" xfId="16674" xr:uid="{00000000-0005-0000-0000-0000DA250000}"/>
    <cellStyle name="Prozent 4 4 4 10 2 2" xfId="33512" xr:uid="{00000000-0005-0000-0000-0000DB250000}"/>
    <cellStyle name="Prozent 4 4 4 10 3" xfId="25094" xr:uid="{00000000-0005-0000-0000-0000DC250000}"/>
    <cellStyle name="Prozent 4 4 4 11" xfId="8781" xr:uid="{00000000-0005-0000-0000-0000DD250000}"/>
    <cellStyle name="Prozent 4 4 4 11 2" xfId="25620" xr:uid="{00000000-0005-0000-0000-0000DE250000}"/>
    <cellStyle name="Prozent 4 4 4 12" xfId="17201" xr:uid="{00000000-0005-0000-0000-0000DF250000}"/>
    <cellStyle name="Prozent 4 4 4 2" xfId="802" xr:uid="{00000000-0005-0000-0000-0000E0250000}"/>
    <cellStyle name="Prozent 4 4 4 2 2" xfId="1790" xr:uid="{00000000-0005-0000-0000-0000E1250000}"/>
    <cellStyle name="Prozent 4 4 4 2 2 2" xfId="5326" xr:uid="{00000000-0005-0000-0000-0000E2250000}"/>
    <cellStyle name="Prozent 4 4 4 2 2 2 2" xfId="13747" xr:uid="{00000000-0005-0000-0000-0000E3250000}"/>
    <cellStyle name="Prozent 4 4 4 2 2 2 2 2" xfId="30585" xr:uid="{00000000-0005-0000-0000-0000E4250000}"/>
    <cellStyle name="Prozent 4 4 4 2 2 2 3" xfId="22167" xr:uid="{00000000-0005-0000-0000-0000E5250000}"/>
    <cellStyle name="Prozent 4 4 4 2 2 3" xfId="10265" xr:uid="{00000000-0005-0000-0000-0000E6250000}"/>
    <cellStyle name="Prozent 4 4 4 2 2 3 2" xfId="27103" xr:uid="{00000000-0005-0000-0000-0000E7250000}"/>
    <cellStyle name="Prozent 4 4 4 2 2 4" xfId="18685" xr:uid="{00000000-0005-0000-0000-0000E8250000}"/>
    <cellStyle name="Prozent 4 4 4 2 3" xfId="4338" xr:uid="{00000000-0005-0000-0000-0000E9250000}"/>
    <cellStyle name="Prozent 4 4 4 2 3 2" xfId="12759" xr:uid="{00000000-0005-0000-0000-0000EA250000}"/>
    <cellStyle name="Prozent 4 4 4 2 3 2 2" xfId="29597" xr:uid="{00000000-0005-0000-0000-0000EB250000}"/>
    <cellStyle name="Prozent 4 4 4 2 3 3" xfId="21179" xr:uid="{00000000-0005-0000-0000-0000EC250000}"/>
    <cellStyle name="Prozent 4 4 4 2 4" xfId="9277" xr:uid="{00000000-0005-0000-0000-0000ED250000}"/>
    <cellStyle name="Prozent 4 4 4 2 4 2" xfId="26115" xr:uid="{00000000-0005-0000-0000-0000EE250000}"/>
    <cellStyle name="Prozent 4 4 4 2 5" xfId="17697" xr:uid="{00000000-0005-0000-0000-0000EF250000}"/>
    <cellStyle name="Prozent 4 4 4 3" xfId="1295" xr:uid="{00000000-0005-0000-0000-0000F0250000}"/>
    <cellStyle name="Prozent 4 4 4 3 2" xfId="4831" xr:uid="{00000000-0005-0000-0000-0000F1250000}"/>
    <cellStyle name="Prozent 4 4 4 3 2 2" xfId="13252" xr:uid="{00000000-0005-0000-0000-0000F2250000}"/>
    <cellStyle name="Prozent 4 4 4 3 2 2 2" xfId="30090" xr:uid="{00000000-0005-0000-0000-0000F3250000}"/>
    <cellStyle name="Prozent 4 4 4 3 2 3" xfId="21672" xr:uid="{00000000-0005-0000-0000-0000F4250000}"/>
    <cellStyle name="Prozent 4 4 4 3 3" xfId="9770" xr:uid="{00000000-0005-0000-0000-0000F5250000}"/>
    <cellStyle name="Prozent 4 4 4 3 3 2" xfId="26608" xr:uid="{00000000-0005-0000-0000-0000F6250000}"/>
    <cellStyle name="Prozent 4 4 4 3 4" xfId="18190" xr:uid="{00000000-0005-0000-0000-0000F7250000}"/>
    <cellStyle name="Prozent 4 4 4 4" xfId="2300" xr:uid="{00000000-0005-0000-0000-0000F8250000}"/>
    <cellStyle name="Prozent 4 4 4 4 2" xfId="5786" xr:uid="{00000000-0005-0000-0000-0000F9250000}"/>
    <cellStyle name="Prozent 4 4 4 4 2 2" xfId="14207" xr:uid="{00000000-0005-0000-0000-0000FA250000}"/>
    <cellStyle name="Prozent 4 4 4 4 2 2 2" xfId="31045" xr:uid="{00000000-0005-0000-0000-0000FB250000}"/>
    <cellStyle name="Prozent 4 4 4 4 2 3" xfId="22627" xr:uid="{00000000-0005-0000-0000-0000FC250000}"/>
    <cellStyle name="Prozent 4 4 4 4 3" xfId="10725" xr:uid="{00000000-0005-0000-0000-0000FD250000}"/>
    <cellStyle name="Prozent 4 4 4 4 3 2" xfId="27563" xr:uid="{00000000-0005-0000-0000-0000FE250000}"/>
    <cellStyle name="Prozent 4 4 4 4 4" xfId="19145" xr:uid="{00000000-0005-0000-0000-0000FF250000}"/>
    <cellStyle name="Prozent 4 4 4 5" xfId="2795" xr:uid="{00000000-0005-0000-0000-000000260000}"/>
    <cellStyle name="Prozent 4 4 4 5 2" xfId="6277" xr:uid="{00000000-0005-0000-0000-000001260000}"/>
    <cellStyle name="Prozent 4 4 4 5 2 2" xfId="14698" xr:uid="{00000000-0005-0000-0000-000002260000}"/>
    <cellStyle name="Prozent 4 4 4 5 2 2 2" xfId="31536" xr:uid="{00000000-0005-0000-0000-000003260000}"/>
    <cellStyle name="Prozent 4 4 4 5 2 3" xfId="23118" xr:uid="{00000000-0005-0000-0000-000004260000}"/>
    <cellStyle name="Prozent 4 4 4 5 3" xfId="11216" xr:uid="{00000000-0005-0000-0000-000005260000}"/>
    <cellStyle name="Prozent 4 4 4 5 3 2" xfId="28054" xr:uid="{00000000-0005-0000-0000-000006260000}"/>
    <cellStyle name="Prozent 4 4 4 5 4" xfId="19636" xr:uid="{00000000-0005-0000-0000-000007260000}"/>
    <cellStyle name="Prozent 4 4 4 6" xfId="3292" xr:uid="{00000000-0005-0000-0000-000008260000}"/>
    <cellStyle name="Prozent 4 4 4 6 2" xfId="6774" xr:uid="{00000000-0005-0000-0000-000009260000}"/>
    <cellStyle name="Prozent 4 4 4 6 2 2" xfId="15195" xr:uid="{00000000-0005-0000-0000-00000A260000}"/>
    <cellStyle name="Prozent 4 4 4 6 2 2 2" xfId="32033" xr:uid="{00000000-0005-0000-0000-00000B260000}"/>
    <cellStyle name="Prozent 4 4 4 6 2 3" xfId="23615" xr:uid="{00000000-0005-0000-0000-00000C260000}"/>
    <cellStyle name="Prozent 4 4 4 6 3" xfId="11713" xr:uid="{00000000-0005-0000-0000-00000D260000}"/>
    <cellStyle name="Prozent 4 4 4 6 3 2" xfId="28551" xr:uid="{00000000-0005-0000-0000-00000E260000}"/>
    <cellStyle name="Prozent 4 4 4 6 4" xfId="20133" xr:uid="{00000000-0005-0000-0000-00000F260000}"/>
    <cellStyle name="Prozent 4 4 4 7" xfId="3843" xr:uid="{00000000-0005-0000-0000-000010260000}"/>
    <cellStyle name="Prozent 4 4 4 7 2" xfId="12264" xr:uid="{00000000-0005-0000-0000-000011260000}"/>
    <cellStyle name="Prozent 4 4 4 7 2 2" xfId="29102" xr:uid="{00000000-0005-0000-0000-000012260000}"/>
    <cellStyle name="Prozent 4 4 4 7 3" xfId="20684" xr:uid="{00000000-0005-0000-0000-000013260000}"/>
    <cellStyle name="Prozent 4 4 4 8" xfId="7269" xr:uid="{00000000-0005-0000-0000-000014260000}"/>
    <cellStyle name="Prozent 4 4 4 8 2" xfId="15690" xr:uid="{00000000-0005-0000-0000-000015260000}"/>
    <cellStyle name="Prozent 4 4 4 8 2 2" xfId="32528" xr:uid="{00000000-0005-0000-0000-000016260000}"/>
    <cellStyle name="Prozent 4 4 4 8 3" xfId="24110" xr:uid="{00000000-0005-0000-0000-000017260000}"/>
    <cellStyle name="Prozent 4 4 4 9" xfId="7760" xr:uid="{00000000-0005-0000-0000-000018260000}"/>
    <cellStyle name="Prozent 4 4 4 9 2" xfId="16181" xr:uid="{00000000-0005-0000-0000-000019260000}"/>
    <cellStyle name="Prozent 4 4 4 9 2 2" xfId="33019" xr:uid="{00000000-0005-0000-0000-00001A260000}"/>
    <cellStyle name="Prozent 4 4 4 9 3" xfId="24601" xr:uid="{00000000-0005-0000-0000-00001B260000}"/>
    <cellStyle name="Prozent 4 4 5" xfId="468" xr:uid="{00000000-0005-0000-0000-00001C260000}"/>
    <cellStyle name="Prozent 4 4 5 10" xfId="8254" xr:uid="{00000000-0005-0000-0000-00001D260000}"/>
    <cellStyle name="Prozent 4 4 5 10 2" xfId="16675" xr:uid="{00000000-0005-0000-0000-00001E260000}"/>
    <cellStyle name="Prozent 4 4 5 10 2 2" xfId="33513" xr:uid="{00000000-0005-0000-0000-00001F260000}"/>
    <cellStyle name="Prozent 4 4 5 10 3" xfId="25095" xr:uid="{00000000-0005-0000-0000-000020260000}"/>
    <cellStyle name="Prozent 4 4 5 11" xfId="8944" xr:uid="{00000000-0005-0000-0000-000021260000}"/>
    <cellStyle name="Prozent 4 4 5 11 2" xfId="25782" xr:uid="{00000000-0005-0000-0000-000022260000}"/>
    <cellStyle name="Prozent 4 4 5 12" xfId="17364" xr:uid="{00000000-0005-0000-0000-000023260000}"/>
    <cellStyle name="Prozent 4 4 5 2" xfId="964" xr:uid="{00000000-0005-0000-0000-000024260000}"/>
    <cellStyle name="Prozent 4 4 5 2 2" xfId="1952" xr:uid="{00000000-0005-0000-0000-000025260000}"/>
    <cellStyle name="Prozent 4 4 5 2 2 2" xfId="5488" xr:uid="{00000000-0005-0000-0000-000026260000}"/>
    <cellStyle name="Prozent 4 4 5 2 2 2 2" xfId="13909" xr:uid="{00000000-0005-0000-0000-000027260000}"/>
    <cellStyle name="Prozent 4 4 5 2 2 2 2 2" xfId="30747" xr:uid="{00000000-0005-0000-0000-000028260000}"/>
    <cellStyle name="Prozent 4 4 5 2 2 2 3" xfId="22329" xr:uid="{00000000-0005-0000-0000-000029260000}"/>
    <cellStyle name="Prozent 4 4 5 2 2 3" xfId="10427" xr:uid="{00000000-0005-0000-0000-00002A260000}"/>
    <cellStyle name="Prozent 4 4 5 2 2 3 2" xfId="27265" xr:uid="{00000000-0005-0000-0000-00002B260000}"/>
    <cellStyle name="Prozent 4 4 5 2 2 4" xfId="18847" xr:uid="{00000000-0005-0000-0000-00002C260000}"/>
    <cellStyle name="Prozent 4 4 5 2 3" xfId="4500" xr:uid="{00000000-0005-0000-0000-00002D260000}"/>
    <cellStyle name="Prozent 4 4 5 2 3 2" xfId="12921" xr:uid="{00000000-0005-0000-0000-00002E260000}"/>
    <cellStyle name="Prozent 4 4 5 2 3 2 2" xfId="29759" xr:uid="{00000000-0005-0000-0000-00002F260000}"/>
    <cellStyle name="Prozent 4 4 5 2 3 3" xfId="21341" xr:uid="{00000000-0005-0000-0000-000030260000}"/>
    <cellStyle name="Prozent 4 4 5 2 4" xfId="9439" xr:uid="{00000000-0005-0000-0000-000031260000}"/>
    <cellStyle name="Prozent 4 4 5 2 4 2" xfId="26277" xr:uid="{00000000-0005-0000-0000-000032260000}"/>
    <cellStyle name="Prozent 4 4 5 2 5" xfId="17859" xr:uid="{00000000-0005-0000-0000-000033260000}"/>
    <cellStyle name="Prozent 4 4 5 3" xfId="1457" xr:uid="{00000000-0005-0000-0000-000034260000}"/>
    <cellStyle name="Prozent 4 4 5 3 2" xfId="4993" xr:uid="{00000000-0005-0000-0000-000035260000}"/>
    <cellStyle name="Prozent 4 4 5 3 2 2" xfId="13414" xr:uid="{00000000-0005-0000-0000-000036260000}"/>
    <cellStyle name="Prozent 4 4 5 3 2 2 2" xfId="30252" xr:uid="{00000000-0005-0000-0000-000037260000}"/>
    <cellStyle name="Prozent 4 4 5 3 2 3" xfId="21834" xr:uid="{00000000-0005-0000-0000-000038260000}"/>
    <cellStyle name="Prozent 4 4 5 3 3" xfId="9932" xr:uid="{00000000-0005-0000-0000-000039260000}"/>
    <cellStyle name="Prozent 4 4 5 3 3 2" xfId="26770" xr:uid="{00000000-0005-0000-0000-00003A260000}"/>
    <cellStyle name="Prozent 4 4 5 3 4" xfId="18352" xr:uid="{00000000-0005-0000-0000-00003B260000}"/>
    <cellStyle name="Prozent 4 4 5 4" xfId="2301" xr:uid="{00000000-0005-0000-0000-00003C260000}"/>
    <cellStyle name="Prozent 4 4 5 4 2" xfId="5787" xr:uid="{00000000-0005-0000-0000-00003D260000}"/>
    <cellStyle name="Prozent 4 4 5 4 2 2" xfId="14208" xr:uid="{00000000-0005-0000-0000-00003E260000}"/>
    <cellStyle name="Prozent 4 4 5 4 2 2 2" xfId="31046" xr:uid="{00000000-0005-0000-0000-00003F260000}"/>
    <cellStyle name="Prozent 4 4 5 4 2 3" xfId="22628" xr:uid="{00000000-0005-0000-0000-000040260000}"/>
    <cellStyle name="Prozent 4 4 5 4 3" xfId="10726" xr:uid="{00000000-0005-0000-0000-000041260000}"/>
    <cellStyle name="Prozent 4 4 5 4 3 2" xfId="27564" xr:uid="{00000000-0005-0000-0000-000042260000}"/>
    <cellStyle name="Prozent 4 4 5 4 4" xfId="19146" xr:uid="{00000000-0005-0000-0000-000043260000}"/>
    <cellStyle name="Prozent 4 4 5 5" xfId="2796" xr:uid="{00000000-0005-0000-0000-000044260000}"/>
    <cellStyle name="Prozent 4 4 5 5 2" xfId="6278" xr:uid="{00000000-0005-0000-0000-000045260000}"/>
    <cellStyle name="Prozent 4 4 5 5 2 2" xfId="14699" xr:uid="{00000000-0005-0000-0000-000046260000}"/>
    <cellStyle name="Prozent 4 4 5 5 2 2 2" xfId="31537" xr:uid="{00000000-0005-0000-0000-000047260000}"/>
    <cellStyle name="Prozent 4 4 5 5 2 3" xfId="23119" xr:uid="{00000000-0005-0000-0000-000048260000}"/>
    <cellStyle name="Prozent 4 4 5 5 3" xfId="11217" xr:uid="{00000000-0005-0000-0000-000049260000}"/>
    <cellStyle name="Prozent 4 4 5 5 3 2" xfId="28055" xr:uid="{00000000-0005-0000-0000-00004A260000}"/>
    <cellStyle name="Prozent 4 4 5 5 4" xfId="19637" xr:uid="{00000000-0005-0000-0000-00004B260000}"/>
    <cellStyle name="Prozent 4 4 5 6" xfId="3293" xr:uid="{00000000-0005-0000-0000-00004C260000}"/>
    <cellStyle name="Prozent 4 4 5 6 2" xfId="6775" xr:uid="{00000000-0005-0000-0000-00004D260000}"/>
    <cellStyle name="Prozent 4 4 5 6 2 2" xfId="15196" xr:uid="{00000000-0005-0000-0000-00004E260000}"/>
    <cellStyle name="Prozent 4 4 5 6 2 2 2" xfId="32034" xr:uid="{00000000-0005-0000-0000-00004F260000}"/>
    <cellStyle name="Prozent 4 4 5 6 2 3" xfId="23616" xr:uid="{00000000-0005-0000-0000-000050260000}"/>
    <cellStyle name="Prozent 4 4 5 6 3" xfId="11714" xr:uid="{00000000-0005-0000-0000-000051260000}"/>
    <cellStyle name="Prozent 4 4 5 6 3 2" xfId="28552" xr:uid="{00000000-0005-0000-0000-000052260000}"/>
    <cellStyle name="Prozent 4 4 5 6 4" xfId="20134" xr:uid="{00000000-0005-0000-0000-000053260000}"/>
    <cellStyle name="Prozent 4 4 5 7" xfId="4005" xr:uid="{00000000-0005-0000-0000-000054260000}"/>
    <cellStyle name="Prozent 4 4 5 7 2" xfId="12426" xr:uid="{00000000-0005-0000-0000-000055260000}"/>
    <cellStyle name="Prozent 4 4 5 7 2 2" xfId="29264" xr:uid="{00000000-0005-0000-0000-000056260000}"/>
    <cellStyle name="Prozent 4 4 5 7 3" xfId="20846" xr:uid="{00000000-0005-0000-0000-000057260000}"/>
    <cellStyle name="Prozent 4 4 5 8" xfId="7270" xr:uid="{00000000-0005-0000-0000-000058260000}"/>
    <cellStyle name="Prozent 4 4 5 8 2" xfId="15691" xr:uid="{00000000-0005-0000-0000-000059260000}"/>
    <cellStyle name="Prozent 4 4 5 8 2 2" xfId="32529" xr:uid="{00000000-0005-0000-0000-00005A260000}"/>
    <cellStyle name="Prozent 4 4 5 8 3" xfId="24111" xr:uid="{00000000-0005-0000-0000-00005B260000}"/>
    <cellStyle name="Prozent 4 4 5 9" xfId="7761" xr:uid="{00000000-0005-0000-0000-00005C260000}"/>
    <cellStyle name="Prozent 4 4 5 9 2" xfId="16182" xr:uid="{00000000-0005-0000-0000-00005D260000}"/>
    <cellStyle name="Prozent 4 4 5 9 2 2" xfId="33020" xr:uid="{00000000-0005-0000-0000-00005E260000}"/>
    <cellStyle name="Prozent 4 4 5 9 3" xfId="24602" xr:uid="{00000000-0005-0000-0000-00005F260000}"/>
    <cellStyle name="Prozent 4 4 6" xfId="639" xr:uid="{00000000-0005-0000-0000-000060260000}"/>
    <cellStyle name="Prozent 4 4 6 2" xfId="1627" xr:uid="{00000000-0005-0000-0000-000061260000}"/>
    <cellStyle name="Prozent 4 4 6 2 2" xfId="5163" xr:uid="{00000000-0005-0000-0000-000062260000}"/>
    <cellStyle name="Prozent 4 4 6 2 2 2" xfId="13584" xr:uid="{00000000-0005-0000-0000-000063260000}"/>
    <cellStyle name="Prozent 4 4 6 2 2 2 2" xfId="30422" xr:uid="{00000000-0005-0000-0000-000064260000}"/>
    <cellStyle name="Prozent 4 4 6 2 2 3" xfId="22004" xr:uid="{00000000-0005-0000-0000-000065260000}"/>
    <cellStyle name="Prozent 4 4 6 2 3" xfId="10102" xr:uid="{00000000-0005-0000-0000-000066260000}"/>
    <cellStyle name="Prozent 4 4 6 2 3 2" xfId="26940" xr:uid="{00000000-0005-0000-0000-000067260000}"/>
    <cellStyle name="Prozent 4 4 6 2 4" xfId="18522" xr:uid="{00000000-0005-0000-0000-000068260000}"/>
    <cellStyle name="Prozent 4 4 6 3" xfId="4175" xr:uid="{00000000-0005-0000-0000-000069260000}"/>
    <cellStyle name="Prozent 4 4 6 3 2" xfId="12596" xr:uid="{00000000-0005-0000-0000-00006A260000}"/>
    <cellStyle name="Prozent 4 4 6 3 2 2" xfId="29434" xr:uid="{00000000-0005-0000-0000-00006B260000}"/>
    <cellStyle name="Prozent 4 4 6 3 3" xfId="21016" xr:uid="{00000000-0005-0000-0000-00006C260000}"/>
    <cellStyle name="Prozent 4 4 6 4" xfId="9114" xr:uid="{00000000-0005-0000-0000-00006D260000}"/>
    <cellStyle name="Prozent 4 4 6 4 2" xfId="25952" xr:uid="{00000000-0005-0000-0000-00006E260000}"/>
    <cellStyle name="Prozent 4 4 6 5" xfId="17534" xr:uid="{00000000-0005-0000-0000-00006F260000}"/>
    <cellStyle name="Prozent 4 4 7" xfId="1132" xr:uid="{00000000-0005-0000-0000-000070260000}"/>
    <cellStyle name="Prozent 4 4 7 2" xfId="4668" xr:uid="{00000000-0005-0000-0000-000071260000}"/>
    <cellStyle name="Prozent 4 4 7 2 2" xfId="13089" xr:uid="{00000000-0005-0000-0000-000072260000}"/>
    <cellStyle name="Prozent 4 4 7 2 2 2" xfId="29927" xr:uid="{00000000-0005-0000-0000-000073260000}"/>
    <cellStyle name="Prozent 4 4 7 2 3" xfId="21509" xr:uid="{00000000-0005-0000-0000-000074260000}"/>
    <cellStyle name="Prozent 4 4 7 3" xfId="9607" xr:uid="{00000000-0005-0000-0000-000075260000}"/>
    <cellStyle name="Prozent 4 4 7 3 2" xfId="26445" xr:uid="{00000000-0005-0000-0000-000076260000}"/>
    <cellStyle name="Prozent 4 4 7 4" xfId="18027" xr:uid="{00000000-0005-0000-0000-000077260000}"/>
    <cellStyle name="Prozent 4 4 8" xfId="2290" xr:uid="{00000000-0005-0000-0000-000078260000}"/>
    <cellStyle name="Prozent 4 4 8 2" xfId="5776" xr:uid="{00000000-0005-0000-0000-000079260000}"/>
    <cellStyle name="Prozent 4 4 8 2 2" xfId="14197" xr:uid="{00000000-0005-0000-0000-00007A260000}"/>
    <cellStyle name="Prozent 4 4 8 2 2 2" xfId="31035" xr:uid="{00000000-0005-0000-0000-00007B260000}"/>
    <cellStyle name="Prozent 4 4 8 2 3" xfId="22617" xr:uid="{00000000-0005-0000-0000-00007C260000}"/>
    <cellStyle name="Prozent 4 4 8 3" xfId="10715" xr:uid="{00000000-0005-0000-0000-00007D260000}"/>
    <cellStyle name="Prozent 4 4 8 3 2" xfId="27553" xr:uid="{00000000-0005-0000-0000-00007E260000}"/>
    <cellStyle name="Prozent 4 4 8 4" xfId="19135" xr:uid="{00000000-0005-0000-0000-00007F260000}"/>
    <cellStyle name="Prozent 4 4 9" xfId="2785" xr:uid="{00000000-0005-0000-0000-000080260000}"/>
    <cellStyle name="Prozent 4 4 9 2" xfId="6267" xr:uid="{00000000-0005-0000-0000-000081260000}"/>
    <cellStyle name="Prozent 4 4 9 2 2" xfId="14688" xr:uid="{00000000-0005-0000-0000-000082260000}"/>
    <cellStyle name="Prozent 4 4 9 2 2 2" xfId="31526" xr:uid="{00000000-0005-0000-0000-000083260000}"/>
    <cellStyle name="Prozent 4 4 9 2 3" xfId="23108" xr:uid="{00000000-0005-0000-0000-000084260000}"/>
    <cellStyle name="Prozent 4 4 9 3" xfId="11206" xr:uid="{00000000-0005-0000-0000-000085260000}"/>
    <cellStyle name="Prozent 4 4 9 3 2" xfId="28044" xr:uid="{00000000-0005-0000-0000-000086260000}"/>
    <cellStyle name="Prozent 4 4 9 4" xfId="19626" xr:uid="{00000000-0005-0000-0000-000087260000}"/>
    <cellStyle name="Prozent 4 5" xfId="88" xr:uid="{00000000-0005-0000-0000-000088260000}"/>
    <cellStyle name="Prozent 4 5 10" xfId="3713" xr:uid="{00000000-0005-0000-0000-000089260000}"/>
    <cellStyle name="Prozent 4 5 10 2" xfId="12134" xr:uid="{00000000-0005-0000-0000-00008A260000}"/>
    <cellStyle name="Prozent 4 5 10 2 2" xfId="28972" xr:uid="{00000000-0005-0000-0000-00008B260000}"/>
    <cellStyle name="Prozent 4 5 10 3" xfId="20554" xr:uid="{00000000-0005-0000-0000-00008C260000}"/>
    <cellStyle name="Prozent 4 5 11" xfId="7271" xr:uid="{00000000-0005-0000-0000-00008D260000}"/>
    <cellStyle name="Prozent 4 5 11 2" xfId="15692" xr:uid="{00000000-0005-0000-0000-00008E260000}"/>
    <cellStyle name="Prozent 4 5 11 2 2" xfId="32530" xr:uid="{00000000-0005-0000-0000-00008F260000}"/>
    <cellStyle name="Prozent 4 5 11 3" xfId="24112" xr:uid="{00000000-0005-0000-0000-000090260000}"/>
    <cellStyle name="Prozent 4 5 12" xfId="7762" xr:uid="{00000000-0005-0000-0000-000091260000}"/>
    <cellStyle name="Prozent 4 5 12 2" xfId="16183" xr:uid="{00000000-0005-0000-0000-000092260000}"/>
    <cellStyle name="Prozent 4 5 12 2 2" xfId="33021" xr:uid="{00000000-0005-0000-0000-000093260000}"/>
    <cellStyle name="Prozent 4 5 12 3" xfId="24603" xr:uid="{00000000-0005-0000-0000-000094260000}"/>
    <cellStyle name="Prozent 4 5 13" xfId="8255" xr:uid="{00000000-0005-0000-0000-000095260000}"/>
    <cellStyle name="Prozent 4 5 13 2" xfId="16676" xr:uid="{00000000-0005-0000-0000-000096260000}"/>
    <cellStyle name="Prozent 4 5 13 2 2" xfId="33514" xr:uid="{00000000-0005-0000-0000-000097260000}"/>
    <cellStyle name="Prozent 4 5 13 3" xfId="25096" xr:uid="{00000000-0005-0000-0000-000098260000}"/>
    <cellStyle name="Prozent 4 5 14" xfId="8651" xr:uid="{00000000-0005-0000-0000-000099260000}"/>
    <cellStyle name="Prozent 4 5 14 2" xfId="25490" xr:uid="{00000000-0005-0000-0000-00009A260000}"/>
    <cellStyle name="Prozent 4 5 15" xfId="17071" xr:uid="{00000000-0005-0000-0000-00009B260000}"/>
    <cellStyle name="Prozent 4 5 2" xfId="205" xr:uid="{00000000-0005-0000-0000-00009C260000}"/>
    <cellStyle name="Prozent 4 5 2 10" xfId="7272" xr:uid="{00000000-0005-0000-0000-00009D260000}"/>
    <cellStyle name="Prozent 4 5 2 10 2" xfId="15693" xr:uid="{00000000-0005-0000-0000-00009E260000}"/>
    <cellStyle name="Prozent 4 5 2 10 2 2" xfId="32531" xr:uid="{00000000-0005-0000-0000-00009F260000}"/>
    <cellStyle name="Prozent 4 5 2 10 3" xfId="24113" xr:uid="{00000000-0005-0000-0000-0000A0260000}"/>
    <cellStyle name="Prozent 4 5 2 11" xfId="7763" xr:uid="{00000000-0005-0000-0000-0000A1260000}"/>
    <cellStyle name="Prozent 4 5 2 11 2" xfId="16184" xr:uid="{00000000-0005-0000-0000-0000A2260000}"/>
    <cellStyle name="Prozent 4 5 2 11 2 2" xfId="33022" xr:uid="{00000000-0005-0000-0000-0000A3260000}"/>
    <cellStyle name="Prozent 4 5 2 11 3" xfId="24604" xr:uid="{00000000-0005-0000-0000-0000A4260000}"/>
    <cellStyle name="Prozent 4 5 2 12" xfId="8256" xr:uid="{00000000-0005-0000-0000-0000A5260000}"/>
    <cellStyle name="Prozent 4 5 2 12 2" xfId="16677" xr:uid="{00000000-0005-0000-0000-0000A6260000}"/>
    <cellStyle name="Prozent 4 5 2 12 2 2" xfId="33515" xr:uid="{00000000-0005-0000-0000-0000A7260000}"/>
    <cellStyle name="Prozent 4 5 2 12 3" xfId="25097" xr:uid="{00000000-0005-0000-0000-0000A8260000}"/>
    <cellStyle name="Prozent 4 5 2 13" xfId="8735" xr:uid="{00000000-0005-0000-0000-0000A9260000}"/>
    <cellStyle name="Prozent 4 5 2 13 2" xfId="25574" xr:uid="{00000000-0005-0000-0000-0000AA260000}"/>
    <cellStyle name="Prozent 4 5 2 14" xfId="17155" xr:uid="{00000000-0005-0000-0000-0000AB260000}"/>
    <cellStyle name="Prozent 4 5 2 2" xfId="423" xr:uid="{00000000-0005-0000-0000-0000AC260000}"/>
    <cellStyle name="Prozent 4 5 2 2 10" xfId="8257" xr:uid="{00000000-0005-0000-0000-0000AD260000}"/>
    <cellStyle name="Prozent 4 5 2 2 10 2" xfId="16678" xr:uid="{00000000-0005-0000-0000-0000AE260000}"/>
    <cellStyle name="Prozent 4 5 2 2 10 2 2" xfId="33516" xr:uid="{00000000-0005-0000-0000-0000AF260000}"/>
    <cellStyle name="Prozent 4 5 2 2 10 3" xfId="25098" xr:uid="{00000000-0005-0000-0000-0000B0260000}"/>
    <cellStyle name="Prozent 4 5 2 2 11" xfId="8898" xr:uid="{00000000-0005-0000-0000-0000B1260000}"/>
    <cellStyle name="Prozent 4 5 2 2 11 2" xfId="25737" xr:uid="{00000000-0005-0000-0000-0000B2260000}"/>
    <cellStyle name="Prozent 4 5 2 2 12" xfId="17318" xr:uid="{00000000-0005-0000-0000-0000B3260000}"/>
    <cellStyle name="Prozent 4 5 2 2 2" xfId="919" xr:uid="{00000000-0005-0000-0000-0000B4260000}"/>
    <cellStyle name="Prozent 4 5 2 2 2 2" xfId="1907" xr:uid="{00000000-0005-0000-0000-0000B5260000}"/>
    <cellStyle name="Prozent 4 5 2 2 2 2 2" xfId="5443" xr:uid="{00000000-0005-0000-0000-0000B6260000}"/>
    <cellStyle name="Prozent 4 5 2 2 2 2 2 2" xfId="13864" xr:uid="{00000000-0005-0000-0000-0000B7260000}"/>
    <cellStyle name="Prozent 4 5 2 2 2 2 2 2 2" xfId="30702" xr:uid="{00000000-0005-0000-0000-0000B8260000}"/>
    <cellStyle name="Prozent 4 5 2 2 2 2 2 3" xfId="22284" xr:uid="{00000000-0005-0000-0000-0000B9260000}"/>
    <cellStyle name="Prozent 4 5 2 2 2 2 3" xfId="10382" xr:uid="{00000000-0005-0000-0000-0000BA260000}"/>
    <cellStyle name="Prozent 4 5 2 2 2 2 3 2" xfId="27220" xr:uid="{00000000-0005-0000-0000-0000BB260000}"/>
    <cellStyle name="Prozent 4 5 2 2 2 2 4" xfId="18802" xr:uid="{00000000-0005-0000-0000-0000BC260000}"/>
    <cellStyle name="Prozent 4 5 2 2 2 3" xfId="4455" xr:uid="{00000000-0005-0000-0000-0000BD260000}"/>
    <cellStyle name="Prozent 4 5 2 2 2 3 2" xfId="12876" xr:uid="{00000000-0005-0000-0000-0000BE260000}"/>
    <cellStyle name="Prozent 4 5 2 2 2 3 2 2" xfId="29714" xr:uid="{00000000-0005-0000-0000-0000BF260000}"/>
    <cellStyle name="Prozent 4 5 2 2 2 3 3" xfId="21296" xr:uid="{00000000-0005-0000-0000-0000C0260000}"/>
    <cellStyle name="Prozent 4 5 2 2 2 4" xfId="9394" xr:uid="{00000000-0005-0000-0000-0000C1260000}"/>
    <cellStyle name="Prozent 4 5 2 2 2 4 2" xfId="26232" xr:uid="{00000000-0005-0000-0000-0000C2260000}"/>
    <cellStyle name="Prozent 4 5 2 2 2 5" xfId="17814" xr:uid="{00000000-0005-0000-0000-0000C3260000}"/>
    <cellStyle name="Prozent 4 5 2 2 3" xfId="1412" xr:uid="{00000000-0005-0000-0000-0000C4260000}"/>
    <cellStyle name="Prozent 4 5 2 2 3 2" xfId="4948" xr:uid="{00000000-0005-0000-0000-0000C5260000}"/>
    <cellStyle name="Prozent 4 5 2 2 3 2 2" xfId="13369" xr:uid="{00000000-0005-0000-0000-0000C6260000}"/>
    <cellStyle name="Prozent 4 5 2 2 3 2 2 2" xfId="30207" xr:uid="{00000000-0005-0000-0000-0000C7260000}"/>
    <cellStyle name="Prozent 4 5 2 2 3 2 3" xfId="21789" xr:uid="{00000000-0005-0000-0000-0000C8260000}"/>
    <cellStyle name="Prozent 4 5 2 2 3 3" xfId="9887" xr:uid="{00000000-0005-0000-0000-0000C9260000}"/>
    <cellStyle name="Prozent 4 5 2 2 3 3 2" xfId="26725" xr:uid="{00000000-0005-0000-0000-0000CA260000}"/>
    <cellStyle name="Prozent 4 5 2 2 3 4" xfId="18307" xr:uid="{00000000-0005-0000-0000-0000CB260000}"/>
    <cellStyle name="Prozent 4 5 2 2 4" xfId="2304" xr:uid="{00000000-0005-0000-0000-0000CC260000}"/>
    <cellStyle name="Prozent 4 5 2 2 4 2" xfId="5790" xr:uid="{00000000-0005-0000-0000-0000CD260000}"/>
    <cellStyle name="Prozent 4 5 2 2 4 2 2" xfId="14211" xr:uid="{00000000-0005-0000-0000-0000CE260000}"/>
    <cellStyle name="Prozent 4 5 2 2 4 2 2 2" xfId="31049" xr:uid="{00000000-0005-0000-0000-0000CF260000}"/>
    <cellStyle name="Prozent 4 5 2 2 4 2 3" xfId="22631" xr:uid="{00000000-0005-0000-0000-0000D0260000}"/>
    <cellStyle name="Prozent 4 5 2 2 4 3" xfId="10729" xr:uid="{00000000-0005-0000-0000-0000D1260000}"/>
    <cellStyle name="Prozent 4 5 2 2 4 3 2" xfId="27567" xr:uid="{00000000-0005-0000-0000-0000D2260000}"/>
    <cellStyle name="Prozent 4 5 2 2 4 4" xfId="19149" xr:uid="{00000000-0005-0000-0000-0000D3260000}"/>
    <cellStyle name="Prozent 4 5 2 2 5" xfId="2799" xr:uid="{00000000-0005-0000-0000-0000D4260000}"/>
    <cellStyle name="Prozent 4 5 2 2 5 2" xfId="6281" xr:uid="{00000000-0005-0000-0000-0000D5260000}"/>
    <cellStyle name="Prozent 4 5 2 2 5 2 2" xfId="14702" xr:uid="{00000000-0005-0000-0000-0000D6260000}"/>
    <cellStyle name="Prozent 4 5 2 2 5 2 2 2" xfId="31540" xr:uid="{00000000-0005-0000-0000-0000D7260000}"/>
    <cellStyle name="Prozent 4 5 2 2 5 2 3" xfId="23122" xr:uid="{00000000-0005-0000-0000-0000D8260000}"/>
    <cellStyle name="Prozent 4 5 2 2 5 3" xfId="11220" xr:uid="{00000000-0005-0000-0000-0000D9260000}"/>
    <cellStyle name="Prozent 4 5 2 2 5 3 2" xfId="28058" xr:uid="{00000000-0005-0000-0000-0000DA260000}"/>
    <cellStyle name="Prozent 4 5 2 2 5 4" xfId="19640" xr:uid="{00000000-0005-0000-0000-0000DB260000}"/>
    <cellStyle name="Prozent 4 5 2 2 6" xfId="3296" xr:uid="{00000000-0005-0000-0000-0000DC260000}"/>
    <cellStyle name="Prozent 4 5 2 2 6 2" xfId="6778" xr:uid="{00000000-0005-0000-0000-0000DD260000}"/>
    <cellStyle name="Prozent 4 5 2 2 6 2 2" xfId="15199" xr:uid="{00000000-0005-0000-0000-0000DE260000}"/>
    <cellStyle name="Prozent 4 5 2 2 6 2 2 2" xfId="32037" xr:uid="{00000000-0005-0000-0000-0000DF260000}"/>
    <cellStyle name="Prozent 4 5 2 2 6 2 3" xfId="23619" xr:uid="{00000000-0005-0000-0000-0000E0260000}"/>
    <cellStyle name="Prozent 4 5 2 2 6 3" xfId="11717" xr:uid="{00000000-0005-0000-0000-0000E1260000}"/>
    <cellStyle name="Prozent 4 5 2 2 6 3 2" xfId="28555" xr:uid="{00000000-0005-0000-0000-0000E2260000}"/>
    <cellStyle name="Prozent 4 5 2 2 6 4" xfId="20137" xr:uid="{00000000-0005-0000-0000-0000E3260000}"/>
    <cellStyle name="Prozent 4 5 2 2 7" xfId="3960" xr:uid="{00000000-0005-0000-0000-0000E4260000}"/>
    <cellStyle name="Prozent 4 5 2 2 7 2" xfId="12381" xr:uid="{00000000-0005-0000-0000-0000E5260000}"/>
    <cellStyle name="Prozent 4 5 2 2 7 2 2" xfId="29219" xr:uid="{00000000-0005-0000-0000-0000E6260000}"/>
    <cellStyle name="Prozent 4 5 2 2 7 3" xfId="20801" xr:uid="{00000000-0005-0000-0000-0000E7260000}"/>
    <cellStyle name="Prozent 4 5 2 2 8" xfId="7273" xr:uid="{00000000-0005-0000-0000-0000E8260000}"/>
    <cellStyle name="Prozent 4 5 2 2 8 2" xfId="15694" xr:uid="{00000000-0005-0000-0000-0000E9260000}"/>
    <cellStyle name="Prozent 4 5 2 2 8 2 2" xfId="32532" xr:uid="{00000000-0005-0000-0000-0000EA260000}"/>
    <cellStyle name="Prozent 4 5 2 2 8 3" xfId="24114" xr:uid="{00000000-0005-0000-0000-0000EB260000}"/>
    <cellStyle name="Prozent 4 5 2 2 9" xfId="7764" xr:uid="{00000000-0005-0000-0000-0000EC260000}"/>
    <cellStyle name="Prozent 4 5 2 2 9 2" xfId="16185" xr:uid="{00000000-0005-0000-0000-0000ED260000}"/>
    <cellStyle name="Prozent 4 5 2 2 9 2 2" xfId="33023" xr:uid="{00000000-0005-0000-0000-0000EE260000}"/>
    <cellStyle name="Prozent 4 5 2 2 9 3" xfId="24605" xr:uid="{00000000-0005-0000-0000-0000EF260000}"/>
    <cellStyle name="Prozent 4 5 2 3" xfId="585" xr:uid="{00000000-0005-0000-0000-0000F0260000}"/>
    <cellStyle name="Prozent 4 5 2 3 10" xfId="8258" xr:uid="{00000000-0005-0000-0000-0000F1260000}"/>
    <cellStyle name="Prozent 4 5 2 3 10 2" xfId="16679" xr:uid="{00000000-0005-0000-0000-0000F2260000}"/>
    <cellStyle name="Prozent 4 5 2 3 10 2 2" xfId="33517" xr:uid="{00000000-0005-0000-0000-0000F3260000}"/>
    <cellStyle name="Prozent 4 5 2 3 10 3" xfId="25099" xr:uid="{00000000-0005-0000-0000-0000F4260000}"/>
    <cellStyle name="Prozent 4 5 2 3 11" xfId="9061" xr:uid="{00000000-0005-0000-0000-0000F5260000}"/>
    <cellStyle name="Prozent 4 5 2 3 11 2" xfId="25899" xr:uid="{00000000-0005-0000-0000-0000F6260000}"/>
    <cellStyle name="Prozent 4 5 2 3 12" xfId="17481" xr:uid="{00000000-0005-0000-0000-0000F7260000}"/>
    <cellStyle name="Prozent 4 5 2 3 2" xfId="1081" xr:uid="{00000000-0005-0000-0000-0000F8260000}"/>
    <cellStyle name="Prozent 4 5 2 3 2 2" xfId="2069" xr:uid="{00000000-0005-0000-0000-0000F9260000}"/>
    <cellStyle name="Prozent 4 5 2 3 2 2 2" xfId="5605" xr:uid="{00000000-0005-0000-0000-0000FA260000}"/>
    <cellStyle name="Prozent 4 5 2 3 2 2 2 2" xfId="14026" xr:uid="{00000000-0005-0000-0000-0000FB260000}"/>
    <cellStyle name="Prozent 4 5 2 3 2 2 2 2 2" xfId="30864" xr:uid="{00000000-0005-0000-0000-0000FC260000}"/>
    <cellStyle name="Prozent 4 5 2 3 2 2 2 3" xfId="22446" xr:uid="{00000000-0005-0000-0000-0000FD260000}"/>
    <cellStyle name="Prozent 4 5 2 3 2 2 3" xfId="10544" xr:uid="{00000000-0005-0000-0000-0000FE260000}"/>
    <cellStyle name="Prozent 4 5 2 3 2 2 3 2" xfId="27382" xr:uid="{00000000-0005-0000-0000-0000FF260000}"/>
    <cellStyle name="Prozent 4 5 2 3 2 2 4" xfId="18964" xr:uid="{00000000-0005-0000-0000-000000270000}"/>
    <cellStyle name="Prozent 4 5 2 3 2 3" xfId="4617" xr:uid="{00000000-0005-0000-0000-000001270000}"/>
    <cellStyle name="Prozent 4 5 2 3 2 3 2" xfId="13038" xr:uid="{00000000-0005-0000-0000-000002270000}"/>
    <cellStyle name="Prozent 4 5 2 3 2 3 2 2" xfId="29876" xr:uid="{00000000-0005-0000-0000-000003270000}"/>
    <cellStyle name="Prozent 4 5 2 3 2 3 3" xfId="21458" xr:uid="{00000000-0005-0000-0000-000004270000}"/>
    <cellStyle name="Prozent 4 5 2 3 2 4" xfId="9556" xr:uid="{00000000-0005-0000-0000-000005270000}"/>
    <cellStyle name="Prozent 4 5 2 3 2 4 2" xfId="26394" xr:uid="{00000000-0005-0000-0000-000006270000}"/>
    <cellStyle name="Prozent 4 5 2 3 2 5" xfId="17976" xr:uid="{00000000-0005-0000-0000-000007270000}"/>
    <cellStyle name="Prozent 4 5 2 3 3" xfId="1574" xr:uid="{00000000-0005-0000-0000-000008270000}"/>
    <cellStyle name="Prozent 4 5 2 3 3 2" xfId="5110" xr:uid="{00000000-0005-0000-0000-000009270000}"/>
    <cellStyle name="Prozent 4 5 2 3 3 2 2" xfId="13531" xr:uid="{00000000-0005-0000-0000-00000A270000}"/>
    <cellStyle name="Prozent 4 5 2 3 3 2 2 2" xfId="30369" xr:uid="{00000000-0005-0000-0000-00000B270000}"/>
    <cellStyle name="Prozent 4 5 2 3 3 2 3" xfId="21951" xr:uid="{00000000-0005-0000-0000-00000C270000}"/>
    <cellStyle name="Prozent 4 5 2 3 3 3" xfId="10049" xr:uid="{00000000-0005-0000-0000-00000D270000}"/>
    <cellStyle name="Prozent 4 5 2 3 3 3 2" xfId="26887" xr:uid="{00000000-0005-0000-0000-00000E270000}"/>
    <cellStyle name="Prozent 4 5 2 3 3 4" xfId="18469" xr:uid="{00000000-0005-0000-0000-00000F270000}"/>
    <cellStyle name="Prozent 4 5 2 3 4" xfId="2305" xr:uid="{00000000-0005-0000-0000-000010270000}"/>
    <cellStyle name="Prozent 4 5 2 3 4 2" xfId="5791" xr:uid="{00000000-0005-0000-0000-000011270000}"/>
    <cellStyle name="Prozent 4 5 2 3 4 2 2" xfId="14212" xr:uid="{00000000-0005-0000-0000-000012270000}"/>
    <cellStyle name="Prozent 4 5 2 3 4 2 2 2" xfId="31050" xr:uid="{00000000-0005-0000-0000-000013270000}"/>
    <cellStyle name="Prozent 4 5 2 3 4 2 3" xfId="22632" xr:uid="{00000000-0005-0000-0000-000014270000}"/>
    <cellStyle name="Prozent 4 5 2 3 4 3" xfId="10730" xr:uid="{00000000-0005-0000-0000-000015270000}"/>
    <cellStyle name="Prozent 4 5 2 3 4 3 2" xfId="27568" xr:uid="{00000000-0005-0000-0000-000016270000}"/>
    <cellStyle name="Prozent 4 5 2 3 4 4" xfId="19150" xr:uid="{00000000-0005-0000-0000-000017270000}"/>
    <cellStyle name="Prozent 4 5 2 3 5" xfId="2800" xr:uid="{00000000-0005-0000-0000-000018270000}"/>
    <cellStyle name="Prozent 4 5 2 3 5 2" xfId="6282" xr:uid="{00000000-0005-0000-0000-000019270000}"/>
    <cellStyle name="Prozent 4 5 2 3 5 2 2" xfId="14703" xr:uid="{00000000-0005-0000-0000-00001A270000}"/>
    <cellStyle name="Prozent 4 5 2 3 5 2 2 2" xfId="31541" xr:uid="{00000000-0005-0000-0000-00001B270000}"/>
    <cellStyle name="Prozent 4 5 2 3 5 2 3" xfId="23123" xr:uid="{00000000-0005-0000-0000-00001C270000}"/>
    <cellStyle name="Prozent 4 5 2 3 5 3" xfId="11221" xr:uid="{00000000-0005-0000-0000-00001D270000}"/>
    <cellStyle name="Prozent 4 5 2 3 5 3 2" xfId="28059" xr:uid="{00000000-0005-0000-0000-00001E270000}"/>
    <cellStyle name="Prozent 4 5 2 3 5 4" xfId="19641" xr:uid="{00000000-0005-0000-0000-00001F270000}"/>
    <cellStyle name="Prozent 4 5 2 3 6" xfId="3297" xr:uid="{00000000-0005-0000-0000-000020270000}"/>
    <cellStyle name="Prozent 4 5 2 3 6 2" xfId="6779" xr:uid="{00000000-0005-0000-0000-000021270000}"/>
    <cellStyle name="Prozent 4 5 2 3 6 2 2" xfId="15200" xr:uid="{00000000-0005-0000-0000-000022270000}"/>
    <cellStyle name="Prozent 4 5 2 3 6 2 2 2" xfId="32038" xr:uid="{00000000-0005-0000-0000-000023270000}"/>
    <cellStyle name="Prozent 4 5 2 3 6 2 3" xfId="23620" xr:uid="{00000000-0005-0000-0000-000024270000}"/>
    <cellStyle name="Prozent 4 5 2 3 6 3" xfId="11718" xr:uid="{00000000-0005-0000-0000-000025270000}"/>
    <cellStyle name="Prozent 4 5 2 3 6 3 2" xfId="28556" xr:uid="{00000000-0005-0000-0000-000026270000}"/>
    <cellStyle name="Prozent 4 5 2 3 6 4" xfId="20138" xr:uid="{00000000-0005-0000-0000-000027270000}"/>
    <cellStyle name="Prozent 4 5 2 3 7" xfId="4122" xr:uid="{00000000-0005-0000-0000-000028270000}"/>
    <cellStyle name="Prozent 4 5 2 3 7 2" xfId="12543" xr:uid="{00000000-0005-0000-0000-000029270000}"/>
    <cellStyle name="Prozent 4 5 2 3 7 2 2" xfId="29381" xr:uid="{00000000-0005-0000-0000-00002A270000}"/>
    <cellStyle name="Prozent 4 5 2 3 7 3" xfId="20963" xr:uid="{00000000-0005-0000-0000-00002B270000}"/>
    <cellStyle name="Prozent 4 5 2 3 8" xfId="7274" xr:uid="{00000000-0005-0000-0000-00002C270000}"/>
    <cellStyle name="Prozent 4 5 2 3 8 2" xfId="15695" xr:uid="{00000000-0005-0000-0000-00002D270000}"/>
    <cellStyle name="Prozent 4 5 2 3 8 2 2" xfId="32533" xr:uid="{00000000-0005-0000-0000-00002E270000}"/>
    <cellStyle name="Prozent 4 5 2 3 8 3" xfId="24115" xr:uid="{00000000-0005-0000-0000-00002F270000}"/>
    <cellStyle name="Prozent 4 5 2 3 9" xfId="7765" xr:uid="{00000000-0005-0000-0000-000030270000}"/>
    <cellStyle name="Prozent 4 5 2 3 9 2" xfId="16186" xr:uid="{00000000-0005-0000-0000-000031270000}"/>
    <cellStyle name="Prozent 4 5 2 3 9 2 2" xfId="33024" xr:uid="{00000000-0005-0000-0000-000032270000}"/>
    <cellStyle name="Prozent 4 5 2 3 9 3" xfId="24606" xr:uid="{00000000-0005-0000-0000-000033270000}"/>
    <cellStyle name="Prozent 4 5 2 4" xfId="756" xr:uid="{00000000-0005-0000-0000-000034270000}"/>
    <cellStyle name="Prozent 4 5 2 4 2" xfId="1744" xr:uid="{00000000-0005-0000-0000-000035270000}"/>
    <cellStyle name="Prozent 4 5 2 4 2 2" xfId="5280" xr:uid="{00000000-0005-0000-0000-000036270000}"/>
    <cellStyle name="Prozent 4 5 2 4 2 2 2" xfId="13701" xr:uid="{00000000-0005-0000-0000-000037270000}"/>
    <cellStyle name="Prozent 4 5 2 4 2 2 2 2" xfId="30539" xr:uid="{00000000-0005-0000-0000-000038270000}"/>
    <cellStyle name="Prozent 4 5 2 4 2 2 3" xfId="22121" xr:uid="{00000000-0005-0000-0000-000039270000}"/>
    <cellStyle name="Prozent 4 5 2 4 2 3" xfId="10219" xr:uid="{00000000-0005-0000-0000-00003A270000}"/>
    <cellStyle name="Prozent 4 5 2 4 2 3 2" xfId="27057" xr:uid="{00000000-0005-0000-0000-00003B270000}"/>
    <cellStyle name="Prozent 4 5 2 4 2 4" xfId="18639" xr:uid="{00000000-0005-0000-0000-00003C270000}"/>
    <cellStyle name="Prozent 4 5 2 4 3" xfId="4292" xr:uid="{00000000-0005-0000-0000-00003D270000}"/>
    <cellStyle name="Prozent 4 5 2 4 3 2" xfId="12713" xr:uid="{00000000-0005-0000-0000-00003E270000}"/>
    <cellStyle name="Prozent 4 5 2 4 3 2 2" xfId="29551" xr:uid="{00000000-0005-0000-0000-00003F270000}"/>
    <cellStyle name="Prozent 4 5 2 4 3 3" xfId="21133" xr:uid="{00000000-0005-0000-0000-000040270000}"/>
    <cellStyle name="Prozent 4 5 2 4 4" xfId="9231" xr:uid="{00000000-0005-0000-0000-000041270000}"/>
    <cellStyle name="Prozent 4 5 2 4 4 2" xfId="26069" xr:uid="{00000000-0005-0000-0000-000042270000}"/>
    <cellStyle name="Prozent 4 5 2 4 5" xfId="17651" xr:uid="{00000000-0005-0000-0000-000043270000}"/>
    <cellStyle name="Prozent 4 5 2 5" xfId="1249" xr:uid="{00000000-0005-0000-0000-000044270000}"/>
    <cellStyle name="Prozent 4 5 2 5 2" xfId="4785" xr:uid="{00000000-0005-0000-0000-000045270000}"/>
    <cellStyle name="Prozent 4 5 2 5 2 2" xfId="13206" xr:uid="{00000000-0005-0000-0000-000046270000}"/>
    <cellStyle name="Prozent 4 5 2 5 2 2 2" xfId="30044" xr:uid="{00000000-0005-0000-0000-000047270000}"/>
    <cellStyle name="Prozent 4 5 2 5 2 3" xfId="21626" xr:uid="{00000000-0005-0000-0000-000048270000}"/>
    <cellStyle name="Prozent 4 5 2 5 3" xfId="9724" xr:uid="{00000000-0005-0000-0000-000049270000}"/>
    <cellStyle name="Prozent 4 5 2 5 3 2" xfId="26562" xr:uid="{00000000-0005-0000-0000-00004A270000}"/>
    <cellStyle name="Prozent 4 5 2 5 4" xfId="18144" xr:uid="{00000000-0005-0000-0000-00004B270000}"/>
    <cellStyle name="Prozent 4 5 2 6" xfId="2303" xr:uid="{00000000-0005-0000-0000-00004C270000}"/>
    <cellStyle name="Prozent 4 5 2 6 2" xfId="5789" xr:uid="{00000000-0005-0000-0000-00004D270000}"/>
    <cellStyle name="Prozent 4 5 2 6 2 2" xfId="14210" xr:uid="{00000000-0005-0000-0000-00004E270000}"/>
    <cellStyle name="Prozent 4 5 2 6 2 2 2" xfId="31048" xr:uid="{00000000-0005-0000-0000-00004F270000}"/>
    <cellStyle name="Prozent 4 5 2 6 2 3" xfId="22630" xr:uid="{00000000-0005-0000-0000-000050270000}"/>
    <cellStyle name="Prozent 4 5 2 6 3" xfId="10728" xr:uid="{00000000-0005-0000-0000-000051270000}"/>
    <cellStyle name="Prozent 4 5 2 6 3 2" xfId="27566" xr:uid="{00000000-0005-0000-0000-000052270000}"/>
    <cellStyle name="Prozent 4 5 2 6 4" xfId="19148" xr:uid="{00000000-0005-0000-0000-000053270000}"/>
    <cellStyle name="Prozent 4 5 2 7" xfId="2798" xr:uid="{00000000-0005-0000-0000-000054270000}"/>
    <cellStyle name="Prozent 4 5 2 7 2" xfId="6280" xr:uid="{00000000-0005-0000-0000-000055270000}"/>
    <cellStyle name="Prozent 4 5 2 7 2 2" xfId="14701" xr:uid="{00000000-0005-0000-0000-000056270000}"/>
    <cellStyle name="Prozent 4 5 2 7 2 2 2" xfId="31539" xr:uid="{00000000-0005-0000-0000-000057270000}"/>
    <cellStyle name="Prozent 4 5 2 7 2 3" xfId="23121" xr:uid="{00000000-0005-0000-0000-000058270000}"/>
    <cellStyle name="Prozent 4 5 2 7 3" xfId="11219" xr:uid="{00000000-0005-0000-0000-000059270000}"/>
    <cellStyle name="Prozent 4 5 2 7 3 2" xfId="28057" xr:uid="{00000000-0005-0000-0000-00005A270000}"/>
    <cellStyle name="Prozent 4 5 2 7 4" xfId="19639" xr:uid="{00000000-0005-0000-0000-00005B270000}"/>
    <cellStyle name="Prozent 4 5 2 8" xfId="3295" xr:uid="{00000000-0005-0000-0000-00005C270000}"/>
    <cellStyle name="Prozent 4 5 2 8 2" xfId="6777" xr:uid="{00000000-0005-0000-0000-00005D270000}"/>
    <cellStyle name="Prozent 4 5 2 8 2 2" xfId="15198" xr:uid="{00000000-0005-0000-0000-00005E270000}"/>
    <cellStyle name="Prozent 4 5 2 8 2 2 2" xfId="32036" xr:uid="{00000000-0005-0000-0000-00005F270000}"/>
    <cellStyle name="Prozent 4 5 2 8 2 3" xfId="23618" xr:uid="{00000000-0005-0000-0000-000060270000}"/>
    <cellStyle name="Prozent 4 5 2 8 3" xfId="11716" xr:uid="{00000000-0005-0000-0000-000061270000}"/>
    <cellStyle name="Prozent 4 5 2 8 3 2" xfId="28554" xr:uid="{00000000-0005-0000-0000-000062270000}"/>
    <cellStyle name="Prozent 4 5 2 8 4" xfId="20136" xr:uid="{00000000-0005-0000-0000-000063270000}"/>
    <cellStyle name="Prozent 4 5 2 9" xfId="3797" xr:uid="{00000000-0005-0000-0000-000064270000}"/>
    <cellStyle name="Prozent 4 5 2 9 2" xfId="12218" xr:uid="{00000000-0005-0000-0000-000065270000}"/>
    <cellStyle name="Prozent 4 5 2 9 2 2" xfId="29056" xr:uid="{00000000-0005-0000-0000-000066270000}"/>
    <cellStyle name="Prozent 4 5 2 9 3" xfId="20638" xr:uid="{00000000-0005-0000-0000-000067270000}"/>
    <cellStyle name="Prozent 4 5 3" xfId="339" xr:uid="{00000000-0005-0000-0000-000068270000}"/>
    <cellStyle name="Prozent 4 5 3 10" xfId="8259" xr:uid="{00000000-0005-0000-0000-000069270000}"/>
    <cellStyle name="Prozent 4 5 3 10 2" xfId="16680" xr:uid="{00000000-0005-0000-0000-00006A270000}"/>
    <cellStyle name="Prozent 4 5 3 10 2 2" xfId="33518" xr:uid="{00000000-0005-0000-0000-00006B270000}"/>
    <cellStyle name="Prozent 4 5 3 10 3" xfId="25100" xr:uid="{00000000-0005-0000-0000-00006C270000}"/>
    <cellStyle name="Prozent 4 5 3 11" xfId="8814" xr:uid="{00000000-0005-0000-0000-00006D270000}"/>
    <cellStyle name="Prozent 4 5 3 11 2" xfId="25653" xr:uid="{00000000-0005-0000-0000-00006E270000}"/>
    <cellStyle name="Prozent 4 5 3 12" xfId="17234" xr:uid="{00000000-0005-0000-0000-00006F270000}"/>
    <cellStyle name="Prozent 4 5 3 2" xfId="835" xr:uid="{00000000-0005-0000-0000-000070270000}"/>
    <cellStyle name="Prozent 4 5 3 2 2" xfId="1823" xr:uid="{00000000-0005-0000-0000-000071270000}"/>
    <cellStyle name="Prozent 4 5 3 2 2 2" xfId="5359" xr:uid="{00000000-0005-0000-0000-000072270000}"/>
    <cellStyle name="Prozent 4 5 3 2 2 2 2" xfId="13780" xr:uid="{00000000-0005-0000-0000-000073270000}"/>
    <cellStyle name="Prozent 4 5 3 2 2 2 2 2" xfId="30618" xr:uid="{00000000-0005-0000-0000-000074270000}"/>
    <cellStyle name="Prozent 4 5 3 2 2 2 3" xfId="22200" xr:uid="{00000000-0005-0000-0000-000075270000}"/>
    <cellStyle name="Prozent 4 5 3 2 2 3" xfId="10298" xr:uid="{00000000-0005-0000-0000-000076270000}"/>
    <cellStyle name="Prozent 4 5 3 2 2 3 2" xfId="27136" xr:uid="{00000000-0005-0000-0000-000077270000}"/>
    <cellStyle name="Prozent 4 5 3 2 2 4" xfId="18718" xr:uid="{00000000-0005-0000-0000-000078270000}"/>
    <cellStyle name="Prozent 4 5 3 2 3" xfId="4371" xr:uid="{00000000-0005-0000-0000-000079270000}"/>
    <cellStyle name="Prozent 4 5 3 2 3 2" xfId="12792" xr:uid="{00000000-0005-0000-0000-00007A270000}"/>
    <cellStyle name="Prozent 4 5 3 2 3 2 2" xfId="29630" xr:uid="{00000000-0005-0000-0000-00007B270000}"/>
    <cellStyle name="Prozent 4 5 3 2 3 3" xfId="21212" xr:uid="{00000000-0005-0000-0000-00007C270000}"/>
    <cellStyle name="Prozent 4 5 3 2 4" xfId="9310" xr:uid="{00000000-0005-0000-0000-00007D270000}"/>
    <cellStyle name="Prozent 4 5 3 2 4 2" xfId="26148" xr:uid="{00000000-0005-0000-0000-00007E270000}"/>
    <cellStyle name="Prozent 4 5 3 2 5" xfId="17730" xr:uid="{00000000-0005-0000-0000-00007F270000}"/>
    <cellStyle name="Prozent 4 5 3 3" xfId="1328" xr:uid="{00000000-0005-0000-0000-000080270000}"/>
    <cellStyle name="Prozent 4 5 3 3 2" xfId="4864" xr:uid="{00000000-0005-0000-0000-000081270000}"/>
    <cellStyle name="Prozent 4 5 3 3 2 2" xfId="13285" xr:uid="{00000000-0005-0000-0000-000082270000}"/>
    <cellStyle name="Prozent 4 5 3 3 2 2 2" xfId="30123" xr:uid="{00000000-0005-0000-0000-000083270000}"/>
    <cellStyle name="Prozent 4 5 3 3 2 3" xfId="21705" xr:uid="{00000000-0005-0000-0000-000084270000}"/>
    <cellStyle name="Prozent 4 5 3 3 3" xfId="9803" xr:uid="{00000000-0005-0000-0000-000085270000}"/>
    <cellStyle name="Prozent 4 5 3 3 3 2" xfId="26641" xr:uid="{00000000-0005-0000-0000-000086270000}"/>
    <cellStyle name="Prozent 4 5 3 3 4" xfId="18223" xr:uid="{00000000-0005-0000-0000-000087270000}"/>
    <cellStyle name="Prozent 4 5 3 4" xfId="2306" xr:uid="{00000000-0005-0000-0000-000088270000}"/>
    <cellStyle name="Prozent 4 5 3 4 2" xfId="5792" xr:uid="{00000000-0005-0000-0000-000089270000}"/>
    <cellStyle name="Prozent 4 5 3 4 2 2" xfId="14213" xr:uid="{00000000-0005-0000-0000-00008A270000}"/>
    <cellStyle name="Prozent 4 5 3 4 2 2 2" xfId="31051" xr:uid="{00000000-0005-0000-0000-00008B270000}"/>
    <cellStyle name="Prozent 4 5 3 4 2 3" xfId="22633" xr:uid="{00000000-0005-0000-0000-00008C270000}"/>
    <cellStyle name="Prozent 4 5 3 4 3" xfId="10731" xr:uid="{00000000-0005-0000-0000-00008D270000}"/>
    <cellStyle name="Prozent 4 5 3 4 3 2" xfId="27569" xr:uid="{00000000-0005-0000-0000-00008E270000}"/>
    <cellStyle name="Prozent 4 5 3 4 4" xfId="19151" xr:uid="{00000000-0005-0000-0000-00008F270000}"/>
    <cellStyle name="Prozent 4 5 3 5" xfId="2801" xr:uid="{00000000-0005-0000-0000-000090270000}"/>
    <cellStyle name="Prozent 4 5 3 5 2" xfId="6283" xr:uid="{00000000-0005-0000-0000-000091270000}"/>
    <cellStyle name="Prozent 4 5 3 5 2 2" xfId="14704" xr:uid="{00000000-0005-0000-0000-000092270000}"/>
    <cellStyle name="Prozent 4 5 3 5 2 2 2" xfId="31542" xr:uid="{00000000-0005-0000-0000-000093270000}"/>
    <cellStyle name="Prozent 4 5 3 5 2 3" xfId="23124" xr:uid="{00000000-0005-0000-0000-000094270000}"/>
    <cellStyle name="Prozent 4 5 3 5 3" xfId="11222" xr:uid="{00000000-0005-0000-0000-000095270000}"/>
    <cellStyle name="Prozent 4 5 3 5 3 2" xfId="28060" xr:uid="{00000000-0005-0000-0000-000096270000}"/>
    <cellStyle name="Prozent 4 5 3 5 4" xfId="19642" xr:uid="{00000000-0005-0000-0000-000097270000}"/>
    <cellStyle name="Prozent 4 5 3 6" xfId="3298" xr:uid="{00000000-0005-0000-0000-000098270000}"/>
    <cellStyle name="Prozent 4 5 3 6 2" xfId="6780" xr:uid="{00000000-0005-0000-0000-000099270000}"/>
    <cellStyle name="Prozent 4 5 3 6 2 2" xfId="15201" xr:uid="{00000000-0005-0000-0000-00009A270000}"/>
    <cellStyle name="Prozent 4 5 3 6 2 2 2" xfId="32039" xr:uid="{00000000-0005-0000-0000-00009B270000}"/>
    <cellStyle name="Prozent 4 5 3 6 2 3" xfId="23621" xr:uid="{00000000-0005-0000-0000-00009C270000}"/>
    <cellStyle name="Prozent 4 5 3 6 3" xfId="11719" xr:uid="{00000000-0005-0000-0000-00009D270000}"/>
    <cellStyle name="Prozent 4 5 3 6 3 2" xfId="28557" xr:uid="{00000000-0005-0000-0000-00009E270000}"/>
    <cellStyle name="Prozent 4 5 3 6 4" xfId="20139" xr:uid="{00000000-0005-0000-0000-00009F270000}"/>
    <cellStyle name="Prozent 4 5 3 7" xfId="3876" xr:uid="{00000000-0005-0000-0000-0000A0270000}"/>
    <cellStyle name="Prozent 4 5 3 7 2" xfId="12297" xr:uid="{00000000-0005-0000-0000-0000A1270000}"/>
    <cellStyle name="Prozent 4 5 3 7 2 2" xfId="29135" xr:uid="{00000000-0005-0000-0000-0000A2270000}"/>
    <cellStyle name="Prozent 4 5 3 7 3" xfId="20717" xr:uid="{00000000-0005-0000-0000-0000A3270000}"/>
    <cellStyle name="Prozent 4 5 3 8" xfId="7275" xr:uid="{00000000-0005-0000-0000-0000A4270000}"/>
    <cellStyle name="Prozent 4 5 3 8 2" xfId="15696" xr:uid="{00000000-0005-0000-0000-0000A5270000}"/>
    <cellStyle name="Prozent 4 5 3 8 2 2" xfId="32534" xr:uid="{00000000-0005-0000-0000-0000A6270000}"/>
    <cellStyle name="Prozent 4 5 3 8 3" xfId="24116" xr:uid="{00000000-0005-0000-0000-0000A7270000}"/>
    <cellStyle name="Prozent 4 5 3 9" xfId="7766" xr:uid="{00000000-0005-0000-0000-0000A8270000}"/>
    <cellStyle name="Prozent 4 5 3 9 2" xfId="16187" xr:uid="{00000000-0005-0000-0000-0000A9270000}"/>
    <cellStyle name="Prozent 4 5 3 9 2 2" xfId="33025" xr:uid="{00000000-0005-0000-0000-0000AA270000}"/>
    <cellStyle name="Prozent 4 5 3 9 3" xfId="24607" xr:uid="{00000000-0005-0000-0000-0000AB270000}"/>
    <cellStyle name="Prozent 4 5 4" xfId="501" xr:uid="{00000000-0005-0000-0000-0000AC270000}"/>
    <cellStyle name="Prozent 4 5 4 10" xfId="8260" xr:uid="{00000000-0005-0000-0000-0000AD270000}"/>
    <cellStyle name="Prozent 4 5 4 10 2" xfId="16681" xr:uid="{00000000-0005-0000-0000-0000AE270000}"/>
    <cellStyle name="Prozent 4 5 4 10 2 2" xfId="33519" xr:uid="{00000000-0005-0000-0000-0000AF270000}"/>
    <cellStyle name="Prozent 4 5 4 10 3" xfId="25101" xr:uid="{00000000-0005-0000-0000-0000B0270000}"/>
    <cellStyle name="Prozent 4 5 4 11" xfId="8977" xr:uid="{00000000-0005-0000-0000-0000B1270000}"/>
    <cellStyle name="Prozent 4 5 4 11 2" xfId="25815" xr:uid="{00000000-0005-0000-0000-0000B2270000}"/>
    <cellStyle name="Prozent 4 5 4 12" xfId="17397" xr:uid="{00000000-0005-0000-0000-0000B3270000}"/>
    <cellStyle name="Prozent 4 5 4 2" xfId="997" xr:uid="{00000000-0005-0000-0000-0000B4270000}"/>
    <cellStyle name="Prozent 4 5 4 2 2" xfId="1985" xr:uid="{00000000-0005-0000-0000-0000B5270000}"/>
    <cellStyle name="Prozent 4 5 4 2 2 2" xfId="5521" xr:uid="{00000000-0005-0000-0000-0000B6270000}"/>
    <cellStyle name="Prozent 4 5 4 2 2 2 2" xfId="13942" xr:uid="{00000000-0005-0000-0000-0000B7270000}"/>
    <cellStyle name="Prozent 4 5 4 2 2 2 2 2" xfId="30780" xr:uid="{00000000-0005-0000-0000-0000B8270000}"/>
    <cellStyle name="Prozent 4 5 4 2 2 2 3" xfId="22362" xr:uid="{00000000-0005-0000-0000-0000B9270000}"/>
    <cellStyle name="Prozent 4 5 4 2 2 3" xfId="10460" xr:uid="{00000000-0005-0000-0000-0000BA270000}"/>
    <cellStyle name="Prozent 4 5 4 2 2 3 2" xfId="27298" xr:uid="{00000000-0005-0000-0000-0000BB270000}"/>
    <cellStyle name="Prozent 4 5 4 2 2 4" xfId="18880" xr:uid="{00000000-0005-0000-0000-0000BC270000}"/>
    <cellStyle name="Prozent 4 5 4 2 3" xfId="4533" xr:uid="{00000000-0005-0000-0000-0000BD270000}"/>
    <cellStyle name="Prozent 4 5 4 2 3 2" xfId="12954" xr:uid="{00000000-0005-0000-0000-0000BE270000}"/>
    <cellStyle name="Prozent 4 5 4 2 3 2 2" xfId="29792" xr:uid="{00000000-0005-0000-0000-0000BF270000}"/>
    <cellStyle name="Prozent 4 5 4 2 3 3" xfId="21374" xr:uid="{00000000-0005-0000-0000-0000C0270000}"/>
    <cellStyle name="Prozent 4 5 4 2 4" xfId="9472" xr:uid="{00000000-0005-0000-0000-0000C1270000}"/>
    <cellStyle name="Prozent 4 5 4 2 4 2" xfId="26310" xr:uid="{00000000-0005-0000-0000-0000C2270000}"/>
    <cellStyle name="Prozent 4 5 4 2 5" xfId="17892" xr:uid="{00000000-0005-0000-0000-0000C3270000}"/>
    <cellStyle name="Prozent 4 5 4 3" xfId="1490" xr:uid="{00000000-0005-0000-0000-0000C4270000}"/>
    <cellStyle name="Prozent 4 5 4 3 2" xfId="5026" xr:uid="{00000000-0005-0000-0000-0000C5270000}"/>
    <cellStyle name="Prozent 4 5 4 3 2 2" xfId="13447" xr:uid="{00000000-0005-0000-0000-0000C6270000}"/>
    <cellStyle name="Prozent 4 5 4 3 2 2 2" xfId="30285" xr:uid="{00000000-0005-0000-0000-0000C7270000}"/>
    <cellStyle name="Prozent 4 5 4 3 2 3" xfId="21867" xr:uid="{00000000-0005-0000-0000-0000C8270000}"/>
    <cellStyle name="Prozent 4 5 4 3 3" xfId="9965" xr:uid="{00000000-0005-0000-0000-0000C9270000}"/>
    <cellStyle name="Prozent 4 5 4 3 3 2" xfId="26803" xr:uid="{00000000-0005-0000-0000-0000CA270000}"/>
    <cellStyle name="Prozent 4 5 4 3 4" xfId="18385" xr:uid="{00000000-0005-0000-0000-0000CB270000}"/>
    <cellStyle name="Prozent 4 5 4 4" xfId="2307" xr:uid="{00000000-0005-0000-0000-0000CC270000}"/>
    <cellStyle name="Prozent 4 5 4 4 2" xfId="5793" xr:uid="{00000000-0005-0000-0000-0000CD270000}"/>
    <cellStyle name="Prozent 4 5 4 4 2 2" xfId="14214" xr:uid="{00000000-0005-0000-0000-0000CE270000}"/>
    <cellStyle name="Prozent 4 5 4 4 2 2 2" xfId="31052" xr:uid="{00000000-0005-0000-0000-0000CF270000}"/>
    <cellStyle name="Prozent 4 5 4 4 2 3" xfId="22634" xr:uid="{00000000-0005-0000-0000-0000D0270000}"/>
    <cellStyle name="Prozent 4 5 4 4 3" xfId="10732" xr:uid="{00000000-0005-0000-0000-0000D1270000}"/>
    <cellStyle name="Prozent 4 5 4 4 3 2" xfId="27570" xr:uid="{00000000-0005-0000-0000-0000D2270000}"/>
    <cellStyle name="Prozent 4 5 4 4 4" xfId="19152" xr:uid="{00000000-0005-0000-0000-0000D3270000}"/>
    <cellStyle name="Prozent 4 5 4 5" xfId="2802" xr:uid="{00000000-0005-0000-0000-0000D4270000}"/>
    <cellStyle name="Prozent 4 5 4 5 2" xfId="6284" xr:uid="{00000000-0005-0000-0000-0000D5270000}"/>
    <cellStyle name="Prozent 4 5 4 5 2 2" xfId="14705" xr:uid="{00000000-0005-0000-0000-0000D6270000}"/>
    <cellStyle name="Prozent 4 5 4 5 2 2 2" xfId="31543" xr:uid="{00000000-0005-0000-0000-0000D7270000}"/>
    <cellStyle name="Prozent 4 5 4 5 2 3" xfId="23125" xr:uid="{00000000-0005-0000-0000-0000D8270000}"/>
    <cellStyle name="Prozent 4 5 4 5 3" xfId="11223" xr:uid="{00000000-0005-0000-0000-0000D9270000}"/>
    <cellStyle name="Prozent 4 5 4 5 3 2" xfId="28061" xr:uid="{00000000-0005-0000-0000-0000DA270000}"/>
    <cellStyle name="Prozent 4 5 4 5 4" xfId="19643" xr:uid="{00000000-0005-0000-0000-0000DB270000}"/>
    <cellStyle name="Prozent 4 5 4 6" xfId="3299" xr:uid="{00000000-0005-0000-0000-0000DC270000}"/>
    <cellStyle name="Prozent 4 5 4 6 2" xfId="6781" xr:uid="{00000000-0005-0000-0000-0000DD270000}"/>
    <cellStyle name="Prozent 4 5 4 6 2 2" xfId="15202" xr:uid="{00000000-0005-0000-0000-0000DE270000}"/>
    <cellStyle name="Prozent 4 5 4 6 2 2 2" xfId="32040" xr:uid="{00000000-0005-0000-0000-0000DF270000}"/>
    <cellStyle name="Prozent 4 5 4 6 2 3" xfId="23622" xr:uid="{00000000-0005-0000-0000-0000E0270000}"/>
    <cellStyle name="Prozent 4 5 4 6 3" xfId="11720" xr:uid="{00000000-0005-0000-0000-0000E1270000}"/>
    <cellStyle name="Prozent 4 5 4 6 3 2" xfId="28558" xr:uid="{00000000-0005-0000-0000-0000E2270000}"/>
    <cellStyle name="Prozent 4 5 4 6 4" xfId="20140" xr:uid="{00000000-0005-0000-0000-0000E3270000}"/>
    <cellStyle name="Prozent 4 5 4 7" xfId="4038" xr:uid="{00000000-0005-0000-0000-0000E4270000}"/>
    <cellStyle name="Prozent 4 5 4 7 2" xfId="12459" xr:uid="{00000000-0005-0000-0000-0000E5270000}"/>
    <cellStyle name="Prozent 4 5 4 7 2 2" xfId="29297" xr:uid="{00000000-0005-0000-0000-0000E6270000}"/>
    <cellStyle name="Prozent 4 5 4 7 3" xfId="20879" xr:uid="{00000000-0005-0000-0000-0000E7270000}"/>
    <cellStyle name="Prozent 4 5 4 8" xfId="7276" xr:uid="{00000000-0005-0000-0000-0000E8270000}"/>
    <cellStyle name="Prozent 4 5 4 8 2" xfId="15697" xr:uid="{00000000-0005-0000-0000-0000E9270000}"/>
    <cellStyle name="Prozent 4 5 4 8 2 2" xfId="32535" xr:uid="{00000000-0005-0000-0000-0000EA270000}"/>
    <cellStyle name="Prozent 4 5 4 8 3" xfId="24117" xr:uid="{00000000-0005-0000-0000-0000EB270000}"/>
    <cellStyle name="Prozent 4 5 4 9" xfId="7767" xr:uid="{00000000-0005-0000-0000-0000EC270000}"/>
    <cellStyle name="Prozent 4 5 4 9 2" xfId="16188" xr:uid="{00000000-0005-0000-0000-0000ED270000}"/>
    <cellStyle name="Prozent 4 5 4 9 2 2" xfId="33026" xr:uid="{00000000-0005-0000-0000-0000EE270000}"/>
    <cellStyle name="Prozent 4 5 4 9 3" xfId="24608" xr:uid="{00000000-0005-0000-0000-0000EF270000}"/>
    <cellStyle name="Prozent 4 5 5" xfId="672" xr:uid="{00000000-0005-0000-0000-0000F0270000}"/>
    <cellStyle name="Prozent 4 5 5 2" xfId="1660" xr:uid="{00000000-0005-0000-0000-0000F1270000}"/>
    <cellStyle name="Prozent 4 5 5 2 2" xfId="5196" xr:uid="{00000000-0005-0000-0000-0000F2270000}"/>
    <cellStyle name="Prozent 4 5 5 2 2 2" xfId="13617" xr:uid="{00000000-0005-0000-0000-0000F3270000}"/>
    <cellStyle name="Prozent 4 5 5 2 2 2 2" xfId="30455" xr:uid="{00000000-0005-0000-0000-0000F4270000}"/>
    <cellStyle name="Prozent 4 5 5 2 2 3" xfId="22037" xr:uid="{00000000-0005-0000-0000-0000F5270000}"/>
    <cellStyle name="Prozent 4 5 5 2 3" xfId="10135" xr:uid="{00000000-0005-0000-0000-0000F6270000}"/>
    <cellStyle name="Prozent 4 5 5 2 3 2" xfId="26973" xr:uid="{00000000-0005-0000-0000-0000F7270000}"/>
    <cellStyle name="Prozent 4 5 5 2 4" xfId="18555" xr:uid="{00000000-0005-0000-0000-0000F8270000}"/>
    <cellStyle name="Prozent 4 5 5 3" xfId="4208" xr:uid="{00000000-0005-0000-0000-0000F9270000}"/>
    <cellStyle name="Prozent 4 5 5 3 2" xfId="12629" xr:uid="{00000000-0005-0000-0000-0000FA270000}"/>
    <cellStyle name="Prozent 4 5 5 3 2 2" xfId="29467" xr:uid="{00000000-0005-0000-0000-0000FB270000}"/>
    <cellStyle name="Prozent 4 5 5 3 3" xfId="21049" xr:uid="{00000000-0005-0000-0000-0000FC270000}"/>
    <cellStyle name="Prozent 4 5 5 4" xfId="9147" xr:uid="{00000000-0005-0000-0000-0000FD270000}"/>
    <cellStyle name="Prozent 4 5 5 4 2" xfId="25985" xr:uid="{00000000-0005-0000-0000-0000FE270000}"/>
    <cellStyle name="Prozent 4 5 5 5" xfId="17567" xr:uid="{00000000-0005-0000-0000-0000FF270000}"/>
    <cellStyle name="Prozent 4 5 6" xfId="1165" xr:uid="{00000000-0005-0000-0000-000000280000}"/>
    <cellStyle name="Prozent 4 5 6 2" xfId="4701" xr:uid="{00000000-0005-0000-0000-000001280000}"/>
    <cellStyle name="Prozent 4 5 6 2 2" xfId="13122" xr:uid="{00000000-0005-0000-0000-000002280000}"/>
    <cellStyle name="Prozent 4 5 6 2 2 2" xfId="29960" xr:uid="{00000000-0005-0000-0000-000003280000}"/>
    <cellStyle name="Prozent 4 5 6 2 3" xfId="21542" xr:uid="{00000000-0005-0000-0000-000004280000}"/>
    <cellStyle name="Prozent 4 5 6 3" xfId="9640" xr:uid="{00000000-0005-0000-0000-000005280000}"/>
    <cellStyle name="Prozent 4 5 6 3 2" xfId="26478" xr:uid="{00000000-0005-0000-0000-000006280000}"/>
    <cellStyle name="Prozent 4 5 6 4" xfId="18060" xr:uid="{00000000-0005-0000-0000-000007280000}"/>
    <cellStyle name="Prozent 4 5 7" xfId="2302" xr:uid="{00000000-0005-0000-0000-000008280000}"/>
    <cellStyle name="Prozent 4 5 7 2" xfId="5788" xr:uid="{00000000-0005-0000-0000-000009280000}"/>
    <cellStyle name="Prozent 4 5 7 2 2" xfId="14209" xr:uid="{00000000-0005-0000-0000-00000A280000}"/>
    <cellStyle name="Prozent 4 5 7 2 2 2" xfId="31047" xr:uid="{00000000-0005-0000-0000-00000B280000}"/>
    <cellStyle name="Prozent 4 5 7 2 3" xfId="22629" xr:uid="{00000000-0005-0000-0000-00000C280000}"/>
    <cellStyle name="Prozent 4 5 7 3" xfId="10727" xr:uid="{00000000-0005-0000-0000-00000D280000}"/>
    <cellStyle name="Prozent 4 5 7 3 2" xfId="27565" xr:uid="{00000000-0005-0000-0000-00000E280000}"/>
    <cellStyle name="Prozent 4 5 7 4" xfId="19147" xr:uid="{00000000-0005-0000-0000-00000F280000}"/>
    <cellStyle name="Prozent 4 5 8" xfId="2797" xr:uid="{00000000-0005-0000-0000-000010280000}"/>
    <cellStyle name="Prozent 4 5 8 2" xfId="6279" xr:uid="{00000000-0005-0000-0000-000011280000}"/>
    <cellStyle name="Prozent 4 5 8 2 2" xfId="14700" xr:uid="{00000000-0005-0000-0000-000012280000}"/>
    <cellStyle name="Prozent 4 5 8 2 2 2" xfId="31538" xr:uid="{00000000-0005-0000-0000-000013280000}"/>
    <cellStyle name="Prozent 4 5 8 2 3" xfId="23120" xr:uid="{00000000-0005-0000-0000-000014280000}"/>
    <cellStyle name="Prozent 4 5 8 3" xfId="11218" xr:uid="{00000000-0005-0000-0000-000015280000}"/>
    <cellStyle name="Prozent 4 5 8 3 2" xfId="28056" xr:uid="{00000000-0005-0000-0000-000016280000}"/>
    <cellStyle name="Prozent 4 5 8 4" xfId="19638" xr:uid="{00000000-0005-0000-0000-000017280000}"/>
    <cellStyle name="Prozent 4 5 9" xfId="3294" xr:uid="{00000000-0005-0000-0000-000018280000}"/>
    <cellStyle name="Prozent 4 5 9 2" xfId="6776" xr:uid="{00000000-0005-0000-0000-000019280000}"/>
    <cellStyle name="Prozent 4 5 9 2 2" xfId="15197" xr:uid="{00000000-0005-0000-0000-00001A280000}"/>
    <cellStyle name="Prozent 4 5 9 2 2 2" xfId="32035" xr:uid="{00000000-0005-0000-0000-00001B280000}"/>
    <cellStyle name="Prozent 4 5 9 2 3" xfId="23617" xr:uid="{00000000-0005-0000-0000-00001C280000}"/>
    <cellStyle name="Prozent 4 5 9 3" xfId="11715" xr:uid="{00000000-0005-0000-0000-00001D280000}"/>
    <cellStyle name="Prozent 4 5 9 3 2" xfId="28553" xr:uid="{00000000-0005-0000-0000-00001E280000}"/>
    <cellStyle name="Prozent 4 5 9 4" xfId="20135" xr:uid="{00000000-0005-0000-0000-00001F280000}"/>
    <cellStyle name="Prozent 4 6" xfId="139" xr:uid="{00000000-0005-0000-0000-000020280000}"/>
    <cellStyle name="Prozent 4 6 10" xfId="7277" xr:uid="{00000000-0005-0000-0000-000021280000}"/>
    <cellStyle name="Prozent 4 6 10 2" xfId="15698" xr:uid="{00000000-0005-0000-0000-000022280000}"/>
    <cellStyle name="Prozent 4 6 10 2 2" xfId="32536" xr:uid="{00000000-0005-0000-0000-000023280000}"/>
    <cellStyle name="Prozent 4 6 10 3" xfId="24118" xr:uid="{00000000-0005-0000-0000-000024280000}"/>
    <cellStyle name="Prozent 4 6 11" xfId="7768" xr:uid="{00000000-0005-0000-0000-000025280000}"/>
    <cellStyle name="Prozent 4 6 11 2" xfId="16189" xr:uid="{00000000-0005-0000-0000-000026280000}"/>
    <cellStyle name="Prozent 4 6 11 2 2" xfId="33027" xr:uid="{00000000-0005-0000-0000-000027280000}"/>
    <cellStyle name="Prozent 4 6 11 3" xfId="24609" xr:uid="{00000000-0005-0000-0000-000028280000}"/>
    <cellStyle name="Prozent 4 6 12" xfId="8261" xr:uid="{00000000-0005-0000-0000-000029280000}"/>
    <cellStyle name="Prozent 4 6 12 2" xfId="16682" xr:uid="{00000000-0005-0000-0000-00002A280000}"/>
    <cellStyle name="Prozent 4 6 12 2 2" xfId="33520" xr:uid="{00000000-0005-0000-0000-00002B280000}"/>
    <cellStyle name="Prozent 4 6 12 3" xfId="25102" xr:uid="{00000000-0005-0000-0000-00002C280000}"/>
    <cellStyle name="Prozent 4 6 13" xfId="8691" xr:uid="{00000000-0005-0000-0000-00002D280000}"/>
    <cellStyle name="Prozent 4 6 13 2" xfId="25530" xr:uid="{00000000-0005-0000-0000-00002E280000}"/>
    <cellStyle name="Prozent 4 6 14" xfId="17111" xr:uid="{00000000-0005-0000-0000-00002F280000}"/>
    <cellStyle name="Prozent 4 6 2" xfId="379" xr:uid="{00000000-0005-0000-0000-000030280000}"/>
    <cellStyle name="Prozent 4 6 2 10" xfId="8262" xr:uid="{00000000-0005-0000-0000-000031280000}"/>
    <cellStyle name="Prozent 4 6 2 10 2" xfId="16683" xr:uid="{00000000-0005-0000-0000-000032280000}"/>
    <cellStyle name="Prozent 4 6 2 10 2 2" xfId="33521" xr:uid="{00000000-0005-0000-0000-000033280000}"/>
    <cellStyle name="Prozent 4 6 2 10 3" xfId="25103" xr:uid="{00000000-0005-0000-0000-000034280000}"/>
    <cellStyle name="Prozent 4 6 2 11" xfId="8854" xr:uid="{00000000-0005-0000-0000-000035280000}"/>
    <cellStyle name="Prozent 4 6 2 11 2" xfId="25693" xr:uid="{00000000-0005-0000-0000-000036280000}"/>
    <cellStyle name="Prozent 4 6 2 12" xfId="17274" xr:uid="{00000000-0005-0000-0000-000037280000}"/>
    <cellStyle name="Prozent 4 6 2 2" xfId="875" xr:uid="{00000000-0005-0000-0000-000038280000}"/>
    <cellStyle name="Prozent 4 6 2 2 2" xfId="1863" xr:uid="{00000000-0005-0000-0000-000039280000}"/>
    <cellStyle name="Prozent 4 6 2 2 2 2" xfId="5399" xr:uid="{00000000-0005-0000-0000-00003A280000}"/>
    <cellStyle name="Prozent 4 6 2 2 2 2 2" xfId="13820" xr:uid="{00000000-0005-0000-0000-00003B280000}"/>
    <cellStyle name="Prozent 4 6 2 2 2 2 2 2" xfId="30658" xr:uid="{00000000-0005-0000-0000-00003C280000}"/>
    <cellStyle name="Prozent 4 6 2 2 2 2 3" xfId="22240" xr:uid="{00000000-0005-0000-0000-00003D280000}"/>
    <cellStyle name="Prozent 4 6 2 2 2 3" xfId="10338" xr:uid="{00000000-0005-0000-0000-00003E280000}"/>
    <cellStyle name="Prozent 4 6 2 2 2 3 2" xfId="27176" xr:uid="{00000000-0005-0000-0000-00003F280000}"/>
    <cellStyle name="Prozent 4 6 2 2 2 4" xfId="18758" xr:uid="{00000000-0005-0000-0000-000040280000}"/>
    <cellStyle name="Prozent 4 6 2 2 3" xfId="4411" xr:uid="{00000000-0005-0000-0000-000041280000}"/>
    <cellStyle name="Prozent 4 6 2 2 3 2" xfId="12832" xr:uid="{00000000-0005-0000-0000-000042280000}"/>
    <cellStyle name="Prozent 4 6 2 2 3 2 2" xfId="29670" xr:uid="{00000000-0005-0000-0000-000043280000}"/>
    <cellStyle name="Prozent 4 6 2 2 3 3" xfId="21252" xr:uid="{00000000-0005-0000-0000-000044280000}"/>
    <cellStyle name="Prozent 4 6 2 2 4" xfId="9350" xr:uid="{00000000-0005-0000-0000-000045280000}"/>
    <cellStyle name="Prozent 4 6 2 2 4 2" xfId="26188" xr:uid="{00000000-0005-0000-0000-000046280000}"/>
    <cellStyle name="Prozent 4 6 2 2 5" xfId="17770" xr:uid="{00000000-0005-0000-0000-000047280000}"/>
    <cellStyle name="Prozent 4 6 2 3" xfId="1368" xr:uid="{00000000-0005-0000-0000-000048280000}"/>
    <cellStyle name="Prozent 4 6 2 3 2" xfId="4904" xr:uid="{00000000-0005-0000-0000-000049280000}"/>
    <cellStyle name="Prozent 4 6 2 3 2 2" xfId="13325" xr:uid="{00000000-0005-0000-0000-00004A280000}"/>
    <cellStyle name="Prozent 4 6 2 3 2 2 2" xfId="30163" xr:uid="{00000000-0005-0000-0000-00004B280000}"/>
    <cellStyle name="Prozent 4 6 2 3 2 3" xfId="21745" xr:uid="{00000000-0005-0000-0000-00004C280000}"/>
    <cellStyle name="Prozent 4 6 2 3 3" xfId="9843" xr:uid="{00000000-0005-0000-0000-00004D280000}"/>
    <cellStyle name="Prozent 4 6 2 3 3 2" xfId="26681" xr:uid="{00000000-0005-0000-0000-00004E280000}"/>
    <cellStyle name="Prozent 4 6 2 3 4" xfId="18263" xr:uid="{00000000-0005-0000-0000-00004F280000}"/>
    <cellStyle name="Prozent 4 6 2 4" xfId="2309" xr:uid="{00000000-0005-0000-0000-000050280000}"/>
    <cellStyle name="Prozent 4 6 2 4 2" xfId="5795" xr:uid="{00000000-0005-0000-0000-000051280000}"/>
    <cellStyle name="Prozent 4 6 2 4 2 2" xfId="14216" xr:uid="{00000000-0005-0000-0000-000052280000}"/>
    <cellStyle name="Prozent 4 6 2 4 2 2 2" xfId="31054" xr:uid="{00000000-0005-0000-0000-000053280000}"/>
    <cellStyle name="Prozent 4 6 2 4 2 3" xfId="22636" xr:uid="{00000000-0005-0000-0000-000054280000}"/>
    <cellStyle name="Prozent 4 6 2 4 3" xfId="10734" xr:uid="{00000000-0005-0000-0000-000055280000}"/>
    <cellStyle name="Prozent 4 6 2 4 3 2" xfId="27572" xr:uid="{00000000-0005-0000-0000-000056280000}"/>
    <cellStyle name="Prozent 4 6 2 4 4" xfId="19154" xr:uid="{00000000-0005-0000-0000-000057280000}"/>
    <cellStyle name="Prozent 4 6 2 5" xfId="2804" xr:uid="{00000000-0005-0000-0000-000058280000}"/>
    <cellStyle name="Prozent 4 6 2 5 2" xfId="6286" xr:uid="{00000000-0005-0000-0000-000059280000}"/>
    <cellStyle name="Prozent 4 6 2 5 2 2" xfId="14707" xr:uid="{00000000-0005-0000-0000-00005A280000}"/>
    <cellStyle name="Prozent 4 6 2 5 2 2 2" xfId="31545" xr:uid="{00000000-0005-0000-0000-00005B280000}"/>
    <cellStyle name="Prozent 4 6 2 5 2 3" xfId="23127" xr:uid="{00000000-0005-0000-0000-00005C280000}"/>
    <cellStyle name="Prozent 4 6 2 5 3" xfId="11225" xr:uid="{00000000-0005-0000-0000-00005D280000}"/>
    <cellStyle name="Prozent 4 6 2 5 3 2" xfId="28063" xr:uid="{00000000-0005-0000-0000-00005E280000}"/>
    <cellStyle name="Prozent 4 6 2 5 4" xfId="19645" xr:uid="{00000000-0005-0000-0000-00005F280000}"/>
    <cellStyle name="Prozent 4 6 2 6" xfId="3301" xr:uid="{00000000-0005-0000-0000-000060280000}"/>
    <cellStyle name="Prozent 4 6 2 6 2" xfId="6783" xr:uid="{00000000-0005-0000-0000-000061280000}"/>
    <cellStyle name="Prozent 4 6 2 6 2 2" xfId="15204" xr:uid="{00000000-0005-0000-0000-000062280000}"/>
    <cellStyle name="Prozent 4 6 2 6 2 2 2" xfId="32042" xr:uid="{00000000-0005-0000-0000-000063280000}"/>
    <cellStyle name="Prozent 4 6 2 6 2 3" xfId="23624" xr:uid="{00000000-0005-0000-0000-000064280000}"/>
    <cellStyle name="Prozent 4 6 2 6 3" xfId="11722" xr:uid="{00000000-0005-0000-0000-000065280000}"/>
    <cellStyle name="Prozent 4 6 2 6 3 2" xfId="28560" xr:uid="{00000000-0005-0000-0000-000066280000}"/>
    <cellStyle name="Prozent 4 6 2 6 4" xfId="20142" xr:uid="{00000000-0005-0000-0000-000067280000}"/>
    <cellStyle name="Prozent 4 6 2 7" xfId="3916" xr:uid="{00000000-0005-0000-0000-000068280000}"/>
    <cellStyle name="Prozent 4 6 2 7 2" xfId="12337" xr:uid="{00000000-0005-0000-0000-000069280000}"/>
    <cellStyle name="Prozent 4 6 2 7 2 2" xfId="29175" xr:uid="{00000000-0005-0000-0000-00006A280000}"/>
    <cellStyle name="Prozent 4 6 2 7 3" xfId="20757" xr:uid="{00000000-0005-0000-0000-00006B280000}"/>
    <cellStyle name="Prozent 4 6 2 8" xfId="7278" xr:uid="{00000000-0005-0000-0000-00006C280000}"/>
    <cellStyle name="Prozent 4 6 2 8 2" xfId="15699" xr:uid="{00000000-0005-0000-0000-00006D280000}"/>
    <cellStyle name="Prozent 4 6 2 8 2 2" xfId="32537" xr:uid="{00000000-0005-0000-0000-00006E280000}"/>
    <cellStyle name="Prozent 4 6 2 8 3" xfId="24119" xr:uid="{00000000-0005-0000-0000-00006F280000}"/>
    <cellStyle name="Prozent 4 6 2 9" xfId="7769" xr:uid="{00000000-0005-0000-0000-000070280000}"/>
    <cellStyle name="Prozent 4 6 2 9 2" xfId="16190" xr:uid="{00000000-0005-0000-0000-000071280000}"/>
    <cellStyle name="Prozent 4 6 2 9 2 2" xfId="33028" xr:uid="{00000000-0005-0000-0000-000072280000}"/>
    <cellStyle name="Prozent 4 6 2 9 3" xfId="24610" xr:uid="{00000000-0005-0000-0000-000073280000}"/>
    <cellStyle name="Prozent 4 6 3" xfId="541" xr:uid="{00000000-0005-0000-0000-000074280000}"/>
    <cellStyle name="Prozent 4 6 3 10" xfId="8263" xr:uid="{00000000-0005-0000-0000-000075280000}"/>
    <cellStyle name="Prozent 4 6 3 10 2" xfId="16684" xr:uid="{00000000-0005-0000-0000-000076280000}"/>
    <cellStyle name="Prozent 4 6 3 10 2 2" xfId="33522" xr:uid="{00000000-0005-0000-0000-000077280000}"/>
    <cellStyle name="Prozent 4 6 3 10 3" xfId="25104" xr:uid="{00000000-0005-0000-0000-000078280000}"/>
    <cellStyle name="Prozent 4 6 3 11" xfId="9017" xr:uid="{00000000-0005-0000-0000-000079280000}"/>
    <cellStyle name="Prozent 4 6 3 11 2" xfId="25855" xr:uid="{00000000-0005-0000-0000-00007A280000}"/>
    <cellStyle name="Prozent 4 6 3 12" xfId="17437" xr:uid="{00000000-0005-0000-0000-00007B280000}"/>
    <cellStyle name="Prozent 4 6 3 2" xfId="1037" xr:uid="{00000000-0005-0000-0000-00007C280000}"/>
    <cellStyle name="Prozent 4 6 3 2 2" xfId="2025" xr:uid="{00000000-0005-0000-0000-00007D280000}"/>
    <cellStyle name="Prozent 4 6 3 2 2 2" xfId="5561" xr:uid="{00000000-0005-0000-0000-00007E280000}"/>
    <cellStyle name="Prozent 4 6 3 2 2 2 2" xfId="13982" xr:uid="{00000000-0005-0000-0000-00007F280000}"/>
    <cellStyle name="Prozent 4 6 3 2 2 2 2 2" xfId="30820" xr:uid="{00000000-0005-0000-0000-000080280000}"/>
    <cellStyle name="Prozent 4 6 3 2 2 2 3" xfId="22402" xr:uid="{00000000-0005-0000-0000-000081280000}"/>
    <cellStyle name="Prozent 4 6 3 2 2 3" xfId="10500" xr:uid="{00000000-0005-0000-0000-000082280000}"/>
    <cellStyle name="Prozent 4 6 3 2 2 3 2" xfId="27338" xr:uid="{00000000-0005-0000-0000-000083280000}"/>
    <cellStyle name="Prozent 4 6 3 2 2 4" xfId="18920" xr:uid="{00000000-0005-0000-0000-000084280000}"/>
    <cellStyle name="Prozent 4 6 3 2 3" xfId="4573" xr:uid="{00000000-0005-0000-0000-000085280000}"/>
    <cellStyle name="Prozent 4 6 3 2 3 2" xfId="12994" xr:uid="{00000000-0005-0000-0000-000086280000}"/>
    <cellStyle name="Prozent 4 6 3 2 3 2 2" xfId="29832" xr:uid="{00000000-0005-0000-0000-000087280000}"/>
    <cellStyle name="Prozent 4 6 3 2 3 3" xfId="21414" xr:uid="{00000000-0005-0000-0000-000088280000}"/>
    <cellStyle name="Prozent 4 6 3 2 4" xfId="9512" xr:uid="{00000000-0005-0000-0000-000089280000}"/>
    <cellStyle name="Prozent 4 6 3 2 4 2" xfId="26350" xr:uid="{00000000-0005-0000-0000-00008A280000}"/>
    <cellStyle name="Prozent 4 6 3 2 5" xfId="17932" xr:uid="{00000000-0005-0000-0000-00008B280000}"/>
    <cellStyle name="Prozent 4 6 3 3" xfId="1530" xr:uid="{00000000-0005-0000-0000-00008C280000}"/>
    <cellStyle name="Prozent 4 6 3 3 2" xfId="5066" xr:uid="{00000000-0005-0000-0000-00008D280000}"/>
    <cellStyle name="Prozent 4 6 3 3 2 2" xfId="13487" xr:uid="{00000000-0005-0000-0000-00008E280000}"/>
    <cellStyle name="Prozent 4 6 3 3 2 2 2" xfId="30325" xr:uid="{00000000-0005-0000-0000-00008F280000}"/>
    <cellStyle name="Prozent 4 6 3 3 2 3" xfId="21907" xr:uid="{00000000-0005-0000-0000-000090280000}"/>
    <cellStyle name="Prozent 4 6 3 3 3" xfId="10005" xr:uid="{00000000-0005-0000-0000-000091280000}"/>
    <cellStyle name="Prozent 4 6 3 3 3 2" xfId="26843" xr:uid="{00000000-0005-0000-0000-000092280000}"/>
    <cellStyle name="Prozent 4 6 3 3 4" xfId="18425" xr:uid="{00000000-0005-0000-0000-000093280000}"/>
    <cellStyle name="Prozent 4 6 3 4" xfId="2310" xr:uid="{00000000-0005-0000-0000-000094280000}"/>
    <cellStyle name="Prozent 4 6 3 4 2" xfId="5796" xr:uid="{00000000-0005-0000-0000-000095280000}"/>
    <cellStyle name="Prozent 4 6 3 4 2 2" xfId="14217" xr:uid="{00000000-0005-0000-0000-000096280000}"/>
    <cellStyle name="Prozent 4 6 3 4 2 2 2" xfId="31055" xr:uid="{00000000-0005-0000-0000-000097280000}"/>
    <cellStyle name="Prozent 4 6 3 4 2 3" xfId="22637" xr:uid="{00000000-0005-0000-0000-000098280000}"/>
    <cellStyle name="Prozent 4 6 3 4 3" xfId="10735" xr:uid="{00000000-0005-0000-0000-000099280000}"/>
    <cellStyle name="Prozent 4 6 3 4 3 2" xfId="27573" xr:uid="{00000000-0005-0000-0000-00009A280000}"/>
    <cellStyle name="Prozent 4 6 3 4 4" xfId="19155" xr:uid="{00000000-0005-0000-0000-00009B280000}"/>
    <cellStyle name="Prozent 4 6 3 5" xfId="2805" xr:uid="{00000000-0005-0000-0000-00009C280000}"/>
    <cellStyle name="Prozent 4 6 3 5 2" xfId="6287" xr:uid="{00000000-0005-0000-0000-00009D280000}"/>
    <cellStyle name="Prozent 4 6 3 5 2 2" xfId="14708" xr:uid="{00000000-0005-0000-0000-00009E280000}"/>
    <cellStyle name="Prozent 4 6 3 5 2 2 2" xfId="31546" xr:uid="{00000000-0005-0000-0000-00009F280000}"/>
    <cellStyle name="Prozent 4 6 3 5 2 3" xfId="23128" xr:uid="{00000000-0005-0000-0000-0000A0280000}"/>
    <cellStyle name="Prozent 4 6 3 5 3" xfId="11226" xr:uid="{00000000-0005-0000-0000-0000A1280000}"/>
    <cellStyle name="Prozent 4 6 3 5 3 2" xfId="28064" xr:uid="{00000000-0005-0000-0000-0000A2280000}"/>
    <cellStyle name="Prozent 4 6 3 5 4" xfId="19646" xr:uid="{00000000-0005-0000-0000-0000A3280000}"/>
    <cellStyle name="Prozent 4 6 3 6" xfId="3302" xr:uid="{00000000-0005-0000-0000-0000A4280000}"/>
    <cellStyle name="Prozent 4 6 3 6 2" xfId="6784" xr:uid="{00000000-0005-0000-0000-0000A5280000}"/>
    <cellStyle name="Prozent 4 6 3 6 2 2" xfId="15205" xr:uid="{00000000-0005-0000-0000-0000A6280000}"/>
    <cellStyle name="Prozent 4 6 3 6 2 2 2" xfId="32043" xr:uid="{00000000-0005-0000-0000-0000A7280000}"/>
    <cellStyle name="Prozent 4 6 3 6 2 3" xfId="23625" xr:uid="{00000000-0005-0000-0000-0000A8280000}"/>
    <cellStyle name="Prozent 4 6 3 6 3" xfId="11723" xr:uid="{00000000-0005-0000-0000-0000A9280000}"/>
    <cellStyle name="Prozent 4 6 3 6 3 2" xfId="28561" xr:uid="{00000000-0005-0000-0000-0000AA280000}"/>
    <cellStyle name="Prozent 4 6 3 6 4" xfId="20143" xr:uid="{00000000-0005-0000-0000-0000AB280000}"/>
    <cellStyle name="Prozent 4 6 3 7" xfId="4078" xr:uid="{00000000-0005-0000-0000-0000AC280000}"/>
    <cellStyle name="Prozent 4 6 3 7 2" xfId="12499" xr:uid="{00000000-0005-0000-0000-0000AD280000}"/>
    <cellStyle name="Prozent 4 6 3 7 2 2" xfId="29337" xr:uid="{00000000-0005-0000-0000-0000AE280000}"/>
    <cellStyle name="Prozent 4 6 3 7 3" xfId="20919" xr:uid="{00000000-0005-0000-0000-0000AF280000}"/>
    <cellStyle name="Prozent 4 6 3 8" xfId="7279" xr:uid="{00000000-0005-0000-0000-0000B0280000}"/>
    <cellStyle name="Prozent 4 6 3 8 2" xfId="15700" xr:uid="{00000000-0005-0000-0000-0000B1280000}"/>
    <cellStyle name="Prozent 4 6 3 8 2 2" xfId="32538" xr:uid="{00000000-0005-0000-0000-0000B2280000}"/>
    <cellStyle name="Prozent 4 6 3 8 3" xfId="24120" xr:uid="{00000000-0005-0000-0000-0000B3280000}"/>
    <cellStyle name="Prozent 4 6 3 9" xfId="7770" xr:uid="{00000000-0005-0000-0000-0000B4280000}"/>
    <cellStyle name="Prozent 4 6 3 9 2" xfId="16191" xr:uid="{00000000-0005-0000-0000-0000B5280000}"/>
    <cellStyle name="Prozent 4 6 3 9 2 2" xfId="33029" xr:uid="{00000000-0005-0000-0000-0000B6280000}"/>
    <cellStyle name="Prozent 4 6 3 9 3" xfId="24611" xr:uid="{00000000-0005-0000-0000-0000B7280000}"/>
    <cellStyle name="Prozent 4 6 4" xfId="712" xr:uid="{00000000-0005-0000-0000-0000B8280000}"/>
    <cellStyle name="Prozent 4 6 4 2" xfId="1700" xr:uid="{00000000-0005-0000-0000-0000B9280000}"/>
    <cellStyle name="Prozent 4 6 4 2 2" xfId="5236" xr:uid="{00000000-0005-0000-0000-0000BA280000}"/>
    <cellStyle name="Prozent 4 6 4 2 2 2" xfId="13657" xr:uid="{00000000-0005-0000-0000-0000BB280000}"/>
    <cellStyle name="Prozent 4 6 4 2 2 2 2" xfId="30495" xr:uid="{00000000-0005-0000-0000-0000BC280000}"/>
    <cellStyle name="Prozent 4 6 4 2 2 3" xfId="22077" xr:uid="{00000000-0005-0000-0000-0000BD280000}"/>
    <cellStyle name="Prozent 4 6 4 2 3" xfId="10175" xr:uid="{00000000-0005-0000-0000-0000BE280000}"/>
    <cellStyle name="Prozent 4 6 4 2 3 2" xfId="27013" xr:uid="{00000000-0005-0000-0000-0000BF280000}"/>
    <cellStyle name="Prozent 4 6 4 2 4" xfId="18595" xr:uid="{00000000-0005-0000-0000-0000C0280000}"/>
    <cellStyle name="Prozent 4 6 4 3" xfId="4248" xr:uid="{00000000-0005-0000-0000-0000C1280000}"/>
    <cellStyle name="Prozent 4 6 4 3 2" xfId="12669" xr:uid="{00000000-0005-0000-0000-0000C2280000}"/>
    <cellStyle name="Prozent 4 6 4 3 2 2" xfId="29507" xr:uid="{00000000-0005-0000-0000-0000C3280000}"/>
    <cellStyle name="Prozent 4 6 4 3 3" xfId="21089" xr:uid="{00000000-0005-0000-0000-0000C4280000}"/>
    <cellStyle name="Prozent 4 6 4 4" xfId="9187" xr:uid="{00000000-0005-0000-0000-0000C5280000}"/>
    <cellStyle name="Prozent 4 6 4 4 2" xfId="26025" xr:uid="{00000000-0005-0000-0000-0000C6280000}"/>
    <cellStyle name="Prozent 4 6 4 5" xfId="17607" xr:uid="{00000000-0005-0000-0000-0000C7280000}"/>
    <cellStyle name="Prozent 4 6 5" xfId="1205" xr:uid="{00000000-0005-0000-0000-0000C8280000}"/>
    <cellStyle name="Prozent 4 6 5 2" xfId="4741" xr:uid="{00000000-0005-0000-0000-0000C9280000}"/>
    <cellStyle name="Prozent 4 6 5 2 2" xfId="13162" xr:uid="{00000000-0005-0000-0000-0000CA280000}"/>
    <cellStyle name="Prozent 4 6 5 2 2 2" xfId="30000" xr:uid="{00000000-0005-0000-0000-0000CB280000}"/>
    <cellStyle name="Prozent 4 6 5 2 3" xfId="21582" xr:uid="{00000000-0005-0000-0000-0000CC280000}"/>
    <cellStyle name="Prozent 4 6 5 3" xfId="9680" xr:uid="{00000000-0005-0000-0000-0000CD280000}"/>
    <cellStyle name="Prozent 4 6 5 3 2" xfId="26518" xr:uid="{00000000-0005-0000-0000-0000CE280000}"/>
    <cellStyle name="Prozent 4 6 5 4" xfId="18100" xr:uid="{00000000-0005-0000-0000-0000CF280000}"/>
    <cellStyle name="Prozent 4 6 6" xfId="2308" xr:uid="{00000000-0005-0000-0000-0000D0280000}"/>
    <cellStyle name="Prozent 4 6 6 2" xfId="5794" xr:uid="{00000000-0005-0000-0000-0000D1280000}"/>
    <cellStyle name="Prozent 4 6 6 2 2" xfId="14215" xr:uid="{00000000-0005-0000-0000-0000D2280000}"/>
    <cellStyle name="Prozent 4 6 6 2 2 2" xfId="31053" xr:uid="{00000000-0005-0000-0000-0000D3280000}"/>
    <cellStyle name="Prozent 4 6 6 2 3" xfId="22635" xr:uid="{00000000-0005-0000-0000-0000D4280000}"/>
    <cellStyle name="Prozent 4 6 6 3" xfId="10733" xr:uid="{00000000-0005-0000-0000-0000D5280000}"/>
    <cellStyle name="Prozent 4 6 6 3 2" xfId="27571" xr:uid="{00000000-0005-0000-0000-0000D6280000}"/>
    <cellStyle name="Prozent 4 6 6 4" xfId="19153" xr:uid="{00000000-0005-0000-0000-0000D7280000}"/>
    <cellStyle name="Prozent 4 6 7" xfId="2803" xr:uid="{00000000-0005-0000-0000-0000D8280000}"/>
    <cellStyle name="Prozent 4 6 7 2" xfId="6285" xr:uid="{00000000-0005-0000-0000-0000D9280000}"/>
    <cellStyle name="Prozent 4 6 7 2 2" xfId="14706" xr:uid="{00000000-0005-0000-0000-0000DA280000}"/>
    <cellStyle name="Prozent 4 6 7 2 2 2" xfId="31544" xr:uid="{00000000-0005-0000-0000-0000DB280000}"/>
    <cellStyle name="Prozent 4 6 7 2 3" xfId="23126" xr:uid="{00000000-0005-0000-0000-0000DC280000}"/>
    <cellStyle name="Prozent 4 6 7 3" xfId="11224" xr:uid="{00000000-0005-0000-0000-0000DD280000}"/>
    <cellStyle name="Prozent 4 6 7 3 2" xfId="28062" xr:uid="{00000000-0005-0000-0000-0000DE280000}"/>
    <cellStyle name="Prozent 4 6 7 4" xfId="19644" xr:uid="{00000000-0005-0000-0000-0000DF280000}"/>
    <cellStyle name="Prozent 4 6 8" xfId="3300" xr:uid="{00000000-0005-0000-0000-0000E0280000}"/>
    <cellStyle name="Prozent 4 6 8 2" xfId="6782" xr:uid="{00000000-0005-0000-0000-0000E1280000}"/>
    <cellStyle name="Prozent 4 6 8 2 2" xfId="15203" xr:uid="{00000000-0005-0000-0000-0000E2280000}"/>
    <cellStyle name="Prozent 4 6 8 2 2 2" xfId="32041" xr:uid="{00000000-0005-0000-0000-0000E3280000}"/>
    <cellStyle name="Prozent 4 6 8 2 3" xfId="23623" xr:uid="{00000000-0005-0000-0000-0000E4280000}"/>
    <cellStyle name="Prozent 4 6 8 3" xfId="11721" xr:uid="{00000000-0005-0000-0000-0000E5280000}"/>
    <cellStyle name="Prozent 4 6 8 3 2" xfId="28559" xr:uid="{00000000-0005-0000-0000-0000E6280000}"/>
    <cellStyle name="Prozent 4 6 8 4" xfId="20141" xr:uid="{00000000-0005-0000-0000-0000E7280000}"/>
    <cellStyle name="Prozent 4 6 9" xfId="3753" xr:uid="{00000000-0005-0000-0000-0000E8280000}"/>
    <cellStyle name="Prozent 4 6 9 2" xfId="12174" xr:uid="{00000000-0005-0000-0000-0000E9280000}"/>
    <cellStyle name="Prozent 4 6 9 2 2" xfId="29012" xr:uid="{00000000-0005-0000-0000-0000EA280000}"/>
    <cellStyle name="Prozent 4 6 9 3" xfId="20594" xr:uid="{00000000-0005-0000-0000-0000EB280000}"/>
    <cellStyle name="Prozent 4 7" xfId="301" xr:uid="{00000000-0005-0000-0000-0000EC280000}"/>
    <cellStyle name="Prozent 4 7 10" xfId="8264" xr:uid="{00000000-0005-0000-0000-0000ED280000}"/>
    <cellStyle name="Prozent 4 7 10 2" xfId="16685" xr:uid="{00000000-0005-0000-0000-0000EE280000}"/>
    <cellStyle name="Prozent 4 7 10 2 2" xfId="33523" xr:uid="{00000000-0005-0000-0000-0000EF280000}"/>
    <cellStyle name="Prozent 4 7 10 3" xfId="25105" xr:uid="{00000000-0005-0000-0000-0000F0280000}"/>
    <cellStyle name="Prozent 4 7 11" xfId="8776" xr:uid="{00000000-0005-0000-0000-0000F1280000}"/>
    <cellStyle name="Prozent 4 7 11 2" xfId="25615" xr:uid="{00000000-0005-0000-0000-0000F2280000}"/>
    <cellStyle name="Prozent 4 7 12" xfId="17196" xr:uid="{00000000-0005-0000-0000-0000F3280000}"/>
    <cellStyle name="Prozent 4 7 2" xfId="797" xr:uid="{00000000-0005-0000-0000-0000F4280000}"/>
    <cellStyle name="Prozent 4 7 2 2" xfId="1785" xr:uid="{00000000-0005-0000-0000-0000F5280000}"/>
    <cellStyle name="Prozent 4 7 2 2 2" xfId="5321" xr:uid="{00000000-0005-0000-0000-0000F6280000}"/>
    <cellStyle name="Prozent 4 7 2 2 2 2" xfId="13742" xr:uid="{00000000-0005-0000-0000-0000F7280000}"/>
    <cellStyle name="Prozent 4 7 2 2 2 2 2" xfId="30580" xr:uid="{00000000-0005-0000-0000-0000F8280000}"/>
    <cellStyle name="Prozent 4 7 2 2 2 3" xfId="22162" xr:uid="{00000000-0005-0000-0000-0000F9280000}"/>
    <cellStyle name="Prozent 4 7 2 2 3" xfId="10260" xr:uid="{00000000-0005-0000-0000-0000FA280000}"/>
    <cellStyle name="Prozent 4 7 2 2 3 2" xfId="27098" xr:uid="{00000000-0005-0000-0000-0000FB280000}"/>
    <cellStyle name="Prozent 4 7 2 2 4" xfId="18680" xr:uid="{00000000-0005-0000-0000-0000FC280000}"/>
    <cellStyle name="Prozent 4 7 2 3" xfId="4333" xr:uid="{00000000-0005-0000-0000-0000FD280000}"/>
    <cellStyle name="Prozent 4 7 2 3 2" xfId="12754" xr:uid="{00000000-0005-0000-0000-0000FE280000}"/>
    <cellStyle name="Prozent 4 7 2 3 2 2" xfId="29592" xr:uid="{00000000-0005-0000-0000-0000FF280000}"/>
    <cellStyle name="Prozent 4 7 2 3 3" xfId="21174" xr:uid="{00000000-0005-0000-0000-000000290000}"/>
    <cellStyle name="Prozent 4 7 2 4" xfId="9272" xr:uid="{00000000-0005-0000-0000-000001290000}"/>
    <cellStyle name="Prozent 4 7 2 4 2" xfId="26110" xr:uid="{00000000-0005-0000-0000-000002290000}"/>
    <cellStyle name="Prozent 4 7 2 5" xfId="17692" xr:uid="{00000000-0005-0000-0000-000003290000}"/>
    <cellStyle name="Prozent 4 7 3" xfId="1290" xr:uid="{00000000-0005-0000-0000-000004290000}"/>
    <cellStyle name="Prozent 4 7 3 2" xfId="4826" xr:uid="{00000000-0005-0000-0000-000005290000}"/>
    <cellStyle name="Prozent 4 7 3 2 2" xfId="13247" xr:uid="{00000000-0005-0000-0000-000006290000}"/>
    <cellStyle name="Prozent 4 7 3 2 2 2" xfId="30085" xr:uid="{00000000-0005-0000-0000-000007290000}"/>
    <cellStyle name="Prozent 4 7 3 2 3" xfId="21667" xr:uid="{00000000-0005-0000-0000-000008290000}"/>
    <cellStyle name="Prozent 4 7 3 3" xfId="9765" xr:uid="{00000000-0005-0000-0000-000009290000}"/>
    <cellStyle name="Prozent 4 7 3 3 2" xfId="26603" xr:uid="{00000000-0005-0000-0000-00000A290000}"/>
    <cellStyle name="Prozent 4 7 3 4" xfId="18185" xr:uid="{00000000-0005-0000-0000-00000B290000}"/>
    <cellStyle name="Prozent 4 7 4" xfId="2311" xr:uid="{00000000-0005-0000-0000-00000C290000}"/>
    <cellStyle name="Prozent 4 7 4 2" xfId="5797" xr:uid="{00000000-0005-0000-0000-00000D290000}"/>
    <cellStyle name="Prozent 4 7 4 2 2" xfId="14218" xr:uid="{00000000-0005-0000-0000-00000E290000}"/>
    <cellStyle name="Prozent 4 7 4 2 2 2" xfId="31056" xr:uid="{00000000-0005-0000-0000-00000F290000}"/>
    <cellStyle name="Prozent 4 7 4 2 3" xfId="22638" xr:uid="{00000000-0005-0000-0000-000010290000}"/>
    <cellStyle name="Prozent 4 7 4 3" xfId="10736" xr:uid="{00000000-0005-0000-0000-000011290000}"/>
    <cellStyle name="Prozent 4 7 4 3 2" xfId="27574" xr:uid="{00000000-0005-0000-0000-000012290000}"/>
    <cellStyle name="Prozent 4 7 4 4" xfId="19156" xr:uid="{00000000-0005-0000-0000-000013290000}"/>
    <cellStyle name="Prozent 4 7 5" xfId="2806" xr:uid="{00000000-0005-0000-0000-000014290000}"/>
    <cellStyle name="Prozent 4 7 5 2" xfId="6288" xr:uid="{00000000-0005-0000-0000-000015290000}"/>
    <cellStyle name="Prozent 4 7 5 2 2" xfId="14709" xr:uid="{00000000-0005-0000-0000-000016290000}"/>
    <cellStyle name="Prozent 4 7 5 2 2 2" xfId="31547" xr:uid="{00000000-0005-0000-0000-000017290000}"/>
    <cellStyle name="Prozent 4 7 5 2 3" xfId="23129" xr:uid="{00000000-0005-0000-0000-000018290000}"/>
    <cellStyle name="Prozent 4 7 5 3" xfId="11227" xr:uid="{00000000-0005-0000-0000-000019290000}"/>
    <cellStyle name="Prozent 4 7 5 3 2" xfId="28065" xr:uid="{00000000-0005-0000-0000-00001A290000}"/>
    <cellStyle name="Prozent 4 7 5 4" xfId="19647" xr:uid="{00000000-0005-0000-0000-00001B290000}"/>
    <cellStyle name="Prozent 4 7 6" xfId="3303" xr:uid="{00000000-0005-0000-0000-00001C290000}"/>
    <cellStyle name="Prozent 4 7 6 2" xfId="6785" xr:uid="{00000000-0005-0000-0000-00001D290000}"/>
    <cellStyle name="Prozent 4 7 6 2 2" xfId="15206" xr:uid="{00000000-0005-0000-0000-00001E290000}"/>
    <cellStyle name="Prozent 4 7 6 2 2 2" xfId="32044" xr:uid="{00000000-0005-0000-0000-00001F290000}"/>
    <cellStyle name="Prozent 4 7 6 2 3" xfId="23626" xr:uid="{00000000-0005-0000-0000-000020290000}"/>
    <cellStyle name="Prozent 4 7 6 3" xfId="11724" xr:uid="{00000000-0005-0000-0000-000021290000}"/>
    <cellStyle name="Prozent 4 7 6 3 2" xfId="28562" xr:uid="{00000000-0005-0000-0000-000022290000}"/>
    <cellStyle name="Prozent 4 7 6 4" xfId="20144" xr:uid="{00000000-0005-0000-0000-000023290000}"/>
    <cellStyle name="Prozent 4 7 7" xfId="3838" xr:uid="{00000000-0005-0000-0000-000024290000}"/>
    <cellStyle name="Prozent 4 7 7 2" xfId="12259" xr:uid="{00000000-0005-0000-0000-000025290000}"/>
    <cellStyle name="Prozent 4 7 7 2 2" xfId="29097" xr:uid="{00000000-0005-0000-0000-000026290000}"/>
    <cellStyle name="Prozent 4 7 7 3" xfId="20679" xr:uid="{00000000-0005-0000-0000-000027290000}"/>
    <cellStyle name="Prozent 4 7 8" xfId="7280" xr:uid="{00000000-0005-0000-0000-000028290000}"/>
    <cellStyle name="Prozent 4 7 8 2" xfId="15701" xr:uid="{00000000-0005-0000-0000-000029290000}"/>
    <cellStyle name="Prozent 4 7 8 2 2" xfId="32539" xr:uid="{00000000-0005-0000-0000-00002A290000}"/>
    <cellStyle name="Prozent 4 7 8 3" xfId="24121" xr:uid="{00000000-0005-0000-0000-00002B290000}"/>
    <cellStyle name="Prozent 4 7 9" xfId="7771" xr:uid="{00000000-0005-0000-0000-00002C290000}"/>
    <cellStyle name="Prozent 4 7 9 2" xfId="16192" xr:uid="{00000000-0005-0000-0000-00002D290000}"/>
    <cellStyle name="Prozent 4 7 9 2 2" xfId="33030" xr:uid="{00000000-0005-0000-0000-00002E290000}"/>
    <cellStyle name="Prozent 4 7 9 3" xfId="24612" xr:uid="{00000000-0005-0000-0000-00002F290000}"/>
    <cellStyle name="Prozent 4 8" xfId="463" xr:uid="{00000000-0005-0000-0000-000030290000}"/>
    <cellStyle name="Prozent 4 8 10" xfId="8265" xr:uid="{00000000-0005-0000-0000-000031290000}"/>
    <cellStyle name="Prozent 4 8 10 2" xfId="16686" xr:uid="{00000000-0005-0000-0000-000032290000}"/>
    <cellStyle name="Prozent 4 8 10 2 2" xfId="33524" xr:uid="{00000000-0005-0000-0000-000033290000}"/>
    <cellStyle name="Prozent 4 8 10 3" xfId="25106" xr:uid="{00000000-0005-0000-0000-000034290000}"/>
    <cellStyle name="Prozent 4 8 11" xfId="8939" xr:uid="{00000000-0005-0000-0000-000035290000}"/>
    <cellStyle name="Prozent 4 8 11 2" xfId="25777" xr:uid="{00000000-0005-0000-0000-000036290000}"/>
    <cellStyle name="Prozent 4 8 12" xfId="17359" xr:uid="{00000000-0005-0000-0000-000037290000}"/>
    <cellStyle name="Prozent 4 8 2" xfId="959" xr:uid="{00000000-0005-0000-0000-000038290000}"/>
    <cellStyle name="Prozent 4 8 2 2" xfId="1947" xr:uid="{00000000-0005-0000-0000-000039290000}"/>
    <cellStyle name="Prozent 4 8 2 2 2" xfId="5483" xr:uid="{00000000-0005-0000-0000-00003A290000}"/>
    <cellStyle name="Prozent 4 8 2 2 2 2" xfId="13904" xr:uid="{00000000-0005-0000-0000-00003B290000}"/>
    <cellStyle name="Prozent 4 8 2 2 2 2 2" xfId="30742" xr:uid="{00000000-0005-0000-0000-00003C290000}"/>
    <cellStyle name="Prozent 4 8 2 2 2 3" xfId="22324" xr:uid="{00000000-0005-0000-0000-00003D290000}"/>
    <cellStyle name="Prozent 4 8 2 2 3" xfId="10422" xr:uid="{00000000-0005-0000-0000-00003E290000}"/>
    <cellStyle name="Prozent 4 8 2 2 3 2" xfId="27260" xr:uid="{00000000-0005-0000-0000-00003F290000}"/>
    <cellStyle name="Prozent 4 8 2 2 4" xfId="18842" xr:uid="{00000000-0005-0000-0000-000040290000}"/>
    <cellStyle name="Prozent 4 8 2 3" xfId="4495" xr:uid="{00000000-0005-0000-0000-000041290000}"/>
    <cellStyle name="Prozent 4 8 2 3 2" xfId="12916" xr:uid="{00000000-0005-0000-0000-000042290000}"/>
    <cellStyle name="Prozent 4 8 2 3 2 2" xfId="29754" xr:uid="{00000000-0005-0000-0000-000043290000}"/>
    <cellStyle name="Prozent 4 8 2 3 3" xfId="21336" xr:uid="{00000000-0005-0000-0000-000044290000}"/>
    <cellStyle name="Prozent 4 8 2 4" xfId="9434" xr:uid="{00000000-0005-0000-0000-000045290000}"/>
    <cellStyle name="Prozent 4 8 2 4 2" xfId="26272" xr:uid="{00000000-0005-0000-0000-000046290000}"/>
    <cellStyle name="Prozent 4 8 2 5" xfId="17854" xr:uid="{00000000-0005-0000-0000-000047290000}"/>
    <cellStyle name="Prozent 4 8 3" xfId="1452" xr:uid="{00000000-0005-0000-0000-000048290000}"/>
    <cellStyle name="Prozent 4 8 3 2" xfId="4988" xr:uid="{00000000-0005-0000-0000-000049290000}"/>
    <cellStyle name="Prozent 4 8 3 2 2" xfId="13409" xr:uid="{00000000-0005-0000-0000-00004A290000}"/>
    <cellStyle name="Prozent 4 8 3 2 2 2" xfId="30247" xr:uid="{00000000-0005-0000-0000-00004B290000}"/>
    <cellStyle name="Prozent 4 8 3 2 3" xfId="21829" xr:uid="{00000000-0005-0000-0000-00004C290000}"/>
    <cellStyle name="Prozent 4 8 3 3" xfId="9927" xr:uid="{00000000-0005-0000-0000-00004D290000}"/>
    <cellStyle name="Prozent 4 8 3 3 2" xfId="26765" xr:uid="{00000000-0005-0000-0000-00004E290000}"/>
    <cellStyle name="Prozent 4 8 3 4" xfId="18347" xr:uid="{00000000-0005-0000-0000-00004F290000}"/>
    <cellStyle name="Prozent 4 8 4" xfId="2312" xr:uid="{00000000-0005-0000-0000-000050290000}"/>
    <cellStyle name="Prozent 4 8 4 2" xfId="5798" xr:uid="{00000000-0005-0000-0000-000051290000}"/>
    <cellStyle name="Prozent 4 8 4 2 2" xfId="14219" xr:uid="{00000000-0005-0000-0000-000052290000}"/>
    <cellStyle name="Prozent 4 8 4 2 2 2" xfId="31057" xr:uid="{00000000-0005-0000-0000-000053290000}"/>
    <cellStyle name="Prozent 4 8 4 2 3" xfId="22639" xr:uid="{00000000-0005-0000-0000-000054290000}"/>
    <cellStyle name="Prozent 4 8 4 3" xfId="10737" xr:uid="{00000000-0005-0000-0000-000055290000}"/>
    <cellStyle name="Prozent 4 8 4 3 2" xfId="27575" xr:uid="{00000000-0005-0000-0000-000056290000}"/>
    <cellStyle name="Prozent 4 8 4 4" xfId="19157" xr:uid="{00000000-0005-0000-0000-000057290000}"/>
    <cellStyle name="Prozent 4 8 5" xfId="2807" xr:uid="{00000000-0005-0000-0000-000058290000}"/>
    <cellStyle name="Prozent 4 8 5 2" xfId="6289" xr:uid="{00000000-0005-0000-0000-000059290000}"/>
    <cellStyle name="Prozent 4 8 5 2 2" xfId="14710" xr:uid="{00000000-0005-0000-0000-00005A290000}"/>
    <cellStyle name="Prozent 4 8 5 2 2 2" xfId="31548" xr:uid="{00000000-0005-0000-0000-00005B290000}"/>
    <cellStyle name="Prozent 4 8 5 2 3" xfId="23130" xr:uid="{00000000-0005-0000-0000-00005C290000}"/>
    <cellStyle name="Prozent 4 8 5 3" xfId="11228" xr:uid="{00000000-0005-0000-0000-00005D290000}"/>
    <cellStyle name="Prozent 4 8 5 3 2" xfId="28066" xr:uid="{00000000-0005-0000-0000-00005E290000}"/>
    <cellStyle name="Prozent 4 8 5 4" xfId="19648" xr:uid="{00000000-0005-0000-0000-00005F290000}"/>
    <cellStyle name="Prozent 4 8 6" xfId="3304" xr:uid="{00000000-0005-0000-0000-000060290000}"/>
    <cellStyle name="Prozent 4 8 6 2" xfId="6786" xr:uid="{00000000-0005-0000-0000-000061290000}"/>
    <cellStyle name="Prozent 4 8 6 2 2" xfId="15207" xr:uid="{00000000-0005-0000-0000-000062290000}"/>
    <cellStyle name="Prozent 4 8 6 2 2 2" xfId="32045" xr:uid="{00000000-0005-0000-0000-000063290000}"/>
    <cellStyle name="Prozent 4 8 6 2 3" xfId="23627" xr:uid="{00000000-0005-0000-0000-000064290000}"/>
    <cellStyle name="Prozent 4 8 6 3" xfId="11725" xr:uid="{00000000-0005-0000-0000-000065290000}"/>
    <cellStyle name="Prozent 4 8 6 3 2" xfId="28563" xr:uid="{00000000-0005-0000-0000-000066290000}"/>
    <cellStyle name="Prozent 4 8 6 4" xfId="20145" xr:uid="{00000000-0005-0000-0000-000067290000}"/>
    <cellStyle name="Prozent 4 8 7" xfId="4000" xr:uid="{00000000-0005-0000-0000-000068290000}"/>
    <cellStyle name="Prozent 4 8 7 2" xfId="12421" xr:uid="{00000000-0005-0000-0000-000069290000}"/>
    <cellStyle name="Prozent 4 8 7 2 2" xfId="29259" xr:uid="{00000000-0005-0000-0000-00006A290000}"/>
    <cellStyle name="Prozent 4 8 7 3" xfId="20841" xr:uid="{00000000-0005-0000-0000-00006B290000}"/>
    <cellStyle name="Prozent 4 8 8" xfId="7281" xr:uid="{00000000-0005-0000-0000-00006C290000}"/>
    <cellStyle name="Prozent 4 8 8 2" xfId="15702" xr:uid="{00000000-0005-0000-0000-00006D290000}"/>
    <cellStyle name="Prozent 4 8 8 2 2" xfId="32540" xr:uid="{00000000-0005-0000-0000-00006E290000}"/>
    <cellStyle name="Prozent 4 8 8 3" xfId="24122" xr:uid="{00000000-0005-0000-0000-00006F290000}"/>
    <cellStyle name="Prozent 4 8 9" xfId="7772" xr:uid="{00000000-0005-0000-0000-000070290000}"/>
    <cellStyle name="Prozent 4 8 9 2" xfId="16193" xr:uid="{00000000-0005-0000-0000-000071290000}"/>
    <cellStyle name="Prozent 4 8 9 2 2" xfId="33031" xr:uid="{00000000-0005-0000-0000-000072290000}"/>
    <cellStyle name="Prozent 4 8 9 3" xfId="24613" xr:uid="{00000000-0005-0000-0000-000073290000}"/>
    <cellStyle name="Prozent 4 9" xfId="634" xr:uid="{00000000-0005-0000-0000-000074290000}"/>
    <cellStyle name="Prozent 4 9 2" xfId="1622" xr:uid="{00000000-0005-0000-0000-000075290000}"/>
    <cellStyle name="Prozent 4 9 2 2" xfId="5158" xr:uid="{00000000-0005-0000-0000-000076290000}"/>
    <cellStyle name="Prozent 4 9 2 2 2" xfId="13579" xr:uid="{00000000-0005-0000-0000-000077290000}"/>
    <cellStyle name="Prozent 4 9 2 2 2 2" xfId="30417" xr:uid="{00000000-0005-0000-0000-000078290000}"/>
    <cellStyle name="Prozent 4 9 2 2 3" xfId="21999" xr:uid="{00000000-0005-0000-0000-000079290000}"/>
    <cellStyle name="Prozent 4 9 2 3" xfId="10097" xr:uid="{00000000-0005-0000-0000-00007A290000}"/>
    <cellStyle name="Prozent 4 9 2 3 2" xfId="26935" xr:uid="{00000000-0005-0000-0000-00007B290000}"/>
    <cellStyle name="Prozent 4 9 2 4" xfId="18517" xr:uid="{00000000-0005-0000-0000-00007C290000}"/>
    <cellStyle name="Prozent 4 9 3" xfId="4170" xr:uid="{00000000-0005-0000-0000-00007D290000}"/>
    <cellStyle name="Prozent 4 9 3 2" xfId="12591" xr:uid="{00000000-0005-0000-0000-00007E290000}"/>
    <cellStyle name="Prozent 4 9 3 2 2" xfId="29429" xr:uid="{00000000-0005-0000-0000-00007F290000}"/>
    <cellStyle name="Prozent 4 9 3 3" xfId="21011" xr:uid="{00000000-0005-0000-0000-000080290000}"/>
    <cellStyle name="Prozent 4 9 4" xfId="9109" xr:uid="{00000000-0005-0000-0000-000081290000}"/>
    <cellStyle name="Prozent 4 9 4 2" xfId="25947" xr:uid="{00000000-0005-0000-0000-000082290000}"/>
    <cellStyle name="Prozent 4 9 5" xfId="17529" xr:uid="{00000000-0005-0000-0000-000083290000}"/>
    <cellStyle name="Prozent 5" xfId="23" xr:uid="{00000000-0005-0000-0000-000084290000}"/>
    <cellStyle name="Prozent 5 2" xfId="24" xr:uid="{00000000-0005-0000-0000-000085290000}"/>
    <cellStyle name="Prozent 6" xfId="25" xr:uid="{00000000-0005-0000-0000-000086290000}"/>
    <cellStyle name="Prozent 6 2" xfId="26" xr:uid="{00000000-0005-0000-0000-000087290000}"/>
    <cellStyle name="Prozent 7" xfId="27" xr:uid="{00000000-0005-0000-0000-000088290000}"/>
    <cellStyle name="Prozent 8" xfId="28" xr:uid="{00000000-0005-0000-0000-000089290000}"/>
    <cellStyle name="Prozent 9" xfId="29" xr:uid="{00000000-0005-0000-0000-00008A290000}"/>
    <cellStyle name="rs2 Datensatz" xfId="30" xr:uid="{00000000-0005-0000-0000-00008B290000}"/>
    <cellStyle name="rs2 Kopfzeile" xfId="31" xr:uid="{00000000-0005-0000-0000-00008C290000}"/>
    <cellStyle name="rs2 Kopfzeile 2" xfId="94" xr:uid="{00000000-0005-0000-0000-00008D290000}"/>
    <cellStyle name="rs2 Kopfzeile TrueTrue" xfId="32" xr:uid="{00000000-0005-0000-0000-00008E290000}"/>
    <cellStyle name="rs2 Kopfzeile_Arbeitsgruppen_Code" xfId="206" xr:uid="{00000000-0005-0000-0000-00008F290000}"/>
    <cellStyle name="rs2 Ueberschrift_Gross" xfId="33" xr:uid="{00000000-0005-0000-0000-000090290000}"/>
    <cellStyle name="Standard" xfId="0" builtinId="0"/>
    <cellStyle name="Standard 10" xfId="34" xr:uid="{00000000-0005-0000-0000-000092290000}"/>
    <cellStyle name="Standard 10 10" xfId="2808" xr:uid="{00000000-0005-0000-0000-000093290000}"/>
    <cellStyle name="Standard 10 10 2" xfId="6290" xr:uid="{00000000-0005-0000-0000-000094290000}"/>
    <cellStyle name="Standard 10 10 2 2" xfId="14711" xr:uid="{00000000-0005-0000-0000-000095290000}"/>
    <cellStyle name="Standard 10 10 2 2 2" xfId="31549" xr:uid="{00000000-0005-0000-0000-000096290000}"/>
    <cellStyle name="Standard 10 10 2 3" xfId="23131" xr:uid="{00000000-0005-0000-0000-000097290000}"/>
    <cellStyle name="Standard 10 10 3" xfId="11229" xr:uid="{00000000-0005-0000-0000-000098290000}"/>
    <cellStyle name="Standard 10 10 3 2" xfId="28067" xr:uid="{00000000-0005-0000-0000-000099290000}"/>
    <cellStyle name="Standard 10 10 4" xfId="19649" xr:uid="{00000000-0005-0000-0000-00009A290000}"/>
    <cellStyle name="Standard 10 11" xfId="3305" xr:uid="{00000000-0005-0000-0000-00009B290000}"/>
    <cellStyle name="Standard 10 11 2" xfId="6787" xr:uid="{00000000-0005-0000-0000-00009C290000}"/>
    <cellStyle name="Standard 10 11 2 2" xfId="15208" xr:uid="{00000000-0005-0000-0000-00009D290000}"/>
    <cellStyle name="Standard 10 11 2 2 2" xfId="32046" xr:uid="{00000000-0005-0000-0000-00009E290000}"/>
    <cellStyle name="Standard 10 11 2 3" xfId="23628" xr:uid="{00000000-0005-0000-0000-00009F290000}"/>
    <cellStyle name="Standard 10 11 3" xfId="11726" xr:uid="{00000000-0005-0000-0000-0000A0290000}"/>
    <cellStyle name="Standard 10 11 3 2" xfId="28564" xr:uid="{00000000-0005-0000-0000-0000A1290000}"/>
    <cellStyle name="Standard 10 11 4" xfId="20146" xr:uid="{00000000-0005-0000-0000-0000A2290000}"/>
    <cellStyle name="Standard 10 12" xfId="3681" xr:uid="{00000000-0005-0000-0000-0000A3290000}"/>
    <cellStyle name="Standard 10 12 2" xfId="12102" xr:uid="{00000000-0005-0000-0000-0000A4290000}"/>
    <cellStyle name="Standard 10 12 2 2" xfId="28940" xr:uid="{00000000-0005-0000-0000-0000A5290000}"/>
    <cellStyle name="Standard 10 12 3" xfId="20522" xr:uid="{00000000-0005-0000-0000-0000A6290000}"/>
    <cellStyle name="Standard 10 13" xfId="7282" xr:uid="{00000000-0005-0000-0000-0000A7290000}"/>
    <cellStyle name="Standard 10 13 2" xfId="15703" xr:uid="{00000000-0005-0000-0000-0000A8290000}"/>
    <cellStyle name="Standard 10 13 2 2" xfId="32541" xr:uid="{00000000-0005-0000-0000-0000A9290000}"/>
    <cellStyle name="Standard 10 13 3" xfId="24123" xr:uid="{00000000-0005-0000-0000-0000AA290000}"/>
    <cellStyle name="Standard 10 14" xfId="7773" xr:uid="{00000000-0005-0000-0000-0000AB290000}"/>
    <cellStyle name="Standard 10 14 2" xfId="16194" xr:uid="{00000000-0005-0000-0000-0000AC290000}"/>
    <cellStyle name="Standard 10 14 2 2" xfId="33032" xr:uid="{00000000-0005-0000-0000-0000AD290000}"/>
    <cellStyle name="Standard 10 14 3" xfId="24614" xr:uid="{00000000-0005-0000-0000-0000AE290000}"/>
    <cellStyle name="Standard 10 15" xfId="8266" xr:uid="{00000000-0005-0000-0000-0000AF290000}"/>
    <cellStyle name="Standard 10 15 2" xfId="16687" xr:uid="{00000000-0005-0000-0000-0000B0290000}"/>
    <cellStyle name="Standard 10 15 2 2" xfId="33525" xr:uid="{00000000-0005-0000-0000-0000B1290000}"/>
    <cellStyle name="Standard 10 15 3" xfId="25107" xr:uid="{00000000-0005-0000-0000-0000B2290000}"/>
    <cellStyle name="Standard 10 16" xfId="8619" xr:uid="{00000000-0005-0000-0000-0000B3290000}"/>
    <cellStyle name="Standard 10 16 2" xfId="25458" xr:uid="{00000000-0005-0000-0000-0000B4290000}"/>
    <cellStyle name="Standard 10 17" xfId="17039" xr:uid="{00000000-0005-0000-0000-0000B5290000}"/>
    <cellStyle name="Standard 10 2" xfId="35" xr:uid="{00000000-0005-0000-0000-0000B6290000}"/>
    <cellStyle name="Standard 10 2 10" xfId="3306" xr:uid="{00000000-0005-0000-0000-0000B7290000}"/>
    <cellStyle name="Standard 10 2 10 2" xfId="6788" xr:uid="{00000000-0005-0000-0000-0000B8290000}"/>
    <cellStyle name="Standard 10 2 10 2 2" xfId="15209" xr:uid="{00000000-0005-0000-0000-0000B9290000}"/>
    <cellStyle name="Standard 10 2 10 2 2 2" xfId="32047" xr:uid="{00000000-0005-0000-0000-0000BA290000}"/>
    <cellStyle name="Standard 10 2 10 2 3" xfId="23629" xr:uid="{00000000-0005-0000-0000-0000BB290000}"/>
    <cellStyle name="Standard 10 2 10 3" xfId="11727" xr:uid="{00000000-0005-0000-0000-0000BC290000}"/>
    <cellStyle name="Standard 10 2 10 3 2" xfId="28565" xr:uid="{00000000-0005-0000-0000-0000BD290000}"/>
    <cellStyle name="Standard 10 2 10 4" xfId="20147" xr:uid="{00000000-0005-0000-0000-0000BE290000}"/>
    <cellStyle name="Standard 10 2 11" xfId="3682" xr:uid="{00000000-0005-0000-0000-0000BF290000}"/>
    <cellStyle name="Standard 10 2 11 2" xfId="12103" xr:uid="{00000000-0005-0000-0000-0000C0290000}"/>
    <cellStyle name="Standard 10 2 11 2 2" xfId="28941" xr:uid="{00000000-0005-0000-0000-0000C1290000}"/>
    <cellStyle name="Standard 10 2 11 3" xfId="20523" xr:uid="{00000000-0005-0000-0000-0000C2290000}"/>
    <cellStyle name="Standard 10 2 12" xfId="7283" xr:uid="{00000000-0005-0000-0000-0000C3290000}"/>
    <cellStyle name="Standard 10 2 12 2" xfId="15704" xr:uid="{00000000-0005-0000-0000-0000C4290000}"/>
    <cellStyle name="Standard 10 2 12 2 2" xfId="32542" xr:uid="{00000000-0005-0000-0000-0000C5290000}"/>
    <cellStyle name="Standard 10 2 12 3" xfId="24124" xr:uid="{00000000-0005-0000-0000-0000C6290000}"/>
    <cellStyle name="Standard 10 2 13" xfId="7774" xr:uid="{00000000-0005-0000-0000-0000C7290000}"/>
    <cellStyle name="Standard 10 2 13 2" xfId="16195" xr:uid="{00000000-0005-0000-0000-0000C8290000}"/>
    <cellStyle name="Standard 10 2 13 2 2" xfId="33033" xr:uid="{00000000-0005-0000-0000-0000C9290000}"/>
    <cellStyle name="Standard 10 2 13 3" xfId="24615" xr:uid="{00000000-0005-0000-0000-0000CA290000}"/>
    <cellStyle name="Standard 10 2 14" xfId="8267" xr:uid="{00000000-0005-0000-0000-0000CB290000}"/>
    <cellStyle name="Standard 10 2 14 2" xfId="16688" xr:uid="{00000000-0005-0000-0000-0000CC290000}"/>
    <cellStyle name="Standard 10 2 14 2 2" xfId="33526" xr:uid="{00000000-0005-0000-0000-0000CD290000}"/>
    <cellStyle name="Standard 10 2 14 3" xfId="25108" xr:uid="{00000000-0005-0000-0000-0000CE290000}"/>
    <cellStyle name="Standard 10 2 15" xfId="8620" xr:uid="{00000000-0005-0000-0000-0000CF290000}"/>
    <cellStyle name="Standard 10 2 15 2" xfId="25459" xr:uid="{00000000-0005-0000-0000-0000D0290000}"/>
    <cellStyle name="Standard 10 2 16" xfId="17040" xr:uid="{00000000-0005-0000-0000-0000D1290000}"/>
    <cellStyle name="Standard 10 2 2" xfId="96" xr:uid="{00000000-0005-0000-0000-0000D2290000}"/>
    <cellStyle name="Standard 10 2 2 10" xfId="3720" xr:uid="{00000000-0005-0000-0000-0000D3290000}"/>
    <cellStyle name="Standard 10 2 2 10 2" xfId="12141" xr:uid="{00000000-0005-0000-0000-0000D4290000}"/>
    <cellStyle name="Standard 10 2 2 10 2 2" xfId="28979" xr:uid="{00000000-0005-0000-0000-0000D5290000}"/>
    <cellStyle name="Standard 10 2 2 10 3" xfId="20561" xr:uid="{00000000-0005-0000-0000-0000D6290000}"/>
    <cellStyle name="Standard 10 2 2 11" xfId="7284" xr:uid="{00000000-0005-0000-0000-0000D7290000}"/>
    <cellStyle name="Standard 10 2 2 11 2" xfId="15705" xr:uid="{00000000-0005-0000-0000-0000D8290000}"/>
    <cellStyle name="Standard 10 2 2 11 2 2" xfId="32543" xr:uid="{00000000-0005-0000-0000-0000D9290000}"/>
    <cellStyle name="Standard 10 2 2 11 3" xfId="24125" xr:uid="{00000000-0005-0000-0000-0000DA290000}"/>
    <cellStyle name="Standard 10 2 2 12" xfId="7775" xr:uid="{00000000-0005-0000-0000-0000DB290000}"/>
    <cellStyle name="Standard 10 2 2 12 2" xfId="16196" xr:uid="{00000000-0005-0000-0000-0000DC290000}"/>
    <cellStyle name="Standard 10 2 2 12 2 2" xfId="33034" xr:uid="{00000000-0005-0000-0000-0000DD290000}"/>
    <cellStyle name="Standard 10 2 2 12 3" xfId="24616" xr:uid="{00000000-0005-0000-0000-0000DE290000}"/>
    <cellStyle name="Standard 10 2 2 13" xfId="8268" xr:uid="{00000000-0005-0000-0000-0000DF290000}"/>
    <cellStyle name="Standard 10 2 2 13 2" xfId="16689" xr:uid="{00000000-0005-0000-0000-0000E0290000}"/>
    <cellStyle name="Standard 10 2 2 13 2 2" xfId="33527" xr:uid="{00000000-0005-0000-0000-0000E1290000}"/>
    <cellStyle name="Standard 10 2 2 13 3" xfId="25109" xr:uid="{00000000-0005-0000-0000-0000E2290000}"/>
    <cellStyle name="Standard 10 2 2 14" xfId="8658" xr:uid="{00000000-0005-0000-0000-0000E3290000}"/>
    <cellStyle name="Standard 10 2 2 14 2" xfId="25497" xr:uid="{00000000-0005-0000-0000-0000E4290000}"/>
    <cellStyle name="Standard 10 2 2 15" xfId="17078" xr:uid="{00000000-0005-0000-0000-0000E5290000}"/>
    <cellStyle name="Standard 10 2 2 2" xfId="210" xr:uid="{00000000-0005-0000-0000-0000E6290000}"/>
    <cellStyle name="Standard 10 2 2 2 10" xfId="7285" xr:uid="{00000000-0005-0000-0000-0000E7290000}"/>
    <cellStyle name="Standard 10 2 2 2 10 2" xfId="15706" xr:uid="{00000000-0005-0000-0000-0000E8290000}"/>
    <cellStyle name="Standard 10 2 2 2 10 2 2" xfId="32544" xr:uid="{00000000-0005-0000-0000-0000E9290000}"/>
    <cellStyle name="Standard 10 2 2 2 10 3" xfId="24126" xr:uid="{00000000-0005-0000-0000-0000EA290000}"/>
    <cellStyle name="Standard 10 2 2 2 11" xfId="7776" xr:uid="{00000000-0005-0000-0000-0000EB290000}"/>
    <cellStyle name="Standard 10 2 2 2 11 2" xfId="16197" xr:uid="{00000000-0005-0000-0000-0000EC290000}"/>
    <cellStyle name="Standard 10 2 2 2 11 2 2" xfId="33035" xr:uid="{00000000-0005-0000-0000-0000ED290000}"/>
    <cellStyle name="Standard 10 2 2 2 11 3" xfId="24617" xr:uid="{00000000-0005-0000-0000-0000EE290000}"/>
    <cellStyle name="Standard 10 2 2 2 12" xfId="8269" xr:uid="{00000000-0005-0000-0000-0000EF290000}"/>
    <cellStyle name="Standard 10 2 2 2 12 2" xfId="16690" xr:uid="{00000000-0005-0000-0000-0000F0290000}"/>
    <cellStyle name="Standard 10 2 2 2 12 2 2" xfId="33528" xr:uid="{00000000-0005-0000-0000-0000F1290000}"/>
    <cellStyle name="Standard 10 2 2 2 12 3" xfId="25110" xr:uid="{00000000-0005-0000-0000-0000F2290000}"/>
    <cellStyle name="Standard 10 2 2 2 13" xfId="8736" xr:uid="{00000000-0005-0000-0000-0000F3290000}"/>
    <cellStyle name="Standard 10 2 2 2 13 2" xfId="25575" xr:uid="{00000000-0005-0000-0000-0000F4290000}"/>
    <cellStyle name="Standard 10 2 2 2 14" xfId="17156" xr:uid="{00000000-0005-0000-0000-0000F5290000}"/>
    <cellStyle name="Standard 10 2 2 2 2" xfId="424" xr:uid="{00000000-0005-0000-0000-0000F6290000}"/>
    <cellStyle name="Standard 10 2 2 2 2 10" xfId="8270" xr:uid="{00000000-0005-0000-0000-0000F7290000}"/>
    <cellStyle name="Standard 10 2 2 2 2 10 2" xfId="16691" xr:uid="{00000000-0005-0000-0000-0000F8290000}"/>
    <cellStyle name="Standard 10 2 2 2 2 10 2 2" xfId="33529" xr:uid="{00000000-0005-0000-0000-0000F9290000}"/>
    <cellStyle name="Standard 10 2 2 2 2 10 3" xfId="25111" xr:uid="{00000000-0005-0000-0000-0000FA290000}"/>
    <cellStyle name="Standard 10 2 2 2 2 11" xfId="8899" xr:uid="{00000000-0005-0000-0000-0000FB290000}"/>
    <cellStyle name="Standard 10 2 2 2 2 11 2" xfId="25738" xr:uid="{00000000-0005-0000-0000-0000FC290000}"/>
    <cellStyle name="Standard 10 2 2 2 2 12" xfId="17319" xr:uid="{00000000-0005-0000-0000-0000FD290000}"/>
    <cellStyle name="Standard 10 2 2 2 2 2" xfId="920" xr:uid="{00000000-0005-0000-0000-0000FE290000}"/>
    <cellStyle name="Standard 10 2 2 2 2 2 2" xfId="1908" xr:uid="{00000000-0005-0000-0000-0000FF290000}"/>
    <cellStyle name="Standard 10 2 2 2 2 2 2 2" xfId="5444" xr:uid="{00000000-0005-0000-0000-0000002A0000}"/>
    <cellStyle name="Standard 10 2 2 2 2 2 2 2 2" xfId="13865" xr:uid="{00000000-0005-0000-0000-0000012A0000}"/>
    <cellStyle name="Standard 10 2 2 2 2 2 2 2 2 2" xfId="30703" xr:uid="{00000000-0005-0000-0000-0000022A0000}"/>
    <cellStyle name="Standard 10 2 2 2 2 2 2 2 3" xfId="22285" xr:uid="{00000000-0005-0000-0000-0000032A0000}"/>
    <cellStyle name="Standard 10 2 2 2 2 2 2 3" xfId="10383" xr:uid="{00000000-0005-0000-0000-0000042A0000}"/>
    <cellStyle name="Standard 10 2 2 2 2 2 2 3 2" xfId="27221" xr:uid="{00000000-0005-0000-0000-0000052A0000}"/>
    <cellStyle name="Standard 10 2 2 2 2 2 2 4" xfId="18803" xr:uid="{00000000-0005-0000-0000-0000062A0000}"/>
    <cellStyle name="Standard 10 2 2 2 2 2 3" xfId="4456" xr:uid="{00000000-0005-0000-0000-0000072A0000}"/>
    <cellStyle name="Standard 10 2 2 2 2 2 3 2" xfId="12877" xr:uid="{00000000-0005-0000-0000-0000082A0000}"/>
    <cellStyle name="Standard 10 2 2 2 2 2 3 2 2" xfId="29715" xr:uid="{00000000-0005-0000-0000-0000092A0000}"/>
    <cellStyle name="Standard 10 2 2 2 2 2 3 3" xfId="21297" xr:uid="{00000000-0005-0000-0000-00000A2A0000}"/>
    <cellStyle name="Standard 10 2 2 2 2 2 4" xfId="9395" xr:uid="{00000000-0005-0000-0000-00000B2A0000}"/>
    <cellStyle name="Standard 10 2 2 2 2 2 4 2" xfId="26233" xr:uid="{00000000-0005-0000-0000-00000C2A0000}"/>
    <cellStyle name="Standard 10 2 2 2 2 2 5" xfId="17815" xr:uid="{00000000-0005-0000-0000-00000D2A0000}"/>
    <cellStyle name="Standard 10 2 2 2 2 3" xfId="1413" xr:uid="{00000000-0005-0000-0000-00000E2A0000}"/>
    <cellStyle name="Standard 10 2 2 2 2 3 2" xfId="4949" xr:uid="{00000000-0005-0000-0000-00000F2A0000}"/>
    <cellStyle name="Standard 10 2 2 2 2 3 2 2" xfId="13370" xr:uid="{00000000-0005-0000-0000-0000102A0000}"/>
    <cellStyle name="Standard 10 2 2 2 2 3 2 2 2" xfId="30208" xr:uid="{00000000-0005-0000-0000-0000112A0000}"/>
    <cellStyle name="Standard 10 2 2 2 2 3 2 3" xfId="21790" xr:uid="{00000000-0005-0000-0000-0000122A0000}"/>
    <cellStyle name="Standard 10 2 2 2 2 3 3" xfId="9888" xr:uid="{00000000-0005-0000-0000-0000132A0000}"/>
    <cellStyle name="Standard 10 2 2 2 2 3 3 2" xfId="26726" xr:uid="{00000000-0005-0000-0000-0000142A0000}"/>
    <cellStyle name="Standard 10 2 2 2 2 3 4" xfId="18308" xr:uid="{00000000-0005-0000-0000-0000152A0000}"/>
    <cellStyle name="Standard 10 2 2 2 2 4" xfId="2317" xr:uid="{00000000-0005-0000-0000-0000162A0000}"/>
    <cellStyle name="Standard 10 2 2 2 2 4 2" xfId="5803" xr:uid="{00000000-0005-0000-0000-0000172A0000}"/>
    <cellStyle name="Standard 10 2 2 2 2 4 2 2" xfId="14224" xr:uid="{00000000-0005-0000-0000-0000182A0000}"/>
    <cellStyle name="Standard 10 2 2 2 2 4 2 2 2" xfId="31062" xr:uid="{00000000-0005-0000-0000-0000192A0000}"/>
    <cellStyle name="Standard 10 2 2 2 2 4 2 3" xfId="22644" xr:uid="{00000000-0005-0000-0000-00001A2A0000}"/>
    <cellStyle name="Standard 10 2 2 2 2 4 3" xfId="10742" xr:uid="{00000000-0005-0000-0000-00001B2A0000}"/>
    <cellStyle name="Standard 10 2 2 2 2 4 3 2" xfId="27580" xr:uid="{00000000-0005-0000-0000-00001C2A0000}"/>
    <cellStyle name="Standard 10 2 2 2 2 4 4" xfId="19162" xr:uid="{00000000-0005-0000-0000-00001D2A0000}"/>
    <cellStyle name="Standard 10 2 2 2 2 5" xfId="2812" xr:uid="{00000000-0005-0000-0000-00001E2A0000}"/>
    <cellStyle name="Standard 10 2 2 2 2 5 2" xfId="6294" xr:uid="{00000000-0005-0000-0000-00001F2A0000}"/>
    <cellStyle name="Standard 10 2 2 2 2 5 2 2" xfId="14715" xr:uid="{00000000-0005-0000-0000-0000202A0000}"/>
    <cellStyle name="Standard 10 2 2 2 2 5 2 2 2" xfId="31553" xr:uid="{00000000-0005-0000-0000-0000212A0000}"/>
    <cellStyle name="Standard 10 2 2 2 2 5 2 3" xfId="23135" xr:uid="{00000000-0005-0000-0000-0000222A0000}"/>
    <cellStyle name="Standard 10 2 2 2 2 5 3" xfId="11233" xr:uid="{00000000-0005-0000-0000-0000232A0000}"/>
    <cellStyle name="Standard 10 2 2 2 2 5 3 2" xfId="28071" xr:uid="{00000000-0005-0000-0000-0000242A0000}"/>
    <cellStyle name="Standard 10 2 2 2 2 5 4" xfId="19653" xr:uid="{00000000-0005-0000-0000-0000252A0000}"/>
    <cellStyle name="Standard 10 2 2 2 2 6" xfId="3309" xr:uid="{00000000-0005-0000-0000-0000262A0000}"/>
    <cellStyle name="Standard 10 2 2 2 2 6 2" xfId="6791" xr:uid="{00000000-0005-0000-0000-0000272A0000}"/>
    <cellStyle name="Standard 10 2 2 2 2 6 2 2" xfId="15212" xr:uid="{00000000-0005-0000-0000-0000282A0000}"/>
    <cellStyle name="Standard 10 2 2 2 2 6 2 2 2" xfId="32050" xr:uid="{00000000-0005-0000-0000-0000292A0000}"/>
    <cellStyle name="Standard 10 2 2 2 2 6 2 3" xfId="23632" xr:uid="{00000000-0005-0000-0000-00002A2A0000}"/>
    <cellStyle name="Standard 10 2 2 2 2 6 3" xfId="11730" xr:uid="{00000000-0005-0000-0000-00002B2A0000}"/>
    <cellStyle name="Standard 10 2 2 2 2 6 3 2" xfId="28568" xr:uid="{00000000-0005-0000-0000-00002C2A0000}"/>
    <cellStyle name="Standard 10 2 2 2 2 6 4" xfId="20150" xr:uid="{00000000-0005-0000-0000-00002D2A0000}"/>
    <cellStyle name="Standard 10 2 2 2 2 7" xfId="3961" xr:uid="{00000000-0005-0000-0000-00002E2A0000}"/>
    <cellStyle name="Standard 10 2 2 2 2 7 2" xfId="12382" xr:uid="{00000000-0005-0000-0000-00002F2A0000}"/>
    <cellStyle name="Standard 10 2 2 2 2 7 2 2" xfId="29220" xr:uid="{00000000-0005-0000-0000-0000302A0000}"/>
    <cellStyle name="Standard 10 2 2 2 2 7 3" xfId="20802" xr:uid="{00000000-0005-0000-0000-0000312A0000}"/>
    <cellStyle name="Standard 10 2 2 2 2 8" xfId="7286" xr:uid="{00000000-0005-0000-0000-0000322A0000}"/>
    <cellStyle name="Standard 10 2 2 2 2 8 2" xfId="15707" xr:uid="{00000000-0005-0000-0000-0000332A0000}"/>
    <cellStyle name="Standard 10 2 2 2 2 8 2 2" xfId="32545" xr:uid="{00000000-0005-0000-0000-0000342A0000}"/>
    <cellStyle name="Standard 10 2 2 2 2 8 3" xfId="24127" xr:uid="{00000000-0005-0000-0000-0000352A0000}"/>
    <cellStyle name="Standard 10 2 2 2 2 9" xfId="7777" xr:uid="{00000000-0005-0000-0000-0000362A0000}"/>
    <cellStyle name="Standard 10 2 2 2 2 9 2" xfId="16198" xr:uid="{00000000-0005-0000-0000-0000372A0000}"/>
    <cellStyle name="Standard 10 2 2 2 2 9 2 2" xfId="33036" xr:uid="{00000000-0005-0000-0000-0000382A0000}"/>
    <cellStyle name="Standard 10 2 2 2 2 9 3" xfId="24618" xr:uid="{00000000-0005-0000-0000-0000392A0000}"/>
    <cellStyle name="Standard 10 2 2 2 3" xfId="586" xr:uid="{00000000-0005-0000-0000-00003A2A0000}"/>
    <cellStyle name="Standard 10 2 2 2 3 10" xfId="8271" xr:uid="{00000000-0005-0000-0000-00003B2A0000}"/>
    <cellStyle name="Standard 10 2 2 2 3 10 2" xfId="16692" xr:uid="{00000000-0005-0000-0000-00003C2A0000}"/>
    <cellStyle name="Standard 10 2 2 2 3 10 2 2" xfId="33530" xr:uid="{00000000-0005-0000-0000-00003D2A0000}"/>
    <cellStyle name="Standard 10 2 2 2 3 10 3" xfId="25112" xr:uid="{00000000-0005-0000-0000-00003E2A0000}"/>
    <cellStyle name="Standard 10 2 2 2 3 11" xfId="9062" xr:uid="{00000000-0005-0000-0000-00003F2A0000}"/>
    <cellStyle name="Standard 10 2 2 2 3 11 2" xfId="25900" xr:uid="{00000000-0005-0000-0000-0000402A0000}"/>
    <cellStyle name="Standard 10 2 2 2 3 12" xfId="17482" xr:uid="{00000000-0005-0000-0000-0000412A0000}"/>
    <cellStyle name="Standard 10 2 2 2 3 2" xfId="1082" xr:uid="{00000000-0005-0000-0000-0000422A0000}"/>
    <cellStyle name="Standard 10 2 2 2 3 2 2" xfId="2070" xr:uid="{00000000-0005-0000-0000-0000432A0000}"/>
    <cellStyle name="Standard 10 2 2 2 3 2 2 2" xfId="5606" xr:uid="{00000000-0005-0000-0000-0000442A0000}"/>
    <cellStyle name="Standard 10 2 2 2 3 2 2 2 2" xfId="14027" xr:uid="{00000000-0005-0000-0000-0000452A0000}"/>
    <cellStyle name="Standard 10 2 2 2 3 2 2 2 2 2" xfId="30865" xr:uid="{00000000-0005-0000-0000-0000462A0000}"/>
    <cellStyle name="Standard 10 2 2 2 3 2 2 2 3" xfId="22447" xr:uid="{00000000-0005-0000-0000-0000472A0000}"/>
    <cellStyle name="Standard 10 2 2 2 3 2 2 3" xfId="10545" xr:uid="{00000000-0005-0000-0000-0000482A0000}"/>
    <cellStyle name="Standard 10 2 2 2 3 2 2 3 2" xfId="27383" xr:uid="{00000000-0005-0000-0000-0000492A0000}"/>
    <cellStyle name="Standard 10 2 2 2 3 2 2 4" xfId="18965" xr:uid="{00000000-0005-0000-0000-00004A2A0000}"/>
    <cellStyle name="Standard 10 2 2 2 3 2 3" xfId="4618" xr:uid="{00000000-0005-0000-0000-00004B2A0000}"/>
    <cellStyle name="Standard 10 2 2 2 3 2 3 2" xfId="13039" xr:uid="{00000000-0005-0000-0000-00004C2A0000}"/>
    <cellStyle name="Standard 10 2 2 2 3 2 3 2 2" xfId="29877" xr:uid="{00000000-0005-0000-0000-00004D2A0000}"/>
    <cellStyle name="Standard 10 2 2 2 3 2 3 3" xfId="21459" xr:uid="{00000000-0005-0000-0000-00004E2A0000}"/>
    <cellStyle name="Standard 10 2 2 2 3 2 4" xfId="9557" xr:uid="{00000000-0005-0000-0000-00004F2A0000}"/>
    <cellStyle name="Standard 10 2 2 2 3 2 4 2" xfId="26395" xr:uid="{00000000-0005-0000-0000-0000502A0000}"/>
    <cellStyle name="Standard 10 2 2 2 3 2 5" xfId="17977" xr:uid="{00000000-0005-0000-0000-0000512A0000}"/>
    <cellStyle name="Standard 10 2 2 2 3 3" xfId="1575" xr:uid="{00000000-0005-0000-0000-0000522A0000}"/>
    <cellStyle name="Standard 10 2 2 2 3 3 2" xfId="5111" xr:uid="{00000000-0005-0000-0000-0000532A0000}"/>
    <cellStyle name="Standard 10 2 2 2 3 3 2 2" xfId="13532" xr:uid="{00000000-0005-0000-0000-0000542A0000}"/>
    <cellStyle name="Standard 10 2 2 2 3 3 2 2 2" xfId="30370" xr:uid="{00000000-0005-0000-0000-0000552A0000}"/>
    <cellStyle name="Standard 10 2 2 2 3 3 2 3" xfId="21952" xr:uid="{00000000-0005-0000-0000-0000562A0000}"/>
    <cellStyle name="Standard 10 2 2 2 3 3 3" xfId="10050" xr:uid="{00000000-0005-0000-0000-0000572A0000}"/>
    <cellStyle name="Standard 10 2 2 2 3 3 3 2" xfId="26888" xr:uid="{00000000-0005-0000-0000-0000582A0000}"/>
    <cellStyle name="Standard 10 2 2 2 3 3 4" xfId="18470" xr:uid="{00000000-0005-0000-0000-0000592A0000}"/>
    <cellStyle name="Standard 10 2 2 2 3 4" xfId="2318" xr:uid="{00000000-0005-0000-0000-00005A2A0000}"/>
    <cellStyle name="Standard 10 2 2 2 3 4 2" xfId="5804" xr:uid="{00000000-0005-0000-0000-00005B2A0000}"/>
    <cellStyle name="Standard 10 2 2 2 3 4 2 2" xfId="14225" xr:uid="{00000000-0005-0000-0000-00005C2A0000}"/>
    <cellStyle name="Standard 10 2 2 2 3 4 2 2 2" xfId="31063" xr:uid="{00000000-0005-0000-0000-00005D2A0000}"/>
    <cellStyle name="Standard 10 2 2 2 3 4 2 3" xfId="22645" xr:uid="{00000000-0005-0000-0000-00005E2A0000}"/>
    <cellStyle name="Standard 10 2 2 2 3 4 3" xfId="10743" xr:uid="{00000000-0005-0000-0000-00005F2A0000}"/>
    <cellStyle name="Standard 10 2 2 2 3 4 3 2" xfId="27581" xr:uid="{00000000-0005-0000-0000-0000602A0000}"/>
    <cellStyle name="Standard 10 2 2 2 3 4 4" xfId="19163" xr:uid="{00000000-0005-0000-0000-0000612A0000}"/>
    <cellStyle name="Standard 10 2 2 2 3 5" xfId="2813" xr:uid="{00000000-0005-0000-0000-0000622A0000}"/>
    <cellStyle name="Standard 10 2 2 2 3 5 2" xfId="6295" xr:uid="{00000000-0005-0000-0000-0000632A0000}"/>
    <cellStyle name="Standard 10 2 2 2 3 5 2 2" xfId="14716" xr:uid="{00000000-0005-0000-0000-0000642A0000}"/>
    <cellStyle name="Standard 10 2 2 2 3 5 2 2 2" xfId="31554" xr:uid="{00000000-0005-0000-0000-0000652A0000}"/>
    <cellStyle name="Standard 10 2 2 2 3 5 2 3" xfId="23136" xr:uid="{00000000-0005-0000-0000-0000662A0000}"/>
    <cellStyle name="Standard 10 2 2 2 3 5 3" xfId="11234" xr:uid="{00000000-0005-0000-0000-0000672A0000}"/>
    <cellStyle name="Standard 10 2 2 2 3 5 3 2" xfId="28072" xr:uid="{00000000-0005-0000-0000-0000682A0000}"/>
    <cellStyle name="Standard 10 2 2 2 3 5 4" xfId="19654" xr:uid="{00000000-0005-0000-0000-0000692A0000}"/>
    <cellStyle name="Standard 10 2 2 2 3 6" xfId="3310" xr:uid="{00000000-0005-0000-0000-00006A2A0000}"/>
    <cellStyle name="Standard 10 2 2 2 3 6 2" xfId="6792" xr:uid="{00000000-0005-0000-0000-00006B2A0000}"/>
    <cellStyle name="Standard 10 2 2 2 3 6 2 2" xfId="15213" xr:uid="{00000000-0005-0000-0000-00006C2A0000}"/>
    <cellStyle name="Standard 10 2 2 2 3 6 2 2 2" xfId="32051" xr:uid="{00000000-0005-0000-0000-00006D2A0000}"/>
    <cellStyle name="Standard 10 2 2 2 3 6 2 3" xfId="23633" xr:uid="{00000000-0005-0000-0000-00006E2A0000}"/>
    <cellStyle name="Standard 10 2 2 2 3 6 3" xfId="11731" xr:uid="{00000000-0005-0000-0000-00006F2A0000}"/>
    <cellStyle name="Standard 10 2 2 2 3 6 3 2" xfId="28569" xr:uid="{00000000-0005-0000-0000-0000702A0000}"/>
    <cellStyle name="Standard 10 2 2 2 3 6 4" xfId="20151" xr:uid="{00000000-0005-0000-0000-0000712A0000}"/>
    <cellStyle name="Standard 10 2 2 2 3 7" xfId="4123" xr:uid="{00000000-0005-0000-0000-0000722A0000}"/>
    <cellStyle name="Standard 10 2 2 2 3 7 2" xfId="12544" xr:uid="{00000000-0005-0000-0000-0000732A0000}"/>
    <cellStyle name="Standard 10 2 2 2 3 7 2 2" xfId="29382" xr:uid="{00000000-0005-0000-0000-0000742A0000}"/>
    <cellStyle name="Standard 10 2 2 2 3 7 3" xfId="20964" xr:uid="{00000000-0005-0000-0000-0000752A0000}"/>
    <cellStyle name="Standard 10 2 2 2 3 8" xfId="7287" xr:uid="{00000000-0005-0000-0000-0000762A0000}"/>
    <cellStyle name="Standard 10 2 2 2 3 8 2" xfId="15708" xr:uid="{00000000-0005-0000-0000-0000772A0000}"/>
    <cellStyle name="Standard 10 2 2 2 3 8 2 2" xfId="32546" xr:uid="{00000000-0005-0000-0000-0000782A0000}"/>
    <cellStyle name="Standard 10 2 2 2 3 8 3" xfId="24128" xr:uid="{00000000-0005-0000-0000-0000792A0000}"/>
    <cellStyle name="Standard 10 2 2 2 3 9" xfId="7778" xr:uid="{00000000-0005-0000-0000-00007A2A0000}"/>
    <cellStyle name="Standard 10 2 2 2 3 9 2" xfId="16199" xr:uid="{00000000-0005-0000-0000-00007B2A0000}"/>
    <cellStyle name="Standard 10 2 2 2 3 9 2 2" xfId="33037" xr:uid="{00000000-0005-0000-0000-00007C2A0000}"/>
    <cellStyle name="Standard 10 2 2 2 3 9 3" xfId="24619" xr:uid="{00000000-0005-0000-0000-00007D2A0000}"/>
    <cellStyle name="Standard 10 2 2 2 4" xfId="757" xr:uid="{00000000-0005-0000-0000-00007E2A0000}"/>
    <cellStyle name="Standard 10 2 2 2 4 2" xfId="1745" xr:uid="{00000000-0005-0000-0000-00007F2A0000}"/>
    <cellStyle name="Standard 10 2 2 2 4 2 2" xfId="5281" xr:uid="{00000000-0005-0000-0000-0000802A0000}"/>
    <cellStyle name="Standard 10 2 2 2 4 2 2 2" xfId="13702" xr:uid="{00000000-0005-0000-0000-0000812A0000}"/>
    <cellStyle name="Standard 10 2 2 2 4 2 2 2 2" xfId="30540" xr:uid="{00000000-0005-0000-0000-0000822A0000}"/>
    <cellStyle name="Standard 10 2 2 2 4 2 2 3" xfId="22122" xr:uid="{00000000-0005-0000-0000-0000832A0000}"/>
    <cellStyle name="Standard 10 2 2 2 4 2 3" xfId="10220" xr:uid="{00000000-0005-0000-0000-0000842A0000}"/>
    <cellStyle name="Standard 10 2 2 2 4 2 3 2" xfId="27058" xr:uid="{00000000-0005-0000-0000-0000852A0000}"/>
    <cellStyle name="Standard 10 2 2 2 4 2 4" xfId="18640" xr:uid="{00000000-0005-0000-0000-0000862A0000}"/>
    <cellStyle name="Standard 10 2 2 2 4 3" xfId="4293" xr:uid="{00000000-0005-0000-0000-0000872A0000}"/>
    <cellStyle name="Standard 10 2 2 2 4 3 2" xfId="12714" xr:uid="{00000000-0005-0000-0000-0000882A0000}"/>
    <cellStyle name="Standard 10 2 2 2 4 3 2 2" xfId="29552" xr:uid="{00000000-0005-0000-0000-0000892A0000}"/>
    <cellStyle name="Standard 10 2 2 2 4 3 3" xfId="21134" xr:uid="{00000000-0005-0000-0000-00008A2A0000}"/>
    <cellStyle name="Standard 10 2 2 2 4 4" xfId="9232" xr:uid="{00000000-0005-0000-0000-00008B2A0000}"/>
    <cellStyle name="Standard 10 2 2 2 4 4 2" xfId="26070" xr:uid="{00000000-0005-0000-0000-00008C2A0000}"/>
    <cellStyle name="Standard 10 2 2 2 4 5" xfId="17652" xr:uid="{00000000-0005-0000-0000-00008D2A0000}"/>
    <cellStyle name="Standard 10 2 2 2 5" xfId="1250" xr:uid="{00000000-0005-0000-0000-00008E2A0000}"/>
    <cellStyle name="Standard 10 2 2 2 5 2" xfId="4786" xr:uid="{00000000-0005-0000-0000-00008F2A0000}"/>
    <cellStyle name="Standard 10 2 2 2 5 2 2" xfId="13207" xr:uid="{00000000-0005-0000-0000-0000902A0000}"/>
    <cellStyle name="Standard 10 2 2 2 5 2 2 2" xfId="30045" xr:uid="{00000000-0005-0000-0000-0000912A0000}"/>
    <cellStyle name="Standard 10 2 2 2 5 2 3" xfId="21627" xr:uid="{00000000-0005-0000-0000-0000922A0000}"/>
    <cellStyle name="Standard 10 2 2 2 5 3" xfId="9725" xr:uid="{00000000-0005-0000-0000-0000932A0000}"/>
    <cellStyle name="Standard 10 2 2 2 5 3 2" xfId="26563" xr:uid="{00000000-0005-0000-0000-0000942A0000}"/>
    <cellStyle name="Standard 10 2 2 2 5 4" xfId="18145" xr:uid="{00000000-0005-0000-0000-0000952A0000}"/>
    <cellStyle name="Standard 10 2 2 2 6" xfId="2316" xr:uid="{00000000-0005-0000-0000-0000962A0000}"/>
    <cellStyle name="Standard 10 2 2 2 6 2" xfId="5802" xr:uid="{00000000-0005-0000-0000-0000972A0000}"/>
    <cellStyle name="Standard 10 2 2 2 6 2 2" xfId="14223" xr:uid="{00000000-0005-0000-0000-0000982A0000}"/>
    <cellStyle name="Standard 10 2 2 2 6 2 2 2" xfId="31061" xr:uid="{00000000-0005-0000-0000-0000992A0000}"/>
    <cellStyle name="Standard 10 2 2 2 6 2 3" xfId="22643" xr:uid="{00000000-0005-0000-0000-00009A2A0000}"/>
    <cellStyle name="Standard 10 2 2 2 6 3" xfId="10741" xr:uid="{00000000-0005-0000-0000-00009B2A0000}"/>
    <cellStyle name="Standard 10 2 2 2 6 3 2" xfId="27579" xr:uid="{00000000-0005-0000-0000-00009C2A0000}"/>
    <cellStyle name="Standard 10 2 2 2 6 4" xfId="19161" xr:uid="{00000000-0005-0000-0000-00009D2A0000}"/>
    <cellStyle name="Standard 10 2 2 2 7" xfId="2811" xr:uid="{00000000-0005-0000-0000-00009E2A0000}"/>
    <cellStyle name="Standard 10 2 2 2 7 2" xfId="6293" xr:uid="{00000000-0005-0000-0000-00009F2A0000}"/>
    <cellStyle name="Standard 10 2 2 2 7 2 2" xfId="14714" xr:uid="{00000000-0005-0000-0000-0000A02A0000}"/>
    <cellStyle name="Standard 10 2 2 2 7 2 2 2" xfId="31552" xr:uid="{00000000-0005-0000-0000-0000A12A0000}"/>
    <cellStyle name="Standard 10 2 2 2 7 2 3" xfId="23134" xr:uid="{00000000-0005-0000-0000-0000A22A0000}"/>
    <cellStyle name="Standard 10 2 2 2 7 3" xfId="11232" xr:uid="{00000000-0005-0000-0000-0000A32A0000}"/>
    <cellStyle name="Standard 10 2 2 2 7 3 2" xfId="28070" xr:uid="{00000000-0005-0000-0000-0000A42A0000}"/>
    <cellStyle name="Standard 10 2 2 2 7 4" xfId="19652" xr:uid="{00000000-0005-0000-0000-0000A52A0000}"/>
    <cellStyle name="Standard 10 2 2 2 8" xfId="3308" xr:uid="{00000000-0005-0000-0000-0000A62A0000}"/>
    <cellStyle name="Standard 10 2 2 2 8 2" xfId="6790" xr:uid="{00000000-0005-0000-0000-0000A72A0000}"/>
    <cellStyle name="Standard 10 2 2 2 8 2 2" xfId="15211" xr:uid="{00000000-0005-0000-0000-0000A82A0000}"/>
    <cellStyle name="Standard 10 2 2 2 8 2 2 2" xfId="32049" xr:uid="{00000000-0005-0000-0000-0000A92A0000}"/>
    <cellStyle name="Standard 10 2 2 2 8 2 3" xfId="23631" xr:uid="{00000000-0005-0000-0000-0000AA2A0000}"/>
    <cellStyle name="Standard 10 2 2 2 8 3" xfId="11729" xr:uid="{00000000-0005-0000-0000-0000AB2A0000}"/>
    <cellStyle name="Standard 10 2 2 2 8 3 2" xfId="28567" xr:uid="{00000000-0005-0000-0000-0000AC2A0000}"/>
    <cellStyle name="Standard 10 2 2 2 8 4" xfId="20149" xr:uid="{00000000-0005-0000-0000-0000AD2A0000}"/>
    <cellStyle name="Standard 10 2 2 2 9" xfId="3798" xr:uid="{00000000-0005-0000-0000-0000AE2A0000}"/>
    <cellStyle name="Standard 10 2 2 2 9 2" xfId="12219" xr:uid="{00000000-0005-0000-0000-0000AF2A0000}"/>
    <cellStyle name="Standard 10 2 2 2 9 2 2" xfId="29057" xr:uid="{00000000-0005-0000-0000-0000B02A0000}"/>
    <cellStyle name="Standard 10 2 2 2 9 3" xfId="20639" xr:uid="{00000000-0005-0000-0000-0000B12A0000}"/>
    <cellStyle name="Standard 10 2 2 3" xfId="346" xr:uid="{00000000-0005-0000-0000-0000B22A0000}"/>
    <cellStyle name="Standard 10 2 2 3 10" xfId="8272" xr:uid="{00000000-0005-0000-0000-0000B32A0000}"/>
    <cellStyle name="Standard 10 2 2 3 10 2" xfId="16693" xr:uid="{00000000-0005-0000-0000-0000B42A0000}"/>
    <cellStyle name="Standard 10 2 2 3 10 2 2" xfId="33531" xr:uid="{00000000-0005-0000-0000-0000B52A0000}"/>
    <cellStyle name="Standard 10 2 2 3 10 3" xfId="25113" xr:uid="{00000000-0005-0000-0000-0000B62A0000}"/>
    <cellStyle name="Standard 10 2 2 3 11" xfId="8821" xr:uid="{00000000-0005-0000-0000-0000B72A0000}"/>
    <cellStyle name="Standard 10 2 2 3 11 2" xfId="25660" xr:uid="{00000000-0005-0000-0000-0000B82A0000}"/>
    <cellStyle name="Standard 10 2 2 3 12" xfId="17241" xr:uid="{00000000-0005-0000-0000-0000B92A0000}"/>
    <cellStyle name="Standard 10 2 2 3 2" xfId="842" xr:uid="{00000000-0005-0000-0000-0000BA2A0000}"/>
    <cellStyle name="Standard 10 2 2 3 2 2" xfId="1830" xr:uid="{00000000-0005-0000-0000-0000BB2A0000}"/>
    <cellStyle name="Standard 10 2 2 3 2 2 2" xfId="5366" xr:uid="{00000000-0005-0000-0000-0000BC2A0000}"/>
    <cellStyle name="Standard 10 2 2 3 2 2 2 2" xfId="13787" xr:uid="{00000000-0005-0000-0000-0000BD2A0000}"/>
    <cellStyle name="Standard 10 2 2 3 2 2 2 2 2" xfId="30625" xr:uid="{00000000-0005-0000-0000-0000BE2A0000}"/>
    <cellStyle name="Standard 10 2 2 3 2 2 2 3" xfId="22207" xr:uid="{00000000-0005-0000-0000-0000BF2A0000}"/>
    <cellStyle name="Standard 10 2 2 3 2 2 3" xfId="10305" xr:uid="{00000000-0005-0000-0000-0000C02A0000}"/>
    <cellStyle name="Standard 10 2 2 3 2 2 3 2" xfId="27143" xr:uid="{00000000-0005-0000-0000-0000C12A0000}"/>
    <cellStyle name="Standard 10 2 2 3 2 2 4" xfId="18725" xr:uid="{00000000-0005-0000-0000-0000C22A0000}"/>
    <cellStyle name="Standard 10 2 2 3 2 3" xfId="4378" xr:uid="{00000000-0005-0000-0000-0000C32A0000}"/>
    <cellStyle name="Standard 10 2 2 3 2 3 2" xfId="12799" xr:uid="{00000000-0005-0000-0000-0000C42A0000}"/>
    <cellStyle name="Standard 10 2 2 3 2 3 2 2" xfId="29637" xr:uid="{00000000-0005-0000-0000-0000C52A0000}"/>
    <cellStyle name="Standard 10 2 2 3 2 3 3" xfId="21219" xr:uid="{00000000-0005-0000-0000-0000C62A0000}"/>
    <cellStyle name="Standard 10 2 2 3 2 4" xfId="9317" xr:uid="{00000000-0005-0000-0000-0000C72A0000}"/>
    <cellStyle name="Standard 10 2 2 3 2 4 2" xfId="26155" xr:uid="{00000000-0005-0000-0000-0000C82A0000}"/>
    <cellStyle name="Standard 10 2 2 3 2 5" xfId="17737" xr:uid="{00000000-0005-0000-0000-0000C92A0000}"/>
    <cellStyle name="Standard 10 2 2 3 3" xfId="1335" xr:uid="{00000000-0005-0000-0000-0000CA2A0000}"/>
    <cellStyle name="Standard 10 2 2 3 3 2" xfId="4871" xr:uid="{00000000-0005-0000-0000-0000CB2A0000}"/>
    <cellStyle name="Standard 10 2 2 3 3 2 2" xfId="13292" xr:uid="{00000000-0005-0000-0000-0000CC2A0000}"/>
    <cellStyle name="Standard 10 2 2 3 3 2 2 2" xfId="30130" xr:uid="{00000000-0005-0000-0000-0000CD2A0000}"/>
    <cellStyle name="Standard 10 2 2 3 3 2 3" xfId="21712" xr:uid="{00000000-0005-0000-0000-0000CE2A0000}"/>
    <cellStyle name="Standard 10 2 2 3 3 3" xfId="9810" xr:uid="{00000000-0005-0000-0000-0000CF2A0000}"/>
    <cellStyle name="Standard 10 2 2 3 3 3 2" xfId="26648" xr:uid="{00000000-0005-0000-0000-0000D02A0000}"/>
    <cellStyle name="Standard 10 2 2 3 3 4" xfId="18230" xr:uid="{00000000-0005-0000-0000-0000D12A0000}"/>
    <cellStyle name="Standard 10 2 2 3 4" xfId="2319" xr:uid="{00000000-0005-0000-0000-0000D22A0000}"/>
    <cellStyle name="Standard 10 2 2 3 4 2" xfId="5805" xr:uid="{00000000-0005-0000-0000-0000D32A0000}"/>
    <cellStyle name="Standard 10 2 2 3 4 2 2" xfId="14226" xr:uid="{00000000-0005-0000-0000-0000D42A0000}"/>
    <cellStyle name="Standard 10 2 2 3 4 2 2 2" xfId="31064" xr:uid="{00000000-0005-0000-0000-0000D52A0000}"/>
    <cellStyle name="Standard 10 2 2 3 4 2 3" xfId="22646" xr:uid="{00000000-0005-0000-0000-0000D62A0000}"/>
    <cellStyle name="Standard 10 2 2 3 4 3" xfId="10744" xr:uid="{00000000-0005-0000-0000-0000D72A0000}"/>
    <cellStyle name="Standard 10 2 2 3 4 3 2" xfId="27582" xr:uid="{00000000-0005-0000-0000-0000D82A0000}"/>
    <cellStyle name="Standard 10 2 2 3 4 4" xfId="19164" xr:uid="{00000000-0005-0000-0000-0000D92A0000}"/>
    <cellStyle name="Standard 10 2 2 3 5" xfId="2814" xr:uid="{00000000-0005-0000-0000-0000DA2A0000}"/>
    <cellStyle name="Standard 10 2 2 3 5 2" xfId="6296" xr:uid="{00000000-0005-0000-0000-0000DB2A0000}"/>
    <cellStyle name="Standard 10 2 2 3 5 2 2" xfId="14717" xr:uid="{00000000-0005-0000-0000-0000DC2A0000}"/>
    <cellStyle name="Standard 10 2 2 3 5 2 2 2" xfId="31555" xr:uid="{00000000-0005-0000-0000-0000DD2A0000}"/>
    <cellStyle name="Standard 10 2 2 3 5 2 3" xfId="23137" xr:uid="{00000000-0005-0000-0000-0000DE2A0000}"/>
    <cellStyle name="Standard 10 2 2 3 5 3" xfId="11235" xr:uid="{00000000-0005-0000-0000-0000DF2A0000}"/>
    <cellStyle name="Standard 10 2 2 3 5 3 2" xfId="28073" xr:uid="{00000000-0005-0000-0000-0000E02A0000}"/>
    <cellStyle name="Standard 10 2 2 3 5 4" xfId="19655" xr:uid="{00000000-0005-0000-0000-0000E12A0000}"/>
    <cellStyle name="Standard 10 2 2 3 6" xfId="3311" xr:uid="{00000000-0005-0000-0000-0000E22A0000}"/>
    <cellStyle name="Standard 10 2 2 3 6 2" xfId="6793" xr:uid="{00000000-0005-0000-0000-0000E32A0000}"/>
    <cellStyle name="Standard 10 2 2 3 6 2 2" xfId="15214" xr:uid="{00000000-0005-0000-0000-0000E42A0000}"/>
    <cellStyle name="Standard 10 2 2 3 6 2 2 2" xfId="32052" xr:uid="{00000000-0005-0000-0000-0000E52A0000}"/>
    <cellStyle name="Standard 10 2 2 3 6 2 3" xfId="23634" xr:uid="{00000000-0005-0000-0000-0000E62A0000}"/>
    <cellStyle name="Standard 10 2 2 3 6 3" xfId="11732" xr:uid="{00000000-0005-0000-0000-0000E72A0000}"/>
    <cellStyle name="Standard 10 2 2 3 6 3 2" xfId="28570" xr:uid="{00000000-0005-0000-0000-0000E82A0000}"/>
    <cellStyle name="Standard 10 2 2 3 6 4" xfId="20152" xr:uid="{00000000-0005-0000-0000-0000E92A0000}"/>
    <cellStyle name="Standard 10 2 2 3 7" xfId="3883" xr:uid="{00000000-0005-0000-0000-0000EA2A0000}"/>
    <cellStyle name="Standard 10 2 2 3 7 2" xfId="12304" xr:uid="{00000000-0005-0000-0000-0000EB2A0000}"/>
    <cellStyle name="Standard 10 2 2 3 7 2 2" xfId="29142" xr:uid="{00000000-0005-0000-0000-0000EC2A0000}"/>
    <cellStyle name="Standard 10 2 2 3 7 3" xfId="20724" xr:uid="{00000000-0005-0000-0000-0000ED2A0000}"/>
    <cellStyle name="Standard 10 2 2 3 8" xfId="7288" xr:uid="{00000000-0005-0000-0000-0000EE2A0000}"/>
    <cellStyle name="Standard 10 2 2 3 8 2" xfId="15709" xr:uid="{00000000-0005-0000-0000-0000EF2A0000}"/>
    <cellStyle name="Standard 10 2 2 3 8 2 2" xfId="32547" xr:uid="{00000000-0005-0000-0000-0000F02A0000}"/>
    <cellStyle name="Standard 10 2 2 3 8 3" xfId="24129" xr:uid="{00000000-0005-0000-0000-0000F12A0000}"/>
    <cellStyle name="Standard 10 2 2 3 9" xfId="7779" xr:uid="{00000000-0005-0000-0000-0000F22A0000}"/>
    <cellStyle name="Standard 10 2 2 3 9 2" xfId="16200" xr:uid="{00000000-0005-0000-0000-0000F32A0000}"/>
    <cellStyle name="Standard 10 2 2 3 9 2 2" xfId="33038" xr:uid="{00000000-0005-0000-0000-0000F42A0000}"/>
    <cellStyle name="Standard 10 2 2 3 9 3" xfId="24620" xr:uid="{00000000-0005-0000-0000-0000F52A0000}"/>
    <cellStyle name="Standard 10 2 2 4" xfId="508" xr:uid="{00000000-0005-0000-0000-0000F62A0000}"/>
    <cellStyle name="Standard 10 2 2 4 10" xfId="8273" xr:uid="{00000000-0005-0000-0000-0000F72A0000}"/>
    <cellStyle name="Standard 10 2 2 4 10 2" xfId="16694" xr:uid="{00000000-0005-0000-0000-0000F82A0000}"/>
    <cellStyle name="Standard 10 2 2 4 10 2 2" xfId="33532" xr:uid="{00000000-0005-0000-0000-0000F92A0000}"/>
    <cellStyle name="Standard 10 2 2 4 10 3" xfId="25114" xr:uid="{00000000-0005-0000-0000-0000FA2A0000}"/>
    <cellStyle name="Standard 10 2 2 4 11" xfId="8984" xr:uid="{00000000-0005-0000-0000-0000FB2A0000}"/>
    <cellStyle name="Standard 10 2 2 4 11 2" xfId="25822" xr:uid="{00000000-0005-0000-0000-0000FC2A0000}"/>
    <cellStyle name="Standard 10 2 2 4 12" xfId="17404" xr:uid="{00000000-0005-0000-0000-0000FD2A0000}"/>
    <cellStyle name="Standard 10 2 2 4 2" xfId="1004" xr:uid="{00000000-0005-0000-0000-0000FE2A0000}"/>
    <cellStyle name="Standard 10 2 2 4 2 2" xfId="1992" xr:uid="{00000000-0005-0000-0000-0000FF2A0000}"/>
    <cellStyle name="Standard 10 2 2 4 2 2 2" xfId="5528" xr:uid="{00000000-0005-0000-0000-0000002B0000}"/>
    <cellStyle name="Standard 10 2 2 4 2 2 2 2" xfId="13949" xr:uid="{00000000-0005-0000-0000-0000012B0000}"/>
    <cellStyle name="Standard 10 2 2 4 2 2 2 2 2" xfId="30787" xr:uid="{00000000-0005-0000-0000-0000022B0000}"/>
    <cellStyle name="Standard 10 2 2 4 2 2 2 3" xfId="22369" xr:uid="{00000000-0005-0000-0000-0000032B0000}"/>
    <cellStyle name="Standard 10 2 2 4 2 2 3" xfId="10467" xr:uid="{00000000-0005-0000-0000-0000042B0000}"/>
    <cellStyle name="Standard 10 2 2 4 2 2 3 2" xfId="27305" xr:uid="{00000000-0005-0000-0000-0000052B0000}"/>
    <cellStyle name="Standard 10 2 2 4 2 2 4" xfId="18887" xr:uid="{00000000-0005-0000-0000-0000062B0000}"/>
    <cellStyle name="Standard 10 2 2 4 2 3" xfId="4540" xr:uid="{00000000-0005-0000-0000-0000072B0000}"/>
    <cellStyle name="Standard 10 2 2 4 2 3 2" xfId="12961" xr:uid="{00000000-0005-0000-0000-0000082B0000}"/>
    <cellStyle name="Standard 10 2 2 4 2 3 2 2" xfId="29799" xr:uid="{00000000-0005-0000-0000-0000092B0000}"/>
    <cellStyle name="Standard 10 2 2 4 2 3 3" xfId="21381" xr:uid="{00000000-0005-0000-0000-00000A2B0000}"/>
    <cellStyle name="Standard 10 2 2 4 2 4" xfId="9479" xr:uid="{00000000-0005-0000-0000-00000B2B0000}"/>
    <cellStyle name="Standard 10 2 2 4 2 4 2" xfId="26317" xr:uid="{00000000-0005-0000-0000-00000C2B0000}"/>
    <cellStyle name="Standard 10 2 2 4 2 5" xfId="17899" xr:uid="{00000000-0005-0000-0000-00000D2B0000}"/>
    <cellStyle name="Standard 10 2 2 4 3" xfId="1497" xr:uid="{00000000-0005-0000-0000-00000E2B0000}"/>
    <cellStyle name="Standard 10 2 2 4 3 2" xfId="5033" xr:uid="{00000000-0005-0000-0000-00000F2B0000}"/>
    <cellStyle name="Standard 10 2 2 4 3 2 2" xfId="13454" xr:uid="{00000000-0005-0000-0000-0000102B0000}"/>
    <cellStyle name="Standard 10 2 2 4 3 2 2 2" xfId="30292" xr:uid="{00000000-0005-0000-0000-0000112B0000}"/>
    <cellStyle name="Standard 10 2 2 4 3 2 3" xfId="21874" xr:uid="{00000000-0005-0000-0000-0000122B0000}"/>
    <cellStyle name="Standard 10 2 2 4 3 3" xfId="9972" xr:uid="{00000000-0005-0000-0000-0000132B0000}"/>
    <cellStyle name="Standard 10 2 2 4 3 3 2" xfId="26810" xr:uid="{00000000-0005-0000-0000-0000142B0000}"/>
    <cellStyle name="Standard 10 2 2 4 3 4" xfId="18392" xr:uid="{00000000-0005-0000-0000-0000152B0000}"/>
    <cellStyle name="Standard 10 2 2 4 4" xfId="2320" xr:uid="{00000000-0005-0000-0000-0000162B0000}"/>
    <cellStyle name="Standard 10 2 2 4 4 2" xfId="5806" xr:uid="{00000000-0005-0000-0000-0000172B0000}"/>
    <cellStyle name="Standard 10 2 2 4 4 2 2" xfId="14227" xr:uid="{00000000-0005-0000-0000-0000182B0000}"/>
    <cellStyle name="Standard 10 2 2 4 4 2 2 2" xfId="31065" xr:uid="{00000000-0005-0000-0000-0000192B0000}"/>
    <cellStyle name="Standard 10 2 2 4 4 2 3" xfId="22647" xr:uid="{00000000-0005-0000-0000-00001A2B0000}"/>
    <cellStyle name="Standard 10 2 2 4 4 3" xfId="10745" xr:uid="{00000000-0005-0000-0000-00001B2B0000}"/>
    <cellStyle name="Standard 10 2 2 4 4 3 2" xfId="27583" xr:uid="{00000000-0005-0000-0000-00001C2B0000}"/>
    <cellStyle name="Standard 10 2 2 4 4 4" xfId="19165" xr:uid="{00000000-0005-0000-0000-00001D2B0000}"/>
    <cellStyle name="Standard 10 2 2 4 5" xfId="2815" xr:uid="{00000000-0005-0000-0000-00001E2B0000}"/>
    <cellStyle name="Standard 10 2 2 4 5 2" xfId="6297" xr:uid="{00000000-0005-0000-0000-00001F2B0000}"/>
    <cellStyle name="Standard 10 2 2 4 5 2 2" xfId="14718" xr:uid="{00000000-0005-0000-0000-0000202B0000}"/>
    <cellStyle name="Standard 10 2 2 4 5 2 2 2" xfId="31556" xr:uid="{00000000-0005-0000-0000-0000212B0000}"/>
    <cellStyle name="Standard 10 2 2 4 5 2 3" xfId="23138" xr:uid="{00000000-0005-0000-0000-0000222B0000}"/>
    <cellStyle name="Standard 10 2 2 4 5 3" xfId="11236" xr:uid="{00000000-0005-0000-0000-0000232B0000}"/>
    <cellStyle name="Standard 10 2 2 4 5 3 2" xfId="28074" xr:uid="{00000000-0005-0000-0000-0000242B0000}"/>
    <cellStyle name="Standard 10 2 2 4 5 4" xfId="19656" xr:uid="{00000000-0005-0000-0000-0000252B0000}"/>
    <cellStyle name="Standard 10 2 2 4 6" xfId="3312" xr:uid="{00000000-0005-0000-0000-0000262B0000}"/>
    <cellStyle name="Standard 10 2 2 4 6 2" xfId="6794" xr:uid="{00000000-0005-0000-0000-0000272B0000}"/>
    <cellStyle name="Standard 10 2 2 4 6 2 2" xfId="15215" xr:uid="{00000000-0005-0000-0000-0000282B0000}"/>
    <cellStyle name="Standard 10 2 2 4 6 2 2 2" xfId="32053" xr:uid="{00000000-0005-0000-0000-0000292B0000}"/>
    <cellStyle name="Standard 10 2 2 4 6 2 3" xfId="23635" xr:uid="{00000000-0005-0000-0000-00002A2B0000}"/>
    <cellStyle name="Standard 10 2 2 4 6 3" xfId="11733" xr:uid="{00000000-0005-0000-0000-00002B2B0000}"/>
    <cellStyle name="Standard 10 2 2 4 6 3 2" xfId="28571" xr:uid="{00000000-0005-0000-0000-00002C2B0000}"/>
    <cellStyle name="Standard 10 2 2 4 6 4" xfId="20153" xr:uid="{00000000-0005-0000-0000-00002D2B0000}"/>
    <cellStyle name="Standard 10 2 2 4 7" xfId="4045" xr:uid="{00000000-0005-0000-0000-00002E2B0000}"/>
    <cellStyle name="Standard 10 2 2 4 7 2" xfId="12466" xr:uid="{00000000-0005-0000-0000-00002F2B0000}"/>
    <cellStyle name="Standard 10 2 2 4 7 2 2" xfId="29304" xr:uid="{00000000-0005-0000-0000-0000302B0000}"/>
    <cellStyle name="Standard 10 2 2 4 7 3" xfId="20886" xr:uid="{00000000-0005-0000-0000-0000312B0000}"/>
    <cellStyle name="Standard 10 2 2 4 8" xfId="7289" xr:uid="{00000000-0005-0000-0000-0000322B0000}"/>
    <cellStyle name="Standard 10 2 2 4 8 2" xfId="15710" xr:uid="{00000000-0005-0000-0000-0000332B0000}"/>
    <cellStyle name="Standard 10 2 2 4 8 2 2" xfId="32548" xr:uid="{00000000-0005-0000-0000-0000342B0000}"/>
    <cellStyle name="Standard 10 2 2 4 8 3" xfId="24130" xr:uid="{00000000-0005-0000-0000-0000352B0000}"/>
    <cellStyle name="Standard 10 2 2 4 9" xfId="7780" xr:uid="{00000000-0005-0000-0000-0000362B0000}"/>
    <cellStyle name="Standard 10 2 2 4 9 2" xfId="16201" xr:uid="{00000000-0005-0000-0000-0000372B0000}"/>
    <cellStyle name="Standard 10 2 2 4 9 2 2" xfId="33039" xr:uid="{00000000-0005-0000-0000-0000382B0000}"/>
    <cellStyle name="Standard 10 2 2 4 9 3" xfId="24621" xr:uid="{00000000-0005-0000-0000-0000392B0000}"/>
    <cellStyle name="Standard 10 2 2 5" xfId="679" xr:uid="{00000000-0005-0000-0000-00003A2B0000}"/>
    <cellStyle name="Standard 10 2 2 5 2" xfId="1667" xr:uid="{00000000-0005-0000-0000-00003B2B0000}"/>
    <cellStyle name="Standard 10 2 2 5 2 2" xfId="5203" xr:uid="{00000000-0005-0000-0000-00003C2B0000}"/>
    <cellStyle name="Standard 10 2 2 5 2 2 2" xfId="13624" xr:uid="{00000000-0005-0000-0000-00003D2B0000}"/>
    <cellStyle name="Standard 10 2 2 5 2 2 2 2" xfId="30462" xr:uid="{00000000-0005-0000-0000-00003E2B0000}"/>
    <cellStyle name="Standard 10 2 2 5 2 2 3" xfId="22044" xr:uid="{00000000-0005-0000-0000-00003F2B0000}"/>
    <cellStyle name="Standard 10 2 2 5 2 3" xfId="10142" xr:uid="{00000000-0005-0000-0000-0000402B0000}"/>
    <cellStyle name="Standard 10 2 2 5 2 3 2" xfId="26980" xr:uid="{00000000-0005-0000-0000-0000412B0000}"/>
    <cellStyle name="Standard 10 2 2 5 2 4" xfId="18562" xr:uid="{00000000-0005-0000-0000-0000422B0000}"/>
    <cellStyle name="Standard 10 2 2 5 3" xfId="4215" xr:uid="{00000000-0005-0000-0000-0000432B0000}"/>
    <cellStyle name="Standard 10 2 2 5 3 2" xfId="12636" xr:uid="{00000000-0005-0000-0000-0000442B0000}"/>
    <cellStyle name="Standard 10 2 2 5 3 2 2" xfId="29474" xr:uid="{00000000-0005-0000-0000-0000452B0000}"/>
    <cellStyle name="Standard 10 2 2 5 3 3" xfId="21056" xr:uid="{00000000-0005-0000-0000-0000462B0000}"/>
    <cellStyle name="Standard 10 2 2 5 4" xfId="9154" xr:uid="{00000000-0005-0000-0000-0000472B0000}"/>
    <cellStyle name="Standard 10 2 2 5 4 2" xfId="25992" xr:uid="{00000000-0005-0000-0000-0000482B0000}"/>
    <cellStyle name="Standard 10 2 2 5 5" xfId="17574" xr:uid="{00000000-0005-0000-0000-0000492B0000}"/>
    <cellStyle name="Standard 10 2 2 6" xfId="1172" xr:uid="{00000000-0005-0000-0000-00004A2B0000}"/>
    <cellStyle name="Standard 10 2 2 6 2" xfId="4708" xr:uid="{00000000-0005-0000-0000-00004B2B0000}"/>
    <cellStyle name="Standard 10 2 2 6 2 2" xfId="13129" xr:uid="{00000000-0005-0000-0000-00004C2B0000}"/>
    <cellStyle name="Standard 10 2 2 6 2 2 2" xfId="29967" xr:uid="{00000000-0005-0000-0000-00004D2B0000}"/>
    <cellStyle name="Standard 10 2 2 6 2 3" xfId="21549" xr:uid="{00000000-0005-0000-0000-00004E2B0000}"/>
    <cellStyle name="Standard 10 2 2 6 3" xfId="9647" xr:uid="{00000000-0005-0000-0000-00004F2B0000}"/>
    <cellStyle name="Standard 10 2 2 6 3 2" xfId="26485" xr:uid="{00000000-0005-0000-0000-0000502B0000}"/>
    <cellStyle name="Standard 10 2 2 6 4" xfId="18067" xr:uid="{00000000-0005-0000-0000-0000512B0000}"/>
    <cellStyle name="Standard 10 2 2 7" xfId="2315" xr:uid="{00000000-0005-0000-0000-0000522B0000}"/>
    <cellStyle name="Standard 10 2 2 7 2" xfId="5801" xr:uid="{00000000-0005-0000-0000-0000532B0000}"/>
    <cellStyle name="Standard 10 2 2 7 2 2" xfId="14222" xr:uid="{00000000-0005-0000-0000-0000542B0000}"/>
    <cellStyle name="Standard 10 2 2 7 2 2 2" xfId="31060" xr:uid="{00000000-0005-0000-0000-0000552B0000}"/>
    <cellStyle name="Standard 10 2 2 7 2 3" xfId="22642" xr:uid="{00000000-0005-0000-0000-0000562B0000}"/>
    <cellStyle name="Standard 10 2 2 7 3" xfId="10740" xr:uid="{00000000-0005-0000-0000-0000572B0000}"/>
    <cellStyle name="Standard 10 2 2 7 3 2" xfId="27578" xr:uid="{00000000-0005-0000-0000-0000582B0000}"/>
    <cellStyle name="Standard 10 2 2 7 4" xfId="19160" xr:uid="{00000000-0005-0000-0000-0000592B0000}"/>
    <cellStyle name="Standard 10 2 2 8" xfId="2810" xr:uid="{00000000-0005-0000-0000-00005A2B0000}"/>
    <cellStyle name="Standard 10 2 2 8 2" xfId="6292" xr:uid="{00000000-0005-0000-0000-00005B2B0000}"/>
    <cellStyle name="Standard 10 2 2 8 2 2" xfId="14713" xr:uid="{00000000-0005-0000-0000-00005C2B0000}"/>
    <cellStyle name="Standard 10 2 2 8 2 2 2" xfId="31551" xr:uid="{00000000-0005-0000-0000-00005D2B0000}"/>
    <cellStyle name="Standard 10 2 2 8 2 3" xfId="23133" xr:uid="{00000000-0005-0000-0000-00005E2B0000}"/>
    <cellStyle name="Standard 10 2 2 8 3" xfId="11231" xr:uid="{00000000-0005-0000-0000-00005F2B0000}"/>
    <cellStyle name="Standard 10 2 2 8 3 2" xfId="28069" xr:uid="{00000000-0005-0000-0000-0000602B0000}"/>
    <cellStyle name="Standard 10 2 2 8 4" xfId="19651" xr:uid="{00000000-0005-0000-0000-0000612B0000}"/>
    <cellStyle name="Standard 10 2 2 9" xfId="3307" xr:uid="{00000000-0005-0000-0000-0000622B0000}"/>
    <cellStyle name="Standard 10 2 2 9 2" xfId="6789" xr:uid="{00000000-0005-0000-0000-0000632B0000}"/>
    <cellStyle name="Standard 10 2 2 9 2 2" xfId="15210" xr:uid="{00000000-0005-0000-0000-0000642B0000}"/>
    <cellStyle name="Standard 10 2 2 9 2 2 2" xfId="32048" xr:uid="{00000000-0005-0000-0000-0000652B0000}"/>
    <cellStyle name="Standard 10 2 2 9 2 3" xfId="23630" xr:uid="{00000000-0005-0000-0000-0000662B0000}"/>
    <cellStyle name="Standard 10 2 2 9 3" xfId="11728" xr:uid="{00000000-0005-0000-0000-0000672B0000}"/>
    <cellStyle name="Standard 10 2 2 9 3 2" xfId="28566" xr:uid="{00000000-0005-0000-0000-0000682B0000}"/>
    <cellStyle name="Standard 10 2 2 9 4" xfId="20148" xr:uid="{00000000-0005-0000-0000-0000692B0000}"/>
    <cellStyle name="Standard 10 2 2_1" xfId="209" xr:uid="{00000000-0005-0000-0000-00006A2B0000}"/>
    <cellStyle name="Standard 10 2 3" xfId="146" xr:uid="{00000000-0005-0000-0000-00006B2B0000}"/>
    <cellStyle name="Standard 10 2 3 10" xfId="7290" xr:uid="{00000000-0005-0000-0000-00006C2B0000}"/>
    <cellStyle name="Standard 10 2 3 10 2" xfId="15711" xr:uid="{00000000-0005-0000-0000-00006D2B0000}"/>
    <cellStyle name="Standard 10 2 3 10 2 2" xfId="32549" xr:uid="{00000000-0005-0000-0000-00006E2B0000}"/>
    <cellStyle name="Standard 10 2 3 10 3" xfId="24131" xr:uid="{00000000-0005-0000-0000-00006F2B0000}"/>
    <cellStyle name="Standard 10 2 3 11" xfId="7781" xr:uid="{00000000-0005-0000-0000-0000702B0000}"/>
    <cellStyle name="Standard 10 2 3 11 2" xfId="16202" xr:uid="{00000000-0005-0000-0000-0000712B0000}"/>
    <cellStyle name="Standard 10 2 3 11 2 2" xfId="33040" xr:uid="{00000000-0005-0000-0000-0000722B0000}"/>
    <cellStyle name="Standard 10 2 3 11 3" xfId="24622" xr:uid="{00000000-0005-0000-0000-0000732B0000}"/>
    <cellStyle name="Standard 10 2 3 12" xfId="8274" xr:uid="{00000000-0005-0000-0000-0000742B0000}"/>
    <cellStyle name="Standard 10 2 3 12 2" xfId="16695" xr:uid="{00000000-0005-0000-0000-0000752B0000}"/>
    <cellStyle name="Standard 10 2 3 12 2 2" xfId="33533" xr:uid="{00000000-0005-0000-0000-0000762B0000}"/>
    <cellStyle name="Standard 10 2 3 12 3" xfId="25115" xr:uid="{00000000-0005-0000-0000-0000772B0000}"/>
    <cellStyle name="Standard 10 2 3 13" xfId="8698" xr:uid="{00000000-0005-0000-0000-0000782B0000}"/>
    <cellStyle name="Standard 10 2 3 13 2" xfId="25537" xr:uid="{00000000-0005-0000-0000-0000792B0000}"/>
    <cellStyle name="Standard 10 2 3 14" xfId="17118" xr:uid="{00000000-0005-0000-0000-00007A2B0000}"/>
    <cellStyle name="Standard 10 2 3 2" xfId="386" xr:uid="{00000000-0005-0000-0000-00007B2B0000}"/>
    <cellStyle name="Standard 10 2 3 2 10" xfId="8275" xr:uid="{00000000-0005-0000-0000-00007C2B0000}"/>
    <cellStyle name="Standard 10 2 3 2 10 2" xfId="16696" xr:uid="{00000000-0005-0000-0000-00007D2B0000}"/>
    <cellStyle name="Standard 10 2 3 2 10 2 2" xfId="33534" xr:uid="{00000000-0005-0000-0000-00007E2B0000}"/>
    <cellStyle name="Standard 10 2 3 2 10 3" xfId="25116" xr:uid="{00000000-0005-0000-0000-00007F2B0000}"/>
    <cellStyle name="Standard 10 2 3 2 11" xfId="8861" xr:uid="{00000000-0005-0000-0000-0000802B0000}"/>
    <cellStyle name="Standard 10 2 3 2 11 2" xfId="25700" xr:uid="{00000000-0005-0000-0000-0000812B0000}"/>
    <cellStyle name="Standard 10 2 3 2 12" xfId="17281" xr:uid="{00000000-0005-0000-0000-0000822B0000}"/>
    <cellStyle name="Standard 10 2 3 2 2" xfId="882" xr:uid="{00000000-0005-0000-0000-0000832B0000}"/>
    <cellStyle name="Standard 10 2 3 2 2 2" xfId="1870" xr:uid="{00000000-0005-0000-0000-0000842B0000}"/>
    <cellStyle name="Standard 10 2 3 2 2 2 2" xfId="5406" xr:uid="{00000000-0005-0000-0000-0000852B0000}"/>
    <cellStyle name="Standard 10 2 3 2 2 2 2 2" xfId="13827" xr:uid="{00000000-0005-0000-0000-0000862B0000}"/>
    <cellStyle name="Standard 10 2 3 2 2 2 2 2 2" xfId="30665" xr:uid="{00000000-0005-0000-0000-0000872B0000}"/>
    <cellStyle name="Standard 10 2 3 2 2 2 2 3" xfId="22247" xr:uid="{00000000-0005-0000-0000-0000882B0000}"/>
    <cellStyle name="Standard 10 2 3 2 2 2 3" xfId="10345" xr:uid="{00000000-0005-0000-0000-0000892B0000}"/>
    <cellStyle name="Standard 10 2 3 2 2 2 3 2" xfId="27183" xr:uid="{00000000-0005-0000-0000-00008A2B0000}"/>
    <cellStyle name="Standard 10 2 3 2 2 2 4" xfId="18765" xr:uid="{00000000-0005-0000-0000-00008B2B0000}"/>
    <cellStyle name="Standard 10 2 3 2 2 3" xfId="4418" xr:uid="{00000000-0005-0000-0000-00008C2B0000}"/>
    <cellStyle name="Standard 10 2 3 2 2 3 2" xfId="12839" xr:uid="{00000000-0005-0000-0000-00008D2B0000}"/>
    <cellStyle name="Standard 10 2 3 2 2 3 2 2" xfId="29677" xr:uid="{00000000-0005-0000-0000-00008E2B0000}"/>
    <cellStyle name="Standard 10 2 3 2 2 3 3" xfId="21259" xr:uid="{00000000-0005-0000-0000-00008F2B0000}"/>
    <cellStyle name="Standard 10 2 3 2 2 4" xfId="9357" xr:uid="{00000000-0005-0000-0000-0000902B0000}"/>
    <cellStyle name="Standard 10 2 3 2 2 4 2" xfId="26195" xr:uid="{00000000-0005-0000-0000-0000912B0000}"/>
    <cellStyle name="Standard 10 2 3 2 2 5" xfId="17777" xr:uid="{00000000-0005-0000-0000-0000922B0000}"/>
    <cellStyle name="Standard 10 2 3 2 3" xfId="1375" xr:uid="{00000000-0005-0000-0000-0000932B0000}"/>
    <cellStyle name="Standard 10 2 3 2 3 2" xfId="4911" xr:uid="{00000000-0005-0000-0000-0000942B0000}"/>
    <cellStyle name="Standard 10 2 3 2 3 2 2" xfId="13332" xr:uid="{00000000-0005-0000-0000-0000952B0000}"/>
    <cellStyle name="Standard 10 2 3 2 3 2 2 2" xfId="30170" xr:uid="{00000000-0005-0000-0000-0000962B0000}"/>
    <cellStyle name="Standard 10 2 3 2 3 2 3" xfId="21752" xr:uid="{00000000-0005-0000-0000-0000972B0000}"/>
    <cellStyle name="Standard 10 2 3 2 3 3" xfId="9850" xr:uid="{00000000-0005-0000-0000-0000982B0000}"/>
    <cellStyle name="Standard 10 2 3 2 3 3 2" xfId="26688" xr:uid="{00000000-0005-0000-0000-0000992B0000}"/>
    <cellStyle name="Standard 10 2 3 2 3 4" xfId="18270" xr:uid="{00000000-0005-0000-0000-00009A2B0000}"/>
    <cellStyle name="Standard 10 2 3 2 4" xfId="2322" xr:uid="{00000000-0005-0000-0000-00009B2B0000}"/>
    <cellStyle name="Standard 10 2 3 2 4 2" xfId="5808" xr:uid="{00000000-0005-0000-0000-00009C2B0000}"/>
    <cellStyle name="Standard 10 2 3 2 4 2 2" xfId="14229" xr:uid="{00000000-0005-0000-0000-00009D2B0000}"/>
    <cellStyle name="Standard 10 2 3 2 4 2 2 2" xfId="31067" xr:uid="{00000000-0005-0000-0000-00009E2B0000}"/>
    <cellStyle name="Standard 10 2 3 2 4 2 3" xfId="22649" xr:uid="{00000000-0005-0000-0000-00009F2B0000}"/>
    <cellStyle name="Standard 10 2 3 2 4 3" xfId="10747" xr:uid="{00000000-0005-0000-0000-0000A02B0000}"/>
    <cellStyle name="Standard 10 2 3 2 4 3 2" xfId="27585" xr:uid="{00000000-0005-0000-0000-0000A12B0000}"/>
    <cellStyle name="Standard 10 2 3 2 4 4" xfId="19167" xr:uid="{00000000-0005-0000-0000-0000A22B0000}"/>
    <cellStyle name="Standard 10 2 3 2 5" xfId="2817" xr:uid="{00000000-0005-0000-0000-0000A32B0000}"/>
    <cellStyle name="Standard 10 2 3 2 5 2" xfId="6299" xr:uid="{00000000-0005-0000-0000-0000A42B0000}"/>
    <cellStyle name="Standard 10 2 3 2 5 2 2" xfId="14720" xr:uid="{00000000-0005-0000-0000-0000A52B0000}"/>
    <cellStyle name="Standard 10 2 3 2 5 2 2 2" xfId="31558" xr:uid="{00000000-0005-0000-0000-0000A62B0000}"/>
    <cellStyle name="Standard 10 2 3 2 5 2 3" xfId="23140" xr:uid="{00000000-0005-0000-0000-0000A72B0000}"/>
    <cellStyle name="Standard 10 2 3 2 5 3" xfId="11238" xr:uid="{00000000-0005-0000-0000-0000A82B0000}"/>
    <cellStyle name="Standard 10 2 3 2 5 3 2" xfId="28076" xr:uid="{00000000-0005-0000-0000-0000A92B0000}"/>
    <cellStyle name="Standard 10 2 3 2 5 4" xfId="19658" xr:uid="{00000000-0005-0000-0000-0000AA2B0000}"/>
    <cellStyle name="Standard 10 2 3 2 6" xfId="3314" xr:uid="{00000000-0005-0000-0000-0000AB2B0000}"/>
    <cellStyle name="Standard 10 2 3 2 6 2" xfId="6796" xr:uid="{00000000-0005-0000-0000-0000AC2B0000}"/>
    <cellStyle name="Standard 10 2 3 2 6 2 2" xfId="15217" xr:uid="{00000000-0005-0000-0000-0000AD2B0000}"/>
    <cellStyle name="Standard 10 2 3 2 6 2 2 2" xfId="32055" xr:uid="{00000000-0005-0000-0000-0000AE2B0000}"/>
    <cellStyle name="Standard 10 2 3 2 6 2 3" xfId="23637" xr:uid="{00000000-0005-0000-0000-0000AF2B0000}"/>
    <cellStyle name="Standard 10 2 3 2 6 3" xfId="11735" xr:uid="{00000000-0005-0000-0000-0000B02B0000}"/>
    <cellStyle name="Standard 10 2 3 2 6 3 2" xfId="28573" xr:uid="{00000000-0005-0000-0000-0000B12B0000}"/>
    <cellStyle name="Standard 10 2 3 2 6 4" xfId="20155" xr:uid="{00000000-0005-0000-0000-0000B22B0000}"/>
    <cellStyle name="Standard 10 2 3 2 7" xfId="3923" xr:uid="{00000000-0005-0000-0000-0000B32B0000}"/>
    <cellStyle name="Standard 10 2 3 2 7 2" xfId="12344" xr:uid="{00000000-0005-0000-0000-0000B42B0000}"/>
    <cellStyle name="Standard 10 2 3 2 7 2 2" xfId="29182" xr:uid="{00000000-0005-0000-0000-0000B52B0000}"/>
    <cellStyle name="Standard 10 2 3 2 7 3" xfId="20764" xr:uid="{00000000-0005-0000-0000-0000B62B0000}"/>
    <cellStyle name="Standard 10 2 3 2 8" xfId="7291" xr:uid="{00000000-0005-0000-0000-0000B72B0000}"/>
    <cellStyle name="Standard 10 2 3 2 8 2" xfId="15712" xr:uid="{00000000-0005-0000-0000-0000B82B0000}"/>
    <cellStyle name="Standard 10 2 3 2 8 2 2" xfId="32550" xr:uid="{00000000-0005-0000-0000-0000B92B0000}"/>
    <cellStyle name="Standard 10 2 3 2 8 3" xfId="24132" xr:uid="{00000000-0005-0000-0000-0000BA2B0000}"/>
    <cellStyle name="Standard 10 2 3 2 9" xfId="7782" xr:uid="{00000000-0005-0000-0000-0000BB2B0000}"/>
    <cellStyle name="Standard 10 2 3 2 9 2" xfId="16203" xr:uid="{00000000-0005-0000-0000-0000BC2B0000}"/>
    <cellStyle name="Standard 10 2 3 2 9 2 2" xfId="33041" xr:uid="{00000000-0005-0000-0000-0000BD2B0000}"/>
    <cellStyle name="Standard 10 2 3 2 9 3" xfId="24623" xr:uid="{00000000-0005-0000-0000-0000BE2B0000}"/>
    <cellStyle name="Standard 10 2 3 3" xfId="548" xr:uid="{00000000-0005-0000-0000-0000BF2B0000}"/>
    <cellStyle name="Standard 10 2 3 3 10" xfId="8276" xr:uid="{00000000-0005-0000-0000-0000C02B0000}"/>
    <cellStyle name="Standard 10 2 3 3 10 2" xfId="16697" xr:uid="{00000000-0005-0000-0000-0000C12B0000}"/>
    <cellStyle name="Standard 10 2 3 3 10 2 2" xfId="33535" xr:uid="{00000000-0005-0000-0000-0000C22B0000}"/>
    <cellStyle name="Standard 10 2 3 3 10 3" xfId="25117" xr:uid="{00000000-0005-0000-0000-0000C32B0000}"/>
    <cellStyle name="Standard 10 2 3 3 11" xfId="9024" xr:uid="{00000000-0005-0000-0000-0000C42B0000}"/>
    <cellStyle name="Standard 10 2 3 3 11 2" xfId="25862" xr:uid="{00000000-0005-0000-0000-0000C52B0000}"/>
    <cellStyle name="Standard 10 2 3 3 12" xfId="17444" xr:uid="{00000000-0005-0000-0000-0000C62B0000}"/>
    <cellStyle name="Standard 10 2 3 3 2" xfId="1044" xr:uid="{00000000-0005-0000-0000-0000C72B0000}"/>
    <cellStyle name="Standard 10 2 3 3 2 2" xfId="2032" xr:uid="{00000000-0005-0000-0000-0000C82B0000}"/>
    <cellStyle name="Standard 10 2 3 3 2 2 2" xfId="5568" xr:uid="{00000000-0005-0000-0000-0000C92B0000}"/>
    <cellStyle name="Standard 10 2 3 3 2 2 2 2" xfId="13989" xr:uid="{00000000-0005-0000-0000-0000CA2B0000}"/>
    <cellStyle name="Standard 10 2 3 3 2 2 2 2 2" xfId="30827" xr:uid="{00000000-0005-0000-0000-0000CB2B0000}"/>
    <cellStyle name="Standard 10 2 3 3 2 2 2 3" xfId="22409" xr:uid="{00000000-0005-0000-0000-0000CC2B0000}"/>
    <cellStyle name="Standard 10 2 3 3 2 2 3" xfId="10507" xr:uid="{00000000-0005-0000-0000-0000CD2B0000}"/>
    <cellStyle name="Standard 10 2 3 3 2 2 3 2" xfId="27345" xr:uid="{00000000-0005-0000-0000-0000CE2B0000}"/>
    <cellStyle name="Standard 10 2 3 3 2 2 4" xfId="18927" xr:uid="{00000000-0005-0000-0000-0000CF2B0000}"/>
    <cellStyle name="Standard 10 2 3 3 2 3" xfId="4580" xr:uid="{00000000-0005-0000-0000-0000D02B0000}"/>
    <cellStyle name="Standard 10 2 3 3 2 3 2" xfId="13001" xr:uid="{00000000-0005-0000-0000-0000D12B0000}"/>
    <cellStyle name="Standard 10 2 3 3 2 3 2 2" xfId="29839" xr:uid="{00000000-0005-0000-0000-0000D22B0000}"/>
    <cellStyle name="Standard 10 2 3 3 2 3 3" xfId="21421" xr:uid="{00000000-0005-0000-0000-0000D32B0000}"/>
    <cellStyle name="Standard 10 2 3 3 2 4" xfId="9519" xr:uid="{00000000-0005-0000-0000-0000D42B0000}"/>
    <cellStyle name="Standard 10 2 3 3 2 4 2" xfId="26357" xr:uid="{00000000-0005-0000-0000-0000D52B0000}"/>
    <cellStyle name="Standard 10 2 3 3 2 5" xfId="17939" xr:uid="{00000000-0005-0000-0000-0000D62B0000}"/>
    <cellStyle name="Standard 10 2 3 3 3" xfId="1537" xr:uid="{00000000-0005-0000-0000-0000D72B0000}"/>
    <cellStyle name="Standard 10 2 3 3 3 2" xfId="5073" xr:uid="{00000000-0005-0000-0000-0000D82B0000}"/>
    <cellStyle name="Standard 10 2 3 3 3 2 2" xfId="13494" xr:uid="{00000000-0005-0000-0000-0000D92B0000}"/>
    <cellStyle name="Standard 10 2 3 3 3 2 2 2" xfId="30332" xr:uid="{00000000-0005-0000-0000-0000DA2B0000}"/>
    <cellStyle name="Standard 10 2 3 3 3 2 3" xfId="21914" xr:uid="{00000000-0005-0000-0000-0000DB2B0000}"/>
    <cellStyle name="Standard 10 2 3 3 3 3" xfId="10012" xr:uid="{00000000-0005-0000-0000-0000DC2B0000}"/>
    <cellStyle name="Standard 10 2 3 3 3 3 2" xfId="26850" xr:uid="{00000000-0005-0000-0000-0000DD2B0000}"/>
    <cellStyle name="Standard 10 2 3 3 3 4" xfId="18432" xr:uid="{00000000-0005-0000-0000-0000DE2B0000}"/>
    <cellStyle name="Standard 10 2 3 3 4" xfId="2323" xr:uid="{00000000-0005-0000-0000-0000DF2B0000}"/>
    <cellStyle name="Standard 10 2 3 3 4 2" xfId="5809" xr:uid="{00000000-0005-0000-0000-0000E02B0000}"/>
    <cellStyle name="Standard 10 2 3 3 4 2 2" xfId="14230" xr:uid="{00000000-0005-0000-0000-0000E12B0000}"/>
    <cellStyle name="Standard 10 2 3 3 4 2 2 2" xfId="31068" xr:uid="{00000000-0005-0000-0000-0000E22B0000}"/>
    <cellStyle name="Standard 10 2 3 3 4 2 3" xfId="22650" xr:uid="{00000000-0005-0000-0000-0000E32B0000}"/>
    <cellStyle name="Standard 10 2 3 3 4 3" xfId="10748" xr:uid="{00000000-0005-0000-0000-0000E42B0000}"/>
    <cellStyle name="Standard 10 2 3 3 4 3 2" xfId="27586" xr:uid="{00000000-0005-0000-0000-0000E52B0000}"/>
    <cellStyle name="Standard 10 2 3 3 4 4" xfId="19168" xr:uid="{00000000-0005-0000-0000-0000E62B0000}"/>
    <cellStyle name="Standard 10 2 3 3 5" xfId="2818" xr:uid="{00000000-0005-0000-0000-0000E72B0000}"/>
    <cellStyle name="Standard 10 2 3 3 5 2" xfId="6300" xr:uid="{00000000-0005-0000-0000-0000E82B0000}"/>
    <cellStyle name="Standard 10 2 3 3 5 2 2" xfId="14721" xr:uid="{00000000-0005-0000-0000-0000E92B0000}"/>
    <cellStyle name="Standard 10 2 3 3 5 2 2 2" xfId="31559" xr:uid="{00000000-0005-0000-0000-0000EA2B0000}"/>
    <cellStyle name="Standard 10 2 3 3 5 2 3" xfId="23141" xr:uid="{00000000-0005-0000-0000-0000EB2B0000}"/>
    <cellStyle name="Standard 10 2 3 3 5 3" xfId="11239" xr:uid="{00000000-0005-0000-0000-0000EC2B0000}"/>
    <cellStyle name="Standard 10 2 3 3 5 3 2" xfId="28077" xr:uid="{00000000-0005-0000-0000-0000ED2B0000}"/>
    <cellStyle name="Standard 10 2 3 3 5 4" xfId="19659" xr:uid="{00000000-0005-0000-0000-0000EE2B0000}"/>
    <cellStyle name="Standard 10 2 3 3 6" xfId="3315" xr:uid="{00000000-0005-0000-0000-0000EF2B0000}"/>
    <cellStyle name="Standard 10 2 3 3 6 2" xfId="6797" xr:uid="{00000000-0005-0000-0000-0000F02B0000}"/>
    <cellStyle name="Standard 10 2 3 3 6 2 2" xfId="15218" xr:uid="{00000000-0005-0000-0000-0000F12B0000}"/>
    <cellStyle name="Standard 10 2 3 3 6 2 2 2" xfId="32056" xr:uid="{00000000-0005-0000-0000-0000F22B0000}"/>
    <cellStyle name="Standard 10 2 3 3 6 2 3" xfId="23638" xr:uid="{00000000-0005-0000-0000-0000F32B0000}"/>
    <cellStyle name="Standard 10 2 3 3 6 3" xfId="11736" xr:uid="{00000000-0005-0000-0000-0000F42B0000}"/>
    <cellStyle name="Standard 10 2 3 3 6 3 2" xfId="28574" xr:uid="{00000000-0005-0000-0000-0000F52B0000}"/>
    <cellStyle name="Standard 10 2 3 3 6 4" xfId="20156" xr:uid="{00000000-0005-0000-0000-0000F62B0000}"/>
    <cellStyle name="Standard 10 2 3 3 7" xfId="4085" xr:uid="{00000000-0005-0000-0000-0000F72B0000}"/>
    <cellStyle name="Standard 10 2 3 3 7 2" xfId="12506" xr:uid="{00000000-0005-0000-0000-0000F82B0000}"/>
    <cellStyle name="Standard 10 2 3 3 7 2 2" xfId="29344" xr:uid="{00000000-0005-0000-0000-0000F92B0000}"/>
    <cellStyle name="Standard 10 2 3 3 7 3" xfId="20926" xr:uid="{00000000-0005-0000-0000-0000FA2B0000}"/>
    <cellStyle name="Standard 10 2 3 3 8" xfId="7292" xr:uid="{00000000-0005-0000-0000-0000FB2B0000}"/>
    <cellStyle name="Standard 10 2 3 3 8 2" xfId="15713" xr:uid="{00000000-0005-0000-0000-0000FC2B0000}"/>
    <cellStyle name="Standard 10 2 3 3 8 2 2" xfId="32551" xr:uid="{00000000-0005-0000-0000-0000FD2B0000}"/>
    <cellStyle name="Standard 10 2 3 3 8 3" xfId="24133" xr:uid="{00000000-0005-0000-0000-0000FE2B0000}"/>
    <cellStyle name="Standard 10 2 3 3 9" xfId="7783" xr:uid="{00000000-0005-0000-0000-0000FF2B0000}"/>
    <cellStyle name="Standard 10 2 3 3 9 2" xfId="16204" xr:uid="{00000000-0005-0000-0000-0000002C0000}"/>
    <cellStyle name="Standard 10 2 3 3 9 2 2" xfId="33042" xr:uid="{00000000-0005-0000-0000-0000012C0000}"/>
    <cellStyle name="Standard 10 2 3 3 9 3" xfId="24624" xr:uid="{00000000-0005-0000-0000-0000022C0000}"/>
    <cellStyle name="Standard 10 2 3 4" xfId="719" xr:uid="{00000000-0005-0000-0000-0000032C0000}"/>
    <cellStyle name="Standard 10 2 3 4 2" xfId="1707" xr:uid="{00000000-0005-0000-0000-0000042C0000}"/>
    <cellStyle name="Standard 10 2 3 4 2 2" xfId="5243" xr:uid="{00000000-0005-0000-0000-0000052C0000}"/>
    <cellStyle name="Standard 10 2 3 4 2 2 2" xfId="13664" xr:uid="{00000000-0005-0000-0000-0000062C0000}"/>
    <cellStyle name="Standard 10 2 3 4 2 2 2 2" xfId="30502" xr:uid="{00000000-0005-0000-0000-0000072C0000}"/>
    <cellStyle name="Standard 10 2 3 4 2 2 3" xfId="22084" xr:uid="{00000000-0005-0000-0000-0000082C0000}"/>
    <cellStyle name="Standard 10 2 3 4 2 3" xfId="10182" xr:uid="{00000000-0005-0000-0000-0000092C0000}"/>
    <cellStyle name="Standard 10 2 3 4 2 3 2" xfId="27020" xr:uid="{00000000-0005-0000-0000-00000A2C0000}"/>
    <cellStyle name="Standard 10 2 3 4 2 4" xfId="18602" xr:uid="{00000000-0005-0000-0000-00000B2C0000}"/>
    <cellStyle name="Standard 10 2 3 4 3" xfId="4255" xr:uid="{00000000-0005-0000-0000-00000C2C0000}"/>
    <cellStyle name="Standard 10 2 3 4 3 2" xfId="12676" xr:uid="{00000000-0005-0000-0000-00000D2C0000}"/>
    <cellStyle name="Standard 10 2 3 4 3 2 2" xfId="29514" xr:uid="{00000000-0005-0000-0000-00000E2C0000}"/>
    <cellStyle name="Standard 10 2 3 4 3 3" xfId="21096" xr:uid="{00000000-0005-0000-0000-00000F2C0000}"/>
    <cellStyle name="Standard 10 2 3 4 4" xfId="9194" xr:uid="{00000000-0005-0000-0000-0000102C0000}"/>
    <cellStyle name="Standard 10 2 3 4 4 2" xfId="26032" xr:uid="{00000000-0005-0000-0000-0000112C0000}"/>
    <cellStyle name="Standard 10 2 3 4 5" xfId="17614" xr:uid="{00000000-0005-0000-0000-0000122C0000}"/>
    <cellStyle name="Standard 10 2 3 5" xfId="1212" xr:uid="{00000000-0005-0000-0000-0000132C0000}"/>
    <cellStyle name="Standard 10 2 3 5 2" xfId="4748" xr:uid="{00000000-0005-0000-0000-0000142C0000}"/>
    <cellStyle name="Standard 10 2 3 5 2 2" xfId="13169" xr:uid="{00000000-0005-0000-0000-0000152C0000}"/>
    <cellStyle name="Standard 10 2 3 5 2 2 2" xfId="30007" xr:uid="{00000000-0005-0000-0000-0000162C0000}"/>
    <cellStyle name="Standard 10 2 3 5 2 3" xfId="21589" xr:uid="{00000000-0005-0000-0000-0000172C0000}"/>
    <cellStyle name="Standard 10 2 3 5 3" xfId="9687" xr:uid="{00000000-0005-0000-0000-0000182C0000}"/>
    <cellStyle name="Standard 10 2 3 5 3 2" xfId="26525" xr:uid="{00000000-0005-0000-0000-0000192C0000}"/>
    <cellStyle name="Standard 10 2 3 5 4" xfId="18107" xr:uid="{00000000-0005-0000-0000-00001A2C0000}"/>
    <cellStyle name="Standard 10 2 3 6" xfId="2321" xr:uid="{00000000-0005-0000-0000-00001B2C0000}"/>
    <cellStyle name="Standard 10 2 3 6 2" xfId="5807" xr:uid="{00000000-0005-0000-0000-00001C2C0000}"/>
    <cellStyle name="Standard 10 2 3 6 2 2" xfId="14228" xr:uid="{00000000-0005-0000-0000-00001D2C0000}"/>
    <cellStyle name="Standard 10 2 3 6 2 2 2" xfId="31066" xr:uid="{00000000-0005-0000-0000-00001E2C0000}"/>
    <cellStyle name="Standard 10 2 3 6 2 3" xfId="22648" xr:uid="{00000000-0005-0000-0000-00001F2C0000}"/>
    <cellStyle name="Standard 10 2 3 6 3" xfId="10746" xr:uid="{00000000-0005-0000-0000-0000202C0000}"/>
    <cellStyle name="Standard 10 2 3 6 3 2" xfId="27584" xr:uid="{00000000-0005-0000-0000-0000212C0000}"/>
    <cellStyle name="Standard 10 2 3 6 4" xfId="19166" xr:uid="{00000000-0005-0000-0000-0000222C0000}"/>
    <cellStyle name="Standard 10 2 3 7" xfId="2816" xr:uid="{00000000-0005-0000-0000-0000232C0000}"/>
    <cellStyle name="Standard 10 2 3 7 2" xfId="6298" xr:uid="{00000000-0005-0000-0000-0000242C0000}"/>
    <cellStyle name="Standard 10 2 3 7 2 2" xfId="14719" xr:uid="{00000000-0005-0000-0000-0000252C0000}"/>
    <cellStyle name="Standard 10 2 3 7 2 2 2" xfId="31557" xr:uid="{00000000-0005-0000-0000-0000262C0000}"/>
    <cellStyle name="Standard 10 2 3 7 2 3" xfId="23139" xr:uid="{00000000-0005-0000-0000-0000272C0000}"/>
    <cellStyle name="Standard 10 2 3 7 3" xfId="11237" xr:uid="{00000000-0005-0000-0000-0000282C0000}"/>
    <cellStyle name="Standard 10 2 3 7 3 2" xfId="28075" xr:uid="{00000000-0005-0000-0000-0000292C0000}"/>
    <cellStyle name="Standard 10 2 3 7 4" xfId="19657" xr:uid="{00000000-0005-0000-0000-00002A2C0000}"/>
    <cellStyle name="Standard 10 2 3 8" xfId="3313" xr:uid="{00000000-0005-0000-0000-00002B2C0000}"/>
    <cellStyle name="Standard 10 2 3 8 2" xfId="6795" xr:uid="{00000000-0005-0000-0000-00002C2C0000}"/>
    <cellStyle name="Standard 10 2 3 8 2 2" xfId="15216" xr:uid="{00000000-0005-0000-0000-00002D2C0000}"/>
    <cellStyle name="Standard 10 2 3 8 2 2 2" xfId="32054" xr:uid="{00000000-0005-0000-0000-00002E2C0000}"/>
    <cellStyle name="Standard 10 2 3 8 2 3" xfId="23636" xr:uid="{00000000-0005-0000-0000-00002F2C0000}"/>
    <cellStyle name="Standard 10 2 3 8 3" xfId="11734" xr:uid="{00000000-0005-0000-0000-0000302C0000}"/>
    <cellStyle name="Standard 10 2 3 8 3 2" xfId="28572" xr:uid="{00000000-0005-0000-0000-0000312C0000}"/>
    <cellStyle name="Standard 10 2 3 8 4" xfId="20154" xr:uid="{00000000-0005-0000-0000-0000322C0000}"/>
    <cellStyle name="Standard 10 2 3 9" xfId="3760" xr:uid="{00000000-0005-0000-0000-0000332C0000}"/>
    <cellStyle name="Standard 10 2 3 9 2" xfId="12181" xr:uid="{00000000-0005-0000-0000-0000342C0000}"/>
    <cellStyle name="Standard 10 2 3 9 2 2" xfId="29019" xr:uid="{00000000-0005-0000-0000-0000352C0000}"/>
    <cellStyle name="Standard 10 2 3 9 3" xfId="20601" xr:uid="{00000000-0005-0000-0000-0000362C0000}"/>
    <cellStyle name="Standard 10 2 4" xfId="308" xr:uid="{00000000-0005-0000-0000-0000372C0000}"/>
    <cellStyle name="Standard 10 2 4 10" xfId="8277" xr:uid="{00000000-0005-0000-0000-0000382C0000}"/>
    <cellStyle name="Standard 10 2 4 10 2" xfId="16698" xr:uid="{00000000-0005-0000-0000-0000392C0000}"/>
    <cellStyle name="Standard 10 2 4 10 2 2" xfId="33536" xr:uid="{00000000-0005-0000-0000-00003A2C0000}"/>
    <cellStyle name="Standard 10 2 4 10 3" xfId="25118" xr:uid="{00000000-0005-0000-0000-00003B2C0000}"/>
    <cellStyle name="Standard 10 2 4 11" xfId="8783" xr:uid="{00000000-0005-0000-0000-00003C2C0000}"/>
    <cellStyle name="Standard 10 2 4 11 2" xfId="25622" xr:uid="{00000000-0005-0000-0000-00003D2C0000}"/>
    <cellStyle name="Standard 10 2 4 12" xfId="17203" xr:uid="{00000000-0005-0000-0000-00003E2C0000}"/>
    <cellStyle name="Standard 10 2 4 2" xfId="804" xr:uid="{00000000-0005-0000-0000-00003F2C0000}"/>
    <cellStyle name="Standard 10 2 4 2 2" xfId="1792" xr:uid="{00000000-0005-0000-0000-0000402C0000}"/>
    <cellStyle name="Standard 10 2 4 2 2 2" xfId="5328" xr:uid="{00000000-0005-0000-0000-0000412C0000}"/>
    <cellStyle name="Standard 10 2 4 2 2 2 2" xfId="13749" xr:uid="{00000000-0005-0000-0000-0000422C0000}"/>
    <cellStyle name="Standard 10 2 4 2 2 2 2 2" xfId="30587" xr:uid="{00000000-0005-0000-0000-0000432C0000}"/>
    <cellStyle name="Standard 10 2 4 2 2 2 3" xfId="22169" xr:uid="{00000000-0005-0000-0000-0000442C0000}"/>
    <cellStyle name="Standard 10 2 4 2 2 3" xfId="10267" xr:uid="{00000000-0005-0000-0000-0000452C0000}"/>
    <cellStyle name="Standard 10 2 4 2 2 3 2" xfId="27105" xr:uid="{00000000-0005-0000-0000-0000462C0000}"/>
    <cellStyle name="Standard 10 2 4 2 2 4" xfId="18687" xr:uid="{00000000-0005-0000-0000-0000472C0000}"/>
    <cellStyle name="Standard 10 2 4 2 3" xfId="4340" xr:uid="{00000000-0005-0000-0000-0000482C0000}"/>
    <cellStyle name="Standard 10 2 4 2 3 2" xfId="12761" xr:uid="{00000000-0005-0000-0000-0000492C0000}"/>
    <cellStyle name="Standard 10 2 4 2 3 2 2" xfId="29599" xr:uid="{00000000-0005-0000-0000-00004A2C0000}"/>
    <cellStyle name="Standard 10 2 4 2 3 3" xfId="21181" xr:uid="{00000000-0005-0000-0000-00004B2C0000}"/>
    <cellStyle name="Standard 10 2 4 2 4" xfId="9279" xr:uid="{00000000-0005-0000-0000-00004C2C0000}"/>
    <cellStyle name="Standard 10 2 4 2 4 2" xfId="26117" xr:uid="{00000000-0005-0000-0000-00004D2C0000}"/>
    <cellStyle name="Standard 10 2 4 2 5" xfId="17699" xr:uid="{00000000-0005-0000-0000-00004E2C0000}"/>
    <cellStyle name="Standard 10 2 4 3" xfId="1297" xr:uid="{00000000-0005-0000-0000-00004F2C0000}"/>
    <cellStyle name="Standard 10 2 4 3 2" xfId="4833" xr:uid="{00000000-0005-0000-0000-0000502C0000}"/>
    <cellStyle name="Standard 10 2 4 3 2 2" xfId="13254" xr:uid="{00000000-0005-0000-0000-0000512C0000}"/>
    <cellStyle name="Standard 10 2 4 3 2 2 2" xfId="30092" xr:uid="{00000000-0005-0000-0000-0000522C0000}"/>
    <cellStyle name="Standard 10 2 4 3 2 3" xfId="21674" xr:uid="{00000000-0005-0000-0000-0000532C0000}"/>
    <cellStyle name="Standard 10 2 4 3 3" xfId="9772" xr:uid="{00000000-0005-0000-0000-0000542C0000}"/>
    <cellStyle name="Standard 10 2 4 3 3 2" xfId="26610" xr:uid="{00000000-0005-0000-0000-0000552C0000}"/>
    <cellStyle name="Standard 10 2 4 3 4" xfId="18192" xr:uid="{00000000-0005-0000-0000-0000562C0000}"/>
    <cellStyle name="Standard 10 2 4 4" xfId="2324" xr:uid="{00000000-0005-0000-0000-0000572C0000}"/>
    <cellStyle name="Standard 10 2 4 4 2" xfId="5810" xr:uid="{00000000-0005-0000-0000-0000582C0000}"/>
    <cellStyle name="Standard 10 2 4 4 2 2" xfId="14231" xr:uid="{00000000-0005-0000-0000-0000592C0000}"/>
    <cellStyle name="Standard 10 2 4 4 2 2 2" xfId="31069" xr:uid="{00000000-0005-0000-0000-00005A2C0000}"/>
    <cellStyle name="Standard 10 2 4 4 2 3" xfId="22651" xr:uid="{00000000-0005-0000-0000-00005B2C0000}"/>
    <cellStyle name="Standard 10 2 4 4 3" xfId="10749" xr:uid="{00000000-0005-0000-0000-00005C2C0000}"/>
    <cellStyle name="Standard 10 2 4 4 3 2" xfId="27587" xr:uid="{00000000-0005-0000-0000-00005D2C0000}"/>
    <cellStyle name="Standard 10 2 4 4 4" xfId="19169" xr:uid="{00000000-0005-0000-0000-00005E2C0000}"/>
    <cellStyle name="Standard 10 2 4 5" xfId="2819" xr:uid="{00000000-0005-0000-0000-00005F2C0000}"/>
    <cellStyle name="Standard 10 2 4 5 2" xfId="6301" xr:uid="{00000000-0005-0000-0000-0000602C0000}"/>
    <cellStyle name="Standard 10 2 4 5 2 2" xfId="14722" xr:uid="{00000000-0005-0000-0000-0000612C0000}"/>
    <cellStyle name="Standard 10 2 4 5 2 2 2" xfId="31560" xr:uid="{00000000-0005-0000-0000-0000622C0000}"/>
    <cellStyle name="Standard 10 2 4 5 2 3" xfId="23142" xr:uid="{00000000-0005-0000-0000-0000632C0000}"/>
    <cellStyle name="Standard 10 2 4 5 3" xfId="11240" xr:uid="{00000000-0005-0000-0000-0000642C0000}"/>
    <cellStyle name="Standard 10 2 4 5 3 2" xfId="28078" xr:uid="{00000000-0005-0000-0000-0000652C0000}"/>
    <cellStyle name="Standard 10 2 4 5 4" xfId="19660" xr:uid="{00000000-0005-0000-0000-0000662C0000}"/>
    <cellStyle name="Standard 10 2 4 6" xfId="3316" xr:uid="{00000000-0005-0000-0000-0000672C0000}"/>
    <cellStyle name="Standard 10 2 4 6 2" xfId="6798" xr:uid="{00000000-0005-0000-0000-0000682C0000}"/>
    <cellStyle name="Standard 10 2 4 6 2 2" xfId="15219" xr:uid="{00000000-0005-0000-0000-0000692C0000}"/>
    <cellStyle name="Standard 10 2 4 6 2 2 2" xfId="32057" xr:uid="{00000000-0005-0000-0000-00006A2C0000}"/>
    <cellStyle name="Standard 10 2 4 6 2 3" xfId="23639" xr:uid="{00000000-0005-0000-0000-00006B2C0000}"/>
    <cellStyle name="Standard 10 2 4 6 3" xfId="11737" xr:uid="{00000000-0005-0000-0000-00006C2C0000}"/>
    <cellStyle name="Standard 10 2 4 6 3 2" xfId="28575" xr:uid="{00000000-0005-0000-0000-00006D2C0000}"/>
    <cellStyle name="Standard 10 2 4 6 4" xfId="20157" xr:uid="{00000000-0005-0000-0000-00006E2C0000}"/>
    <cellStyle name="Standard 10 2 4 7" xfId="3845" xr:uid="{00000000-0005-0000-0000-00006F2C0000}"/>
    <cellStyle name="Standard 10 2 4 7 2" xfId="12266" xr:uid="{00000000-0005-0000-0000-0000702C0000}"/>
    <cellStyle name="Standard 10 2 4 7 2 2" xfId="29104" xr:uid="{00000000-0005-0000-0000-0000712C0000}"/>
    <cellStyle name="Standard 10 2 4 7 3" xfId="20686" xr:uid="{00000000-0005-0000-0000-0000722C0000}"/>
    <cellStyle name="Standard 10 2 4 8" xfId="7293" xr:uid="{00000000-0005-0000-0000-0000732C0000}"/>
    <cellStyle name="Standard 10 2 4 8 2" xfId="15714" xr:uid="{00000000-0005-0000-0000-0000742C0000}"/>
    <cellStyle name="Standard 10 2 4 8 2 2" xfId="32552" xr:uid="{00000000-0005-0000-0000-0000752C0000}"/>
    <cellStyle name="Standard 10 2 4 8 3" xfId="24134" xr:uid="{00000000-0005-0000-0000-0000762C0000}"/>
    <cellStyle name="Standard 10 2 4 9" xfId="7784" xr:uid="{00000000-0005-0000-0000-0000772C0000}"/>
    <cellStyle name="Standard 10 2 4 9 2" xfId="16205" xr:uid="{00000000-0005-0000-0000-0000782C0000}"/>
    <cellStyle name="Standard 10 2 4 9 2 2" xfId="33043" xr:uid="{00000000-0005-0000-0000-0000792C0000}"/>
    <cellStyle name="Standard 10 2 4 9 3" xfId="24625" xr:uid="{00000000-0005-0000-0000-00007A2C0000}"/>
    <cellStyle name="Standard 10 2 5" xfId="470" xr:uid="{00000000-0005-0000-0000-00007B2C0000}"/>
    <cellStyle name="Standard 10 2 5 10" xfId="8278" xr:uid="{00000000-0005-0000-0000-00007C2C0000}"/>
    <cellStyle name="Standard 10 2 5 10 2" xfId="16699" xr:uid="{00000000-0005-0000-0000-00007D2C0000}"/>
    <cellStyle name="Standard 10 2 5 10 2 2" xfId="33537" xr:uid="{00000000-0005-0000-0000-00007E2C0000}"/>
    <cellStyle name="Standard 10 2 5 10 3" xfId="25119" xr:uid="{00000000-0005-0000-0000-00007F2C0000}"/>
    <cellStyle name="Standard 10 2 5 11" xfId="8946" xr:uid="{00000000-0005-0000-0000-0000802C0000}"/>
    <cellStyle name="Standard 10 2 5 11 2" xfId="25784" xr:uid="{00000000-0005-0000-0000-0000812C0000}"/>
    <cellStyle name="Standard 10 2 5 12" xfId="17366" xr:uid="{00000000-0005-0000-0000-0000822C0000}"/>
    <cellStyle name="Standard 10 2 5 2" xfId="966" xr:uid="{00000000-0005-0000-0000-0000832C0000}"/>
    <cellStyle name="Standard 10 2 5 2 2" xfId="1954" xr:uid="{00000000-0005-0000-0000-0000842C0000}"/>
    <cellStyle name="Standard 10 2 5 2 2 2" xfId="5490" xr:uid="{00000000-0005-0000-0000-0000852C0000}"/>
    <cellStyle name="Standard 10 2 5 2 2 2 2" xfId="13911" xr:uid="{00000000-0005-0000-0000-0000862C0000}"/>
    <cellStyle name="Standard 10 2 5 2 2 2 2 2" xfId="30749" xr:uid="{00000000-0005-0000-0000-0000872C0000}"/>
    <cellStyle name="Standard 10 2 5 2 2 2 3" xfId="22331" xr:uid="{00000000-0005-0000-0000-0000882C0000}"/>
    <cellStyle name="Standard 10 2 5 2 2 3" xfId="10429" xr:uid="{00000000-0005-0000-0000-0000892C0000}"/>
    <cellStyle name="Standard 10 2 5 2 2 3 2" xfId="27267" xr:uid="{00000000-0005-0000-0000-00008A2C0000}"/>
    <cellStyle name="Standard 10 2 5 2 2 4" xfId="18849" xr:uid="{00000000-0005-0000-0000-00008B2C0000}"/>
    <cellStyle name="Standard 10 2 5 2 3" xfId="4502" xr:uid="{00000000-0005-0000-0000-00008C2C0000}"/>
    <cellStyle name="Standard 10 2 5 2 3 2" xfId="12923" xr:uid="{00000000-0005-0000-0000-00008D2C0000}"/>
    <cellStyle name="Standard 10 2 5 2 3 2 2" xfId="29761" xr:uid="{00000000-0005-0000-0000-00008E2C0000}"/>
    <cellStyle name="Standard 10 2 5 2 3 3" xfId="21343" xr:uid="{00000000-0005-0000-0000-00008F2C0000}"/>
    <cellStyle name="Standard 10 2 5 2 4" xfId="9441" xr:uid="{00000000-0005-0000-0000-0000902C0000}"/>
    <cellStyle name="Standard 10 2 5 2 4 2" xfId="26279" xr:uid="{00000000-0005-0000-0000-0000912C0000}"/>
    <cellStyle name="Standard 10 2 5 2 5" xfId="17861" xr:uid="{00000000-0005-0000-0000-0000922C0000}"/>
    <cellStyle name="Standard 10 2 5 3" xfId="1459" xr:uid="{00000000-0005-0000-0000-0000932C0000}"/>
    <cellStyle name="Standard 10 2 5 3 2" xfId="4995" xr:uid="{00000000-0005-0000-0000-0000942C0000}"/>
    <cellStyle name="Standard 10 2 5 3 2 2" xfId="13416" xr:uid="{00000000-0005-0000-0000-0000952C0000}"/>
    <cellStyle name="Standard 10 2 5 3 2 2 2" xfId="30254" xr:uid="{00000000-0005-0000-0000-0000962C0000}"/>
    <cellStyle name="Standard 10 2 5 3 2 3" xfId="21836" xr:uid="{00000000-0005-0000-0000-0000972C0000}"/>
    <cellStyle name="Standard 10 2 5 3 3" xfId="9934" xr:uid="{00000000-0005-0000-0000-0000982C0000}"/>
    <cellStyle name="Standard 10 2 5 3 3 2" xfId="26772" xr:uid="{00000000-0005-0000-0000-0000992C0000}"/>
    <cellStyle name="Standard 10 2 5 3 4" xfId="18354" xr:uid="{00000000-0005-0000-0000-00009A2C0000}"/>
    <cellStyle name="Standard 10 2 5 4" xfId="2325" xr:uid="{00000000-0005-0000-0000-00009B2C0000}"/>
    <cellStyle name="Standard 10 2 5 4 2" xfId="5811" xr:uid="{00000000-0005-0000-0000-00009C2C0000}"/>
    <cellStyle name="Standard 10 2 5 4 2 2" xfId="14232" xr:uid="{00000000-0005-0000-0000-00009D2C0000}"/>
    <cellStyle name="Standard 10 2 5 4 2 2 2" xfId="31070" xr:uid="{00000000-0005-0000-0000-00009E2C0000}"/>
    <cellStyle name="Standard 10 2 5 4 2 3" xfId="22652" xr:uid="{00000000-0005-0000-0000-00009F2C0000}"/>
    <cellStyle name="Standard 10 2 5 4 3" xfId="10750" xr:uid="{00000000-0005-0000-0000-0000A02C0000}"/>
    <cellStyle name="Standard 10 2 5 4 3 2" xfId="27588" xr:uid="{00000000-0005-0000-0000-0000A12C0000}"/>
    <cellStyle name="Standard 10 2 5 4 4" xfId="19170" xr:uid="{00000000-0005-0000-0000-0000A22C0000}"/>
    <cellStyle name="Standard 10 2 5 5" xfId="2820" xr:uid="{00000000-0005-0000-0000-0000A32C0000}"/>
    <cellStyle name="Standard 10 2 5 5 2" xfId="6302" xr:uid="{00000000-0005-0000-0000-0000A42C0000}"/>
    <cellStyle name="Standard 10 2 5 5 2 2" xfId="14723" xr:uid="{00000000-0005-0000-0000-0000A52C0000}"/>
    <cellStyle name="Standard 10 2 5 5 2 2 2" xfId="31561" xr:uid="{00000000-0005-0000-0000-0000A62C0000}"/>
    <cellStyle name="Standard 10 2 5 5 2 3" xfId="23143" xr:uid="{00000000-0005-0000-0000-0000A72C0000}"/>
    <cellStyle name="Standard 10 2 5 5 3" xfId="11241" xr:uid="{00000000-0005-0000-0000-0000A82C0000}"/>
    <cellStyle name="Standard 10 2 5 5 3 2" xfId="28079" xr:uid="{00000000-0005-0000-0000-0000A92C0000}"/>
    <cellStyle name="Standard 10 2 5 5 4" xfId="19661" xr:uid="{00000000-0005-0000-0000-0000AA2C0000}"/>
    <cellStyle name="Standard 10 2 5 6" xfId="3317" xr:uid="{00000000-0005-0000-0000-0000AB2C0000}"/>
    <cellStyle name="Standard 10 2 5 6 2" xfId="6799" xr:uid="{00000000-0005-0000-0000-0000AC2C0000}"/>
    <cellStyle name="Standard 10 2 5 6 2 2" xfId="15220" xr:uid="{00000000-0005-0000-0000-0000AD2C0000}"/>
    <cellStyle name="Standard 10 2 5 6 2 2 2" xfId="32058" xr:uid="{00000000-0005-0000-0000-0000AE2C0000}"/>
    <cellStyle name="Standard 10 2 5 6 2 3" xfId="23640" xr:uid="{00000000-0005-0000-0000-0000AF2C0000}"/>
    <cellStyle name="Standard 10 2 5 6 3" xfId="11738" xr:uid="{00000000-0005-0000-0000-0000B02C0000}"/>
    <cellStyle name="Standard 10 2 5 6 3 2" xfId="28576" xr:uid="{00000000-0005-0000-0000-0000B12C0000}"/>
    <cellStyle name="Standard 10 2 5 6 4" xfId="20158" xr:uid="{00000000-0005-0000-0000-0000B22C0000}"/>
    <cellStyle name="Standard 10 2 5 7" xfId="4007" xr:uid="{00000000-0005-0000-0000-0000B32C0000}"/>
    <cellStyle name="Standard 10 2 5 7 2" xfId="12428" xr:uid="{00000000-0005-0000-0000-0000B42C0000}"/>
    <cellStyle name="Standard 10 2 5 7 2 2" xfId="29266" xr:uid="{00000000-0005-0000-0000-0000B52C0000}"/>
    <cellStyle name="Standard 10 2 5 7 3" xfId="20848" xr:uid="{00000000-0005-0000-0000-0000B62C0000}"/>
    <cellStyle name="Standard 10 2 5 8" xfId="7294" xr:uid="{00000000-0005-0000-0000-0000B72C0000}"/>
    <cellStyle name="Standard 10 2 5 8 2" xfId="15715" xr:uid="{00000000-0005-0000-0000-0000B82C0000}"/>
    <cellStyle name="Standard 10 2 5 8 2 2" xfId="32553" xr:uid="{00000000-0005-0000-0000-0000B92C0000}"/>
    <cellStyle name="Standard 10 2 5 8 3" xfId="24135" xr:uid="{00000000-0005-0000-0000-0000BA2C0000}"/>
    <cellStyle name="Standard 10 2 5 9" xfId="7785" xr:uid="{00000000-0005-0000-0000-0000BB2C0000}"/>
    <cellStyle name="Standard 10 2 5 9 2" xfId="16206" xr:uid="{00000000-0005-0000-0000-0000BC2C0000}"/>
    <cellStyle name="Standard 10 2 5 9 2 2" xfId="33044" xr:uid="{00000000-0005-0000-0000-0000BD2C0000}"/>
    <cellStyle name="Standard 10 2 5 9 3" xfId="24626" xr:uid="{00000000-0005-0000-0000-0000BE2C0000}"/>
    <cellStyle name="Standard 10 2 6" xfId="641" xr:uid="{00000000-0005-0000-0000-0000BF2C0000}"/>
    <cellStyle name="Standard 10 2 6 2" xfId="1629" xr:uid="{00000000-0005-0000-0000-0000C02C0000}"/>
    <cellStyle name="Standard 10 2 6 2 2" xfId="5165" xr:uid="{00000000-0005-0000-0000-0000C12C0000}"/>
    <cellStyle name="Standard 10 2 6 2 2 2" xfId="13586" xr:uid="{00000000-0005-0000-0000-0000C22C0000}"/>
    <cellStyle name="Standard 10 2 6 2 2 2 2" xfId="30424" xr:uid="{00000000-0005-0000-0000-0000C32C0000}"/>
    <cellStyle name="Standard 10 2 6 2 2 3" xfId="22006" xr:uid="{00000000-0005-0000-0000-0000C42C0000}"/>
    <cellStyle name="Standard 10 2 6 2 3" xfId="10104" xr:uid="{00000000-0005-0000-0000-0000C52C0000}"/>
    <cellStyle name="Standard 10 2 6 2 3 2" xfId="26942" xr:uid="{00000000-0005-0000-0000-0000C62C0000}"/>
    <cellStyle name="Standard 10 2 6 2 4" xfId="18524" xr:uid="{00000000-0005-0000-0000-0000C72C0000}"/>
    <cellStyle name="Standard 10 2 6 3" xfId="4177" xr:uid="{00000000-0005-0000-0000-0000C82C0000}"/>
    <cellStyle name="Standard 10 2 6 3 2" xfId="12598" xr:uid="{00000000-0005-0000-0000-0000C92C0000}"/>
    <cellStyle name="Standard 10 2 6 3 2 2" xfId="29436" xr:uid="{00000000-0005-0000-0000-0000CA2C0000}"/>
    <cellStyle name="Standard 10 2 6 3 3" xfId="21018" xr:uid="{00000000-0005-0000-0000-0000CB2C0000}"/>
    <cellStyle name="Standard 10 2 6 4" xfId="9116" xr:uid="{00000000-0005-0000-0000-0000CC2C0000}"/>
    <cellStyle name="Standard 10 2 6 4 2" xfId="25954" xr:uid="{00000000-0005-0000-0000-0000CD2C0000}"/>
    <cellStyle name="Standard 10 2 6 5" xfId="17536" xr:uid="{00000000-0005-0000-0000-0000CE2C0000}"/>
    <cellStyle name="Standard 10 2 7" xfId="1134" xr:uid="{00000000-0005-0000-0000-0000CF2C0000}"/>
    <cellStyle name="Standard 10 2 7 2" xfId="4670" xr:uid="{00000000-0005-0000-0000-0000D02C0000}"/>
    <cellStyle name="Standard 10 2 7 2 2" xfId="13091" xr:uid="{00000000-0005-0000-0000-0000D12C0000}"/>
    <cellStyle name="Standard 10 2 7 2 2 2" xfId="29929" xr:uid="{00000000-0005-0000-0000-0000D22C0000}"/>
    <cellStyle name="Standard 10 2 7 2 3" xfId="21511" xr:uid="{00000000-0005-0000-0000-0000D32C0000}"/>
    <cellStyle name="Standard 10 2 7 3" xfId="9609" xr:uid="{00000000-0005-0000-0000-0000D42C0000}"/>
    <cellStyle name="Standard 10 2 7 3 2" xfId="26447" xr:uid="{00000000-0005-0000-0000-0000D52C0000}"/>
    <cellStyle name="Standard 10 2 7 4" xfId="18029" xr:uid="{00000000-0005-0000-0000-0000D62C0000}"/>
    <cellStyle name="Standard 10 2 8" xfId="2314" xr:uid="{00000000-0005-0000-0000-0000D72C0000}"/>
    <cellStyle name="Standard 10 2 8 2" xfId="5800" xr:uid="{00000000-0005-0000-0000-0000D82C0000}"/>
    <cellStyle name="Standard 10 2 8 2 2" xfId="14221" xr:uid="{00000000-0005-0000-0000-0000D92C0000}"/>
    <cellStyle name="Standard 10 2 8 2 2 2" xfId="31059" xr:uid="{00000000-0005-0000-0000-0000DA2C0000}"/>
    <cellStyle name="Standard 10 2 8 2 3" xfId="22641" xr:uid="{00000000-0005-0000-0000-0000DB2C0000}"/>
    <cellStyle name="Standard 10 2 8 3" xfId="10739" xr:uid="{00000000-0005-0000-0000-0000DC2C0000}"/>
    <cellStyle name="Standard 10 2 8 3 2" xfId="27577" xr:uid="{00000000-0005-0000-0000-0000DD2C0000}"/>
    <cellStyle name="Standard 10 2 8 4" xfId="19159" xr:uid="{00000000-0005-0000-0000-0000DE2C0000}"/>
    <cellStyle name="Standard 10 2 9" xfId="2809" xr:uid="{00000000-0005-0000-0000-0000DF2C0000}"/>
    <cellStyle name="Standard 10 2 9 2" xfId="6291" xr:uid="{00000000-0005-0000-0000-0000E02C0000}"/>
    <cellStyle name="Standard 10 2 9 2 2" xfId="14712" xr:uid="{00000000-0005-0000-0000-0000E12C0000}"/>
    <cellStyle name="Standard 10 2 9 2 2 2" xfId="31550" xr:uid="{00000000-0005-0000-0000-0000E22C0000}"/>
    <cellStyle name="Standard 10 2 9 2 3" xfId="23132" xr:uid="{00000000-0005-0000-0000-0000E32C0000}"/>
    <cellStyle name="Standard 10 2 9 3" xfId="11230" xr:uid="{00000000-0005-0000-0000-0000E42C0000}"/>
    <cellStyle name="Standard 10 2 9 3 2" xfId="28068" xr:uid="{00000000-0005-0000-0000-0000E52C0000}"/>
    <cellStyle name="Standard 10 2 9 4" xfId="19650" xr:uid="{00000000-0005-0000-0000-0000E62C0000}"/>
    <cellStyle name="Standard 10 2_1" xfId="208" xr:uid="{00000000-0005-0000-0000-0000E72C0000}"/>
    <cellStyle name="Standard 10 3" xfId="95" xr:uid="{00000000-0005-0000-0000-0000E82C0000}"/>
    <cellStyle name="Standard 10 3 10" xfId="3719" xr:uid="{00000000-0005-0000-0000-0000E92C0000}"/>
    <cellStyle name="Standard 10 3 10 2" xfId="12140" xr:uid="{00000000-0005-0000-0000-0000EA2C0000}"/>
    <cellStyle name="Standard 10 3 10 2 2" xfId="28978" xr:uid="{00000000-0005-0000-0000-0000EB2C0000}"/>
    <cellStyle name="Standard 10 3 10 3" xfId="20560" xr:uid="{00000000-0005-0000-0000-0000EC2C0000}"/>
    <cellStyle name="Standard 10 3 11" xfId="7295" xr:uid="{00000000-0005-0000-0000-0000ED2C0000}"/>
    <cellStyle name="Standard 10 3 11 2" xfId="15716" xr:uid="{00000000-0005-0000-0000-0000EE2C0000}"/>
    <cellStyle name="Standard 10 3 11 2 2" xfId="32554" xr:uid="{00000000-0005-0000-0000-0000EF2C0000}"/>
    <cellStyle name="Standard 10 3 11 3" xfId="24136" xr:uid="{00000000-0005-0000-0000-0000F02C0000}"/>
    <cellStyle name="Standard 10 3 12" xfId="7786" xr:uid="{00000000-0005-0000-0000-0000F12C0000}"/>
    <cellStyle name="Standard 10 3 12 2" xfId="16207" xr:uid="{00000000-0005-0000-0000-0000F22C0000}"/>
    <cellStyle name="Standard 10 3 12 2 2" xfId="33045" xr:uid="{00000000-0005-0000-0000-0000F32C0000}"/>
    <cellStyle name="Standard 10 3 12 3" xfId="24627" xr:uid="{00000000-0005-0000-0000-0000F42C0000}"/>
    <cellStyle name="Standard 10 3 13" xfId="8279" xr:uid="{00000000-0005-0000-0000-0000F52C0000}"/>
    <cellStyle name="Standard 10 3 13 2" xfId="16700" xr:uid="{00000000-0005-0000-0000-0000F62C0000}"/>
    <cellStyle name="Standard 10 3 13 2 2" xfId="33538" xr:uid="{00000000-0005-0000-0000-0000F72C0000}"/>
    <cellStyle name="Standard 10 3 13 3" xfId="25120" xr:uid="{00000000-0005-0000-0000-0000F82C0000}"/>
    <cellStyle name="Standard 10 3 14" xfId="8657" xr:uid="{00000000-0005-0000-0000-0000F92C0000}"/>
    <cellStyle name="Standard 10 3 14 2" xfId="25496" xr:uid="{00000000-0005-0000-0000-0000FA2C0000}"/>
    <cellStyle name="Standard 10 3 15" xfId="17077" xr:uid="{00000000-0005-0000-0000-0000FB2C0000}"/>
    <cellStyle name="Standard 10 3 2" xfId="212" xr:uid="{00000000-0005-0000-0000-0000FC2C0000}"/>
    <cellStyle name="Standard 10 3 2 10" xfId="7296" xr:uid="{00000000-0005-0000-0000-0000FD2C0000}"/>
    <cellStyle name="Standard 10 3 2 10 2" xfId="15717" xr:uid="{00000000-0005-0000-0000-0000FE2C0000}"/>
    <cellStyle name="Standard 10 3 2 10 2 2" xfId="32555" xr:uid="{00000000-0005-0000-0000-0000FF2C0000}"/>
    <cellStyle name="Standard 10 3 2 10 3" xfId="24137" xr:uid="{00000000-0005-0000-0000-0000002D0000}"/>
    <cellStyle name="Standard 10 3 2 11" xfId="7787" xr:uid="{00000000-0005-0000-0000-0000012D0000}"/>
    <cellStyle name="Standard 10 3 2 11 2" xfId="16208" xr:uid="{00000000-0005-0000-0000-0000022D0000}"/>
    <cellStyle name="Standard 10 3 2 11 2 2" xfId="33046" xr:uid="{00000000-0005-0000-0000-0000032D0000}"/>
    <cellStyle name="Standard 10 3 2 11 3" xfId="24628" xr:uid="{00000000-0005-0000-0000-0000042D0000}"/>
    <cellStyle name="Standard 10 3 2 12" xfId="8280" xr:uid="{00000000-0005-0000-0000-0000052D0000}"/>
    <cellStyle name="Standard 10 3 2 12 2" xfId="16701" xr:uid="{00000000-0005-0000-0000-0000062D0000}"/>
    <cellStyle name="Standard 10 3 2 12 2 2" xfId="33539" xr:uid="{00000000-0005-0000-0000-0000072D0000}"/>
    <cellStyle name="Standard 10 3 2 12 3" xfId="25121" xr:uid="{00000000-0005-0000-0000-0000082D0000}"/>
    <cellStyle name="Standard 10 3 2 13" xfId="8737" xr:uid="{00000000-0005-0000-0000-0000092D0000}"/>
    <cellStyle name="Standard 10 3 2 13 2" xfId="25576" xr:uid="{00000000-0005-0000-0000-00000A2D0000}"/>
    <cellStyle name="Standard 10 3 2 14" xfId="17157" xr:uid="{00000000-0005-0000-0000-00000B2D0000}"/>
    <cellStyle name="Standard 10 3 2 2" xfId="425" xr:uid="{00000000-0005-0000-0000-00000C2D0000}"/>
    <cellStyle name="Standard 10 3 2 2 10" xfId="8281" xr:uid="{00000000-0005-0000-0000-00000D2D0000}"/>
    <cellStyle name="Standard 10 3 2 2 10 2" xfId="16702" xr:uid="{00000000-0005-0000-0000-00000E2D0000}"/>
    <cellStyle name="Standard 10 3 2 2 10 2 2" xfId="33540" xr:uid="{00000000-0005-0000-0000-00000F2D0000}"/>
    <cellStyle name="Standard 10 3 2 2 10 3" xfId="25122" xr:uid="{00000000-0005-0000-0000-0000102D0000}"/>
    <cellStyle name="Standard 10 3 2 2 11" xfId="8900" xr:uid="{00000000-0005-0000-0000-0000112D0000}"/>
    <cellStyle name="Standard 10 3 2 2 11 2" xfId="25739" xr:uid="{00000000-0005-0000-0000-0000122D0000}"/>
    <cellStyle name="Standard 10 3 2 2 12" xfId="17320" xr:uid="{00000000-0005-0000-0000-0000132D0000}"/>
    <cellStyle name="Standard 10 3 2 2 2" xfId="921" xr:uid="{00000000-0005-0000-0000-0000142D0000}"/>
    <cellStyle name="Standard 10 3 2 2 2 2" xfId="1909" xr:uid="{00000000-0005-0000-0000-0000152D0000}"/>
    <cellStyle name="Standard 10 3 2 2 2 2 2" xfId="5445" xr:uid="{00000000-0005-0000-0000-0000162D0000}"/>
    <cellStyle name="Standard 10 3 2 2 2 2 2 2" xfId="13866" xr:uid="{00000000-0005-0000-0000-0000172D0000}"/>
    <cellStyle name="Standard 10 3 2 2 2 2 2 2 2" xfId="30704" xr:uid="{00000000-0005-0000-0000-0000182D0000}"/>
    <cellStyle name="Standard 10 3 2 2 2 2 2 3" xfId="22286" xr:uid="{00000000-0005-0000-0000-0000192D0000}"/>
    <cellStyle name="Standard 10 3 2 2 2 2 3" xfId="10384" xr:uid="{00000000-0005-0000-0000-00001A2D0000}"/>
    <cellStyle name="Standard 10 3 2 2 2 2 3 2" xfId="27222" xr:uid="{00000000-0005-0000-0000-00001B2D0000}"/>
    <cellStyle name="Standard 10 3 2 2 2 2 4" xfId="18804" xr:uid="{00000000-0005-0000-0000-00001C2D0000}"/>
    <cellStyle name="Standard 10 3 2 2 2 3" xfId="4457" xr:uid="{00000000-0005-0000-0000-00001D2D0000}"/>
    <cellStyle name="Standard 10 3 2 2 2 3 2" xfId="12878" xr:uid="{00000000-0005-0000-0000-00001E2D0000}"/>
    <cellStyle name="Standard 10 3 2 2 2 3 2 2" xfId="29716" xr:uid="{00000000-0005-0000-0000-00001F2D0000}"/>
    <cellStyle name="Standard 10 3 2 2 2 3 3" xfId="21298" xr:uid="{00000000-0005-0000-0000-0000202D0000}"/>
    <cellStyle name="Standard 10 3 2 2 2 4" xfId="9396" xr:uid="{00000000-0005-0000-0000-0000212D0000}"/>
    <cellStyle name="Standard 10 3 2 2 2 4 2" xfId="26234" xr:uid="{00000000-0005-0000-0000-0000222D0000}"/>
    <cellStyle name="Standard 10 3 2 2 2 5" xfId="17816" xr:uid="{00000000-0005-0000-0000-0000232D0000}"/>
    <cellStyle name="Standard 10 3 2 2 3" xfId="1414" xr:uid="{00000000-0005-0000-0000-0000242D0000}"/>
    <cellStyle name="Standard 10 3 2 2 3 2" xfId="4950" xr:uid="{00000000-0005-0000-0000-0000252D0000}"/>
    <cellStyle name="Standard 10 3 2 2 3 2 2" xfId="13371" xr:uid="{00000000-0005-0000-0000-0000262D0000}"/>
    <cellStyle name="Standard 10 3 2 2 3 2 2 2" xfId="30209" xr:uid="{00000000-0005-0000-0000-0000272D0000}"/>
    <cellStyle name="Standard 10 3 2 2 3 2 3" xfId="21791" xr:uid="{00000000-0005-0000-0000-0000282D0000}"/>
    <cellStyle name="Standard 10 3 2 2 3 3" xfId="9889" xr:uid="{00000000-0005-0000-0000-0000292D0000}"/>
    <cellStyle name="Standard 10 3 2 2 3 3 2" xfId="26727" xr:uid="{00000000-0005-0000-0000-00002A2D0000}"/>
    <cellStyle name="Standard 10 3 2 2 3 4" xfId="18309" xr:uid="{00000000-0005-0000-0000-00002B2D0000}"/>
    <cellStyle name="Standard 10 3 2 2 4" xfId="2328" xr:uid="{00000000-0005-0000-0000-00002C2D0000}"/>
    <cellStyle name="Standard 10 3 2 2 4 2" xfId="5814" xr:uid="{00000000-0005-0000-0000-00002D2D0000}"/>
    <cellStyle name="Standard 10 3 2 2 4 2 2" xfId="14235" xr:uid="{00000000-0005-0000-0000-00002E2D0000}"/>
    <cellStyle name="Standard 10 3 2 2 4 2 2 2" xfId="31073" xr:uid="{00000000-0005-0000-0000-00002F2D0000}"/>
    <cellStyle name="Standard 10 3 2 2 4 2 3" xfId="22655" xr:uid="{00000000-0005-0000-0000-0000302D0000}"/>
    <cellStyle name="Standard 10 3 2 2 4 3" xfId="10753" xr:uid="{00000000-0005-0000-0000-0000312D0000}"/>
    <cellStyle name="Standard 10 3 2 2 4 3 2" xfId="27591" xr:uid="{00000000-0005-0000-0000-0000322D0000}"/>
    <cellStyle name="Standard 10 3 2 2 4 4" xfId="19173" xr:uid="{00000000-0005-0000-0000-0000332D0000}"/>
    <cellStyle name="Standard 10 3 2 2 5" xfId="2823" xr:uid="{00000000-0005-0000-0000-0000342D0000}"/>
    <cellStyle name="Standard 10 3 2 2 5 2" xfId="6305" xr:uid="{00000000-0005-0000-0000-0000352D0000}"/>
    <cellStyle name="Standard 10 3 2 2 5 2 2" xfId="14726" xr:uid="{00000000-0005-0000-0000-0000362D0000}"/>
    <cellStyle name="Standard 10 3 2 2 5 2 2 2" xfId="31564" xr:uid="{00000000-0005-0000-0000-0000372D0000}"/>
    <cellStyle name="Standard 10 3 2 2 5 2 3" xfId="23146" xr:uid="{00000000-0005-0000-0000-0000382D0000}"/>
    <cellStyle name="Standard 10 3 2 2 5 3" xfId="11244" xr:uid="{00000000-0005-0000-0000-0000392D0000}"/>
    <cellStyle name="Standard 10 3 2 2 5 3 2" xfId="28082" xr:uid="{00000000-0005-0000-0000-00003A2D0000}"/>
    <cellStyle name="Standard 10 3 2 2 5 4" xfId="19664" xr:uid="{00000000-0005-0000-0000-00003B2D0000}"/>
    <cellStyle name="Standard 10 3 2 2 6" xfId="3320" xr:uid="{00000000-0005-0000-0000-00003C2D0000}"/>
    <cellStyle name="Standard 10 3 2 2 6 2" xfId="6802" xr:uid="{00000000-0005-0000-0000-00003D2D0000}"/>
    <cellStyle name="Standard 10 3 2 2 6 2 2" xfId="15223" xr:uid="{00000000-0005-0000-0000-00003E2D0000}"/>
    <cellStyle name="Standard 10 3 2 2 6 2 2 2" xfId="32061" xr:uid="{00000000-0005-0000-0000-00003F2D0000}"/>
    <cellStyle name="Standard 10 3 2 2 6 2 3" xfId="23643" xr:uid="{00000000-0005-0000-0000-0000402D0000}"/>
    <cellStyle name="Standard 10 3 2 2 6 3" xfId="11741" xr:uid="{00000000-0005-0000-0000-0000412D0000}"/>
    <cellStyle name="Standard 10 3 2 2 6 3 2" xfId="28579" xr:uid="{00000000-0005-0000-0000-0000422D0000}"/>
    <cellStyle name="Standard 10 3 2 2 6 4" xfId="20161" xr:uid="{00000000-0005-0000-0000-0000432D0000}"/>
    <cellStyle name="Standard 10 3 2 2 7" xfId="3962" xr:uid="{00000000-0005-0000-0000-0000442D0000}"/>
    <cellStyle name="Standard 10 3 2 2 7 2" xfId="12383" xr:uid="{00000000-0005-0000-0000-0000452D0000}"/>
    <cellStyle name="Standard 10 3 2 2 7 2 2" xfId="29221" xr:uid="{00000000-0005-0000-0000-0000462D0000}"/>
    <cellStyle name="Standard 10 3 2 2 7 3" xfId="20803" xr:uid="{00000000-0005-0000-0000-0000472D0000}"/>
    <cellStyle name="Standard 10 3 2 2 8" xfId="7297" xr:uid="{00000000-0005-0000-0000-0000482D0000}"/>
    <cellStyle name="Standard 10 3 2 2 8 2" xfId="15718" xr:uid="{00000000-0005-0000-0000-0000492D0000}"/>
    <cellStyle name="Standard 10 3 2 2 8 2 2" xfId="32556" xr:uid="{00000000-0005-0000-0000-00004A2D0000}"/>
    <cellStyle name="Standard 10 3 2 2 8 3" xfId="24138" xr:uid="{00000000-0005-0000-0000-00004B2D0000}"/>
    <cellStyle name="Standard 10 3 2 2 9" xfId="7788" xr:uid="{00000000-0005-0000-0000-00004C2D0000}"/>
    <cellStyle name="Standard 10 3 2 2 9 2" xfId="16209" xr:uid="{00000000-0005-0000-0000-00004D2D0000}"/>
    <cellStyle name="Standard 10 3 2 2 9 2 2" xfId="33047" xr:uid="{00000000-0005-0000-0000-00004E2D0000}"/>
    <cellStyle name="Standard 10 3 2 2 9 3" xfId="24629" xr:uid="{00000000-0005-0000-0000-00004F2D0000}"/>
    <cellStyle name="Standard 10 3 2 3" xfId="587" xr:uid="{00000000-0005-0000-0000-0000502D0000}"/>
    <cellStyle name="Standard 10 3 2 3 10" xfId="8282" xr:uid="{00000000-0005-0000-0000-0000512D0000}"/>
    <cellStyle name="Standard 10 3 2 3 10 2" xfId="16703" xr:uid="{00000000-0005-0000-0000-0000522D0000}"/>
    <cellStyle name="Standard 10 3 2 3 10 2 2" xfId="33541" xr:uid="{00000000-0005-0000-0000-0000532D0000}"/>
    <cellStyle name="Standard 10 3 2 3 10 3" xfId="25123" xr:uid="{00000000-0005-0000-0000-0000542D0000}"/>
    <cellStyle name="Standard 10 3 2 3 11" xfId="9063" xr:uid="{00000000-0005-0000-0000-0000552D0000}"/>
    <cellStyle name="Standard 10 3 2 3 11 2" xfId="25901" xr:uid="{00000000-0005-0000-0000-0000562D0000}"/>
    <cellStyle name="Standard 10 3 2 3 12" xfId="17483" xr:uid="{00000000-0005-0000-0000-0000572D0000}"/>
    <cellStyle name="Standard 10 3 2 3 2" xfId="1083" xr:uid="{00000000-0005-0000-0000-0000582D0000}"/>
    <cellStyle name="Standard 10 3 2 3 2 2" xfId="2071" xr:uid="{00000000-0005-0000-0000-0000592D0000}"/>
    <cellStyle name="Standard 10 3 2 3 2 2 2" xfId="5607" xr:uid="{00000000-0005-0000-0000-00005A2D0000}"/>
    <cellStyle name="Standard 10 3 2 3 2 2 2 2" xfId="14028" xr:uid="{00000000-0005-0000-0000-00005B2D0000}"/>
    <cellStyle name="Standard 10 3 2 3 2 2 2 2 2" xfId="30866" xr:uid="{00000000-0005-0000-0000-00005C2D0000}"/>
    <cellStyle name="Standard 10 3 2 3 2 2 2 3" xfId="22448" xr:uid="{00000000-0005-0000-0000-00005D2D0000}"/>
    <cellStyle name="Standard 10 3 2 3 2 2 3" xfId="10546" xr:uid="{00000000-0005-0000-0000-00005E2D0000}"/>
    <cellStyle name="Standard 10 3 2 3 2 2 3 2" xfId="27384" xr:uid="{00000000-0005-0000-0000-00005F2D0000}"/>
    <cellStyle name="Standard 10 3 2 3 2 2 4" xfId="18966" xr:uid="{00000000-0005-0000-0000-0000602D0000}"/>
    <cellStyle name="Standard 10 3 2 3 2 3" xfId="4619" xr:uid="{00000000-0005-0000-0000-0000612D0000}"/>
    <cellStyle name="Standard 10 3 2 3 2 3 2" xfId="13040" xr:uid="{00000000-0005-0000-0000-0000622D0000}"/>
    <cellStyle name="Standard 10 3 2 3 2 3 2 2" xfId="29878" xr:uid="{00000000-0005-0000-0000-0000632D0000}"/>
    <cellStyle name="Standard 10 3 2 3 2 3 3" xfId="21460" xr:uid="{00000000-0005-0000-0000-0000642D0000}"/>
    <cellStyle name="Standard 10 3 2 3 2 4" xfId="9558" xr:uid="{00000000-0005-0000-0000-0000652D0000}"/>
    <cellStyle name="Standard 10 3 2 3 2 4 2" xfId="26396" xr:uid="{00000000-0005-0000-0000-0000662D0000}"/>
    <cellStyle name="Standard 10 3 2 3 2 5" xfId="17978" xr:uid="{00000000-0005-0000-0000-0000672D0000}"/>
    <cellStyle name="Standard 10 3 2 3 3" xfId="1576" xr:uid="{00000000-0005-0000-0000-0000682D0000}"/>
    <cellStyle name="Standard 10 3 2 3 3 2" xfId="5112" xr:uid="{00000000-0005-0000-0000-0000692D0000}"/>
    <cellStyle name="Standard 10 3 2 3 3 2 2" xfId="13533" xr:uid="{00000000-0005-0000-0000-00006A2D0000}"/>
    <cellStyle name="Standard 10 3 2 3 3 2 2 2" xfId="30371" xr:uid="{00000000-0005-0000-0000-00006B2D0000}"/>
    <cellStyle name="Standard 10 3 2 3 3 2 3" xfId="21953" xr:uid="{00000000-0005-0000-0000-00006C2D0000}"/>
    <cellStyle name="Standard 10 3 2 3 3 3" xfId="10051" xr:uid="{00000000-0005-0000-0000-00006D2D0000}"/>
    <cellStyle name="Standard 10 3 2 3 3 3 2" xfId="26889" xr:uid="{00000000-0005-0000-0000-00006E2D0000}"/>
    <cellStyle name="Standard 10 3 2 3 3 4" xfId="18471" xr:uid="{00000000-0005-0000-0000-00006F2D0000}"/>
    <cellStyle name="Standard 10 3 2 3 4" xfId="2329" xr:uid="{00000000-0005-0000-0000-0000702D0000}"/>
    <cellStyle name="Standard 10 3 2 3 4 2" xfId="5815" xr:uid="{00000000-0005-0000-0000-0000712D0000}"/>
    <cellStyle name="Standard 10 3 2 3 4 2 2" xfId="14236" xr:uid="{00000000-0005-0000-0000-0000722D0000}"/>
    <cellStyle name="Standard 10 3 2 3 4 2 2 2" xfId="31074" xr:uid="{00000000-0005-0000-0000-0000732D0000}"/>
    <cellStyle name="Standard 10 3 2 3 4 2 3" xfId="22656" xr:uid="{00000000-0005-0000-0000-0000742D0000}"/>
    <cellStyle name="Standard 10 3 2 3 4 3" xfId="10754" xr:uid="{00000000-0005-0000-0000-0000752D0000}"/>
    <cellStyle name="Standard 10 3 2 3 4 3 2" xfId="27592" xr:uid="{00000000-0005-0000-0000-0000762D0000}"/>
    <cellStyle name="Standard 10 3 2 3 4 4" xfId="19174" xr:uid="{00000000-0005-0000-0000-0000772D0000}"/>
    <cellStyle name="Standard 10 3 2 3 5" xfId="2824" xr:uid="{00000000-0005-0000-0000-0000782D0000}"/>
    <cellStyle name="Standard 10 3 2 3 5 2" xfId="6306" xr:uid="{00000000-0005-0000-0000-0000792D0000}"/>
    <cellStyle name="Standard 10 3 2 3 5 2 2" xfId="14727" xr:uid="{00000000-0005-0000-0000-00007A2D0000}"/>
    <cellStyle name="Standard 10 3 2 3 5 2 2 2" xfId="31565" xr:uid="{00000000-0005-0000-0000-00007B2D0000}"/>
    <cellStyle name="Standard 10 3 2 3 5 2 3" xfId="23147" xr:uid="{00000000-0005-0000-0000-00007C2D0000}"/>
    <cellStyle name="Standard 10 3 2 3 5 3" xfId="11245" xr:uid="{00000000-0005-0000-0000-00007D2D0000}"/>
    <cellStyle name="Standard 10 3 2 3 5 3 2" xfId="28083" xr:uid="{00000000-0005-0000-0000-00007E2D0000}"/>
    <cellStyle name="Standard 10 3 2 3 5 4" xfId="19665" xr:uid="{00000000-0005-0000-0000-00007F2D0000}"/>
    <cellStyle name="Standard 10 3 2 3 6" xfId="3321" xr:uid="{00000000-0005-0000-0000-0000802D0000}"/>
    <cellStyle name="Standard 10 3 2 3 6 2" xfId="6803" xr:uid="{00000000-0005-0000-0000-0000812D0000}"/>
    <cellStyle name="Standard 10 3 2 3 6 2 2" xfId="15224" xr:uid="{00000000-0005-0000-0000-0000822D0000}"/>
    <cellStyle name="Standard 10 3 2 3 6 2 2 2" xfId="32062" xr:uid="{00000000-0005-0000-0000-0000832D0000}"/>
    <cellStyle name="Standard 10 3 2 3 6 2 3" xfId="23644" xr:uid="{00000000-0005-0000-0000-0000842D0000}"/>
    <cellStyle name="Standard 10 3 2 3 6 3" xfId="11742" xr:uid="{00000000-0005-0000-0000-0000852D0000}"/>
    <cellStyle name="Standard 10 3 2 3 6 3 2" xfId="28580" xr:uid="{00000000-0005-0000-0000-0000862D0000}"/>
    <cellStyle name="Standard 10 3 2 3 6 4" xfId="20162" xr:uid="{00000000-0005-0000-0000-0000872D0000}"/>
    <cellStyle name="Standard 10 3 2 3 7" xfId="4124" xr:uid="{00000000-0005-0000-0000-0000882D0000}"/>
    <cellStyle name="Standard 10 3 2 3 7 2" xfId="12545" xr:uid="{00000000-0005-0000-0000-0000892D0000}"/>
    <cellStyle name="Standard 10 3 2 3 7 2 2" xfId="29383" xr:uid="{00000000-0005-0000-0000-00008A2D0000}"/>
    <cellStyle name="Standard 10 3 2 3 7 3" xfId="20965" xr:uid="{00000000-0005-0000-0000-00008B2D0000}"/>
    <cellStyle name="Standard 10 3 2 3 8" xfId="7298" xr:uid="{00000000-0005-0000-0000-00008C2D0000}"/>
    <cellStyle name="Standard 10 3 2 3 8 2" xfId="15719" xr:uid="{00000000-0005-0000-0000-00008D2D0000}"/>
    <cellStyle name="Standard 10 3 2 3 8 2 2" xfId="32557" xr:uid="{00000000-0005-0000-0000-00008E2D0000}"/>
    <cellStyle name="Standard 10 3 2 3 8 3" xfId="24139" xr:uid="{00000000-0005-0000-0000-00008F2D0000}"/>
    <cellStyle name="Standard 10 3 2 3 9" xfId="7789" xr:uid="{00000000-0005-0000-0000-0000902D0000}"/>
    <cellStyle name="Standard 10 3 2 3 9 2" xfId="16210" xr:uid="{00000000-0005-0000-0000-0000912D0000}"/>
    <cellStyle name="Standard 10 3 2 3 9 2 2" xfId="33048" xr:uid="{00000000-0005-0000-0000-0000922D0000}"/>
    <cellStyle name="Standard 10 3 2 3 9 3" xfId="24630" xr:uid="{00000000-0005-0000-0000-0000932D0000}"/>
    <cellStyle name="Standard 10 3 2 4" xfId="758" xr:uid="{00000000-0005-0000-0000-0000942D0000}"/>
    <cellStyle name="Standard 10 3 2 4 2" xfId="1746" xr:uid="{00000000-0005-0000-0000-0000952D0000}"/>
    <cellStyle name="Standard 10 3 2 4 2 2" xfId="5282" xr:uid="{00000000-0005-0000-0000-0000962D0000}"/>
    <cellStyle name="Standard 10 3 2 4 2 2 2" xfId="13703" xr:uid="{00000000-0005-0000-0000-0000972D0000}"/>
    <cellStyle name="Standard 10 3 2 4 2 2 2 2" xfId="30541" xr:uid="{00000000-0005-0000-0000-0000982D0000}"/>
    <cellStyle name="Standard 10 3 2 4 2 2 3" xfId="22123" xr:uid="{00000000-0005-0000-0000-0000992D0000}"/>
    <cellStyle name="Standard 10 3 2 4 2 3" xfId="10221" xr:uid="{00000000-0005-0000-0000-00009A2D0000}"/>
    <cellStyle name="Standard 10 3 2 4 2 3 2" xfId="27059" xr:uid="{00000000-0005-0000-0000-00009B2D0000}"/>
    <cellStyle name="Standard 10 3 2 4 2 4" xfId="18641" xr:uid="{00000000-0005-0000-0000-00009C2D0000}"/>
    <cellStyle name="Standard 10 3 2 4 3" xfId="4294" xr:uid="{00000000-0005-0000-0000-00009D2D0000}"/>
    <cellStyle name="Standard 10 3 2 4 3 2" xfId="12715" xr:uid="{00000000-0005-0000-0000-00009E2D0000}"/>
    <cellStyle name="Standard 10 3 2 4 3 2 2" xfId="29553" xr:uid="{00000000-0005-0000-0000-00009F2D0000}"/>
    <cellStyle name="Standard 10 3 2 4 3 3" xfId="21135" xr:uid="{00000000-0005-0000-0000-0000A02D0000}"/>
    <cellStyle name="Standard 10 3 2 4 4" xfId="9233" xr:uid="{00000000-0005-0000-0000-0000A12D0000}"/>
    <cellStyle name="Standard 10 3 2 4 4 2" xfId="26071" xr:uid="{00000000-0005-0000-0000-0000A22D0000}"/>
    <cellStyle name="Standard 10 3 2 4 5" xfId="17653" xr:uid="{00000000-0005-0000-0000-0000A32D0000}"/>
    <cellStyle name="Standard 10 3 2 5" xfId="1251" xr:uid="{00000000-0005-0000-0000-0000A42D0000}"/>
    <cellStyle name="Standard 10 3 2 5 2" xfId="4787" xr:uid="{00000000-0005-0000-0000-0000A52D0000}"/>
    <cellStyle name="Standard 10 3 2 5 2 2" xfId="13208" xr:uid="{00000000-0005-0000-0000-0000A62D0000}"/>
    <cellStyle name="Standard 10 3 2 5 2 2 2" xfId="30046" xr:uid="{00000000-0005-0000-0000-0000A72D0000}"/>
    <cellStyle name="Standard 10 3 2 5 2 3" xfId="21628" xr:uid="{00000000-0005-0000-0000-0000A82D0000}"/>
    <cellStyle name="Standard 10 3 2 5 3" xfId="9726" xr:uid="{00000000-0005-0000-0000-0000A92D0000}"/>
    <cellStyle name="Standard 10 3 2 5 3 2" xfId="26564" xr:uid="{00000000-0005-0000-0000-0000AA2D0000}"/>
    <cellStyle name="Standard 10 3 2 5 4" xfId="18146" xr:uid="{00000000-0005-0000-0000-0000AB2D0000}"/>
    <cellStyle name="Standard 10 3 2 6" xfId="2327" xr:uid="{00000000-0005-0000-0000-0000AC2D0000}"/>
    <cellStyle name="Standard 10 3 2 6 2" xfId="5813" xr:uid="{00000000-0005-0000-0000-0000AD2D0000}"/>
    <cellStyle name="Standard 10 3 2 6 2 2" xfId="14234" xr:uid="{00000000-0005-0000-0000-0000AE2D0000}"/>
    <cellStyle name="Standard 10 3 2 6 2 2 2" xfId="31072" xr:uid="{00000000-0005-0000-0000-0000AF2D0000}"/>
    <cellStyle name="Standard 10 3 2 6 2 3" xfId="22654" xr:uid="{00000000-0005-0000-0000-0000B02D0000}"/>
    <cellStyle name="Standard 10 3 2 6 3" xfId="10752" xr:uid="{00000000-0005-0000-0000-0000B12D0000}"/>
    <cellStyle name="Standard 10 3 2 6 3 2" xfId="27590" xr:uid="{00000000-0005-0000-0000-0000B22D0000}"/>
    <cellStyle name="Standard 10 3 2 6 4" xfId="19172" xr:uid="{00000000-0005-0000-0000-0000B32D0000}"/>
    <cellStyle name="Standard 10 3 2 7" xfId="2822" xr:uid="{00000000-0005-0000-0000-0000B42D0000}"/>
    <cellStyle name="Standard 10 3 2 7 2" xfId="6304" xr:uid="{00000000-0005-0000-0000-0000B52D0000}"/>
    <cellStyle name="Standard 10 3 2 7 2 2" xfId="14725" xr:uid="{00000000-0005-0000-0000-0000B62D0000}"/>
    <cellStyle name="Standard 10 3 2 7 2 2 2" xfId="31563" xr:uid="{00000000-0005-0000-0000-0000B72D0000}"/>
    <cellStyle name="Standard 10 3 2 7 2 3" xfId="23145" xr:uid="{00000000-0005-0000-0000-0000B82D0000}"/>
    <cellStyle name="Standard 10 3 2 7 3" xfId="11243" xr:uid="{00000000-0005-0000-0000-0000B92D0000}"/>
    <cellStyle name="Standard 10 3 2 7 3 2" xfId="28081" xr:uid="{00000000-0005-0000-0000-0000BA2D0000}"/>
    <cellStyle name="Standard 10 3 2 7 4" xfId="19663" xr:uid="{00000000-0005-0000-0000-0000BB2D0000}"/>
    <cellStyle name="Standard 10 3 2 8" xfId="3319" xr:uid="{00000000-0005-0000-0000-0000BC2D0000}"/>
    <cellStyle name="Standard 10 3 2 8 2" xfId="6801" xr:uid="{00000000-0005-0000-0000-0000BD2D0000}"/>
    <cellStyle name="Standard 10 3 2 8 2 2" xfId="15222" xr:uid="{00000000-0005-0000-0000-0000BE2D0000}"/>
    <cellStyle name="Standard 10 3 2 8 2 2 2" xfId="32060" xr:uid="{00000000-0005-0000-0000-0000BF2D0000}"/>
    <cellStyle name="Standard 10 3 2 8 2 3" xfId="23642" xr:uid="{00000000-0005-0000-0000-0000C02D0000}"/>
    <cellStyle name="Standard 10 3 2 8 3" xfId="11740" xr:uid="{00000000-0005-0000-0000-0000C12D0000}"/>
    <cellStyle name="Standard 10 3 2 8 3 2" xfId="28578" xr:uid="{00000000-0005-0000-0000-0000C22D0000}"/>
    <cellStyle name="Standard 10 3 2 8 4" xfId="20160" xr:uid="{00000000-0005-0000-0000-0000C32D0000}"/>
    <cellStyle name="Standard 10 3 2 9" xfId="3799" xr:uid="{00000000-0005-0000-0000-0000C42D0000}"/>
    <cellStyle name="Standard 10 3 2 9 2" xfId="12220" xr:uid="{00000000-0005-0000-0000-0000C52D0000}"/>
    <cellStyle name="Standard 10 3 2 9 2 2" xfId="29058" xr:uid="{00000000-0005-0000-0000-0000C62D0000}"/>
    <cellStyle name="Standard 10 3 2 9 3" xfId="20640" xr:uid="{00000000-0005-0000-0000-0000C72D0000}"/>
    <cellStyle name="Standard 10 3 3" xfId="345" xr:uid="{00000000-0005-0000-0000-0000C82D0000}"/>
    <cellStyle name="Standard 10 3 3 10" xfId="8283" xr:uid="{00000000-0005-0000-0000-0000C92D0000}"/>
    <cellStyle name="Standard 10 3 3 10 2" xfId="16704" xr:uid="{00000000-0005-0000-0000-0000CA2D0000}"/>
    <cellStyle name="Standard 10 3 3 10 2 2" xfId="33542" xr:uid="{00000000-0005-0000-0000-0000CB2D0000}"/>
    <cellStyle name="Standard 10 3 3 10 3" xfId="25124" xr:uid="{00000000-0005-0000-0000-0000CC2D0000}"/>
    <cellStyle name="Standard 10 3 3 11" xfId="8820" xr:uid="{00000000-0005-0000-0000-0000CD2D0000}"/>
    <cellStyle name="Standard 10 3 3 11 2" xfId="25659" xr:uid="{00000000-0005-0000-0000-0000CE2D0000}"/>
    <cellStyle name="Standard 10 3 3 12" xfId="17240" xr:uid="{00000000-0005-0000-0000-0000CF2D0000}"/>
    <cellStyle name="Standard 10 3 3 2" xfId="841" xr:uid="{00000000-0005-0000-0000-0000D02D0000}"/>
    <cellStyle name="Standard 10 3 3 2 2" xfId="1829" xr:uid="{00000000-0005-0000-0000-0000D12D0000}"/>
    <cellStyle name="Standard 10 3 3 2 2 2" xfId="5365" xr:uid="{00000000-0005-0000-0000-0000D22D0000}"/>
    <cellStyle name="Standard 10 3 3 2 2 2 2" xfId="13786" xr:uid="{00000000-0005-0000-0000-0000D32D0000}"/>
    <cellStyle name="Standard 10 3 3 2 2 2 2 2" xfId="30624" xr:uid="{00000000-0005-0000-0000-0000D42D0000}"/>
    <cellStyle name="Standard 10 3 3 2 2 2 3" xfId="22206" xr:uid="{00000000-0005-0000-0000-0000D52D0000}"/>
    <cellStyle name="Standard 10 3 3 2 2 3" xfId="10304" xr:uid="{00000000-0005-0000-0000-0000D62D0000}"/>
    <cellStyle name="Standard 10 3 3 2 2 3 2" xfId="27142" xr:uid="{00000000-0005-0000-0000-0000D72D0000}"/>
    <cellStyle name="Standard 10 3 3 2 2 4" xfId="18724" xr:uid="{00000000-0005-0000-0000-0000D82D0000}"/>
    <cellStyle name="Standard 10 3 3 2 3" xfId="4377" xr:uid="{00000000-0005-0000-0000-0000D92D0000}"/>
    <cellStyle name="Standard 10 3 3 2 3 2" xfId="12798" xr:uid="{00000000-0005-0000-0000-0000DA2D0000}"/>
    <cellStyle name="Standard 10 3 3 2 3 2 2" xfId="29636" xr:uid="{00000000-0005-0000-0000-0000DB2D0000}"/>
    <cellStyle name="Standard 10 3 3 2 3 3" xfId="21218" xr:uid="{00000000-0005-0000-0000-0000DC2D0000}"/>
    <cellStyle name="Standard 10 3 3 2 4" xfId="9316" xr:uid="{00000000-0005-0000-0000-0000DD2D0000}"/>
    <cellStyle name="Standard 10 3 3 2 4 2" xfId="26154" xr:uid="{00000000-0005-0000-0000-0000DE2D0000}"/>
    <cellStyle name="Standard 10 3 3 2 5" xfId="17736" xr:uid="{00000000-0005-0000-0000-0000DF2D0000}"/>
    <cellStyle name="Standard 10 3 3 3" xfId="1334" xr:uid="{00000000-0005-0000-0000-0000E02D0000}"/>
    <cellStyle name="Standard 10 3 3 3 2" xfId="4870" xr:uid="{00000000-0005-0000-0000-0000E12D0000}"/>
    <cellStyle name="Standard 10 3 3 3 2 2" xfId="13291" xr:uid="{00000000-0005-0000-0000-0000E22D0000}"/>
    <cellStyle name="Standard 10 3 3 3 2 2 2" xfId="30129" xr:uid="{00000000-0005-0000-0000-0000E32D0000}"/>
    <cellStyle name="Standard 10 3 3 3 2 3" xfId="21711" xr:uid="{00000000-0005-0000-0000-0000E42D0000}"/>
    <cellStyle name="Standard 10 3 3 3 3" xfId="9809" xr:uid="{00000000-0005-0000-0000-0000E52D0000}"/>
    <cellStyle name="Standard 10 3 3 3 3 2" xfId="26647" xr:uid="{00000000-0005-0000-0000-0000E62D0000}"/>
    <cellStyle name="Standard 10 3 3 3 4" xfId="18229" xr:uid="{00000000-0005-0000-0000-0000E72D0000}"/>
    <cellStyle name="Standard 10 3 3 4" xfId="2330" xr:uid="{00000000-0005-0000-0000-0000E82D0000}"/>
    <cellStyle name="Standard 10 3 3 4 2" xfId="5816" xr:uid="{00000000-0005-0000-0000-0000E92D0000}"/>
    <cellStyle name="Standard 10 3 3 4 2 2" xfId="14237" xr:uid="{00000000-0005-0000-0000-0000EA2D0000}"/>
    <cellStyle name="Standard 10 3 3 4 2 2 2" xfId="31075" xr:uid="{00000000-0005-0000-0000-0000EB2D0000}"/>
    <cellStyle name="Standard 10 3 3 4 2 3" xfId="22657" xr:uid="{00000000-0005-0000-0000-0000EC2D0000}"/>
    <cellStyle name="Standard 10 3 3 4 3" xfId="10755" xr:uid="{00000000-0005-0000-0000-0000ED2D0000}"/>
    <cellStyle name="Standard 10 3 3 4 3 2" xfId="27593" xr:uid="{00000000-0005-0000-0000-0000EE2D0000}"/>
    <cellStyle name="Standard 10 3 3 4 4" xfId="19175" xr:uid="{00000000-0005-0000-0000-0000EF2D0000}"/>
    <cellStyle name="Standard 10 3 3 5" xfId="2825" xr:uid="{00000000-0005-0000-0000-0000F02D0000}"/>
    <cellStyle name="Standard 10 3 3 5 2" xfId="6307" xr:uid="{00000000-0005-0000-0000-0000F12D0000}"/>
    <cellStyle name="Standard 10 3 3 5 2 2" xfId="14728" xr:uid="{00000000-0005-0000-0000-0000F22D0000}"/>
    <cellStyle name="Standard 10 3 3 5 2 2 2" xfId="31566" xr:uid="{00000000-0005-0000-0000-0000F32D0000}"/>
    <cellStyle name="Standard 10 3 3 5 2 3" xfId="23148" xr:uid="{00000000-0005-0000-0000-0000F42D0000}"/>
    <cellStyle name="Standard 10 3 3 5 3" xfId="11246" xr:uid="{00000000-0005-0000-0000-0000F52D0000}"/>
    <cellStyle name="Standard 10 3 3 5 3 2" xfId="28084" xr:uid="{00000000-0005-0000-0000-0000F62D0000}"/>
    <cellStyle name="Standard 10 3 3 5 4" xfId="19666" xr:uid="{00000000-0005-0000-0000-0000F72D0000}"/>
    <cellStyle name="Standard 10 3 3 6" xfId="3322" xr:uid="{00000000-0005-0000-0000-0000F82D0000}"/>
    <cellStyle name="Standard 10 3 3 6 2" xfId="6804" xr:uid="{00000000-0005-0000-0000-0000F92D0000}"/>
    <cellStyle name="Standard 10 3 3 6 2 2" xfId="15225" xr:uid="{00000000-0005-0000-0000-0000FA2D0000}"/>
    <cellStyle name="Standard 10 3 3 6 2 2 2" xfId="32063" xr:uid="{00000000-0005-0000-0000-0000FB2D0000}"/>
    <cellStyle name="Standard 10 3 3 6 2 3" xfId="23645" xr:uid="{00000000-0005-0000-0000-0000FC2D0000}"/>
    <cellStyle name="Standard 10 3 3 6 3" xfId="11743" xr:uid="{00000000-0005-0000-0000-0000FD2D0000}"/>
    <cellStyle name="Standard 10 3 3 6 3 2" xfId="28581" xr:uid="{00000000-0005-0000-0000-0000FE2D0000}"/>
    <cellStyle name="Standard 10 3 3 6 4" xfId="20163" xr:uid="{00000000-0005-0000-0000-0000FF2D0000}"/>
    <cellStyle name="Standard 10 3 3 7" xfId="3882" xr:uid="{00000000-0005-0000-0000-0000002E0000}"/>
    <cellStyle name="Standard 10 3 3 7 2" xfId="12303" xr:uid="{00000000-0005-0000-0000-0000012E0000}"/>
    <cellStyle name="Standard 10 3 3 7 2 2" xfId="29141" xr:uid="{00000000-0005-0000-0000-0000022E0000}"/>
    <cellStyle name="Standard 10 3 3 7 3" xfId="20723" xr:uid="{00000000-0005-0000-0000-0000032E0000}"/>
    <cellStyle name="Standard 10 3 3 8" xfId="7299" xr:uid="{00000000-0005-0000-0000-0000042E0000}"/>
    <cellStyle name="Standard 10 3 3 8 2" xfId="15720" xr:uid="{00000000-0005-0000-0000-0000052E0000}"/>
    <cellStyle name="Standard 10 3 3 8 2 2" xfId="32558" xr:uid="{00000000-0005-0000-0000-0000062E0000}"/>
    <cellStyle name="Standard 10 3 3 8 3" xfId="24140" xr:uid="{00000000-0005-0000-0000-0000072E0000}"/>
    <cellStyle name="Standard 10 3 3 9" xfId="7790" xr:uid="{00000000-0005-0000-0000-0000082E0000}"/>
    <cellStyle name="Standard 10 3 3 9 2" xfId="16211" xr:uid="{00000000-0005-0000-0000-0000092E0000}"/>
    <cellStyle name="Standard 10 3 3 9 2 2" xfId="33049" xr:uid="{00000000-0005-0000-0000-00000A2E0000}"/>
    <cellStyle name="Standard 10 3 3 9 3" xfId="24631" xr:uid="{00000000-0005-0000-0000-00000B2E0000}"/>
    <cellStyle name="Standard 10 3 4" xfId="507" xr:uid="{00000000-0005-0000-0000-00000C2E0000}"/>
    <cellStyle name="Standard 10 3 4 10" xfId="8284" xr:uid="{00000000-0005-0000-0000-00000D2E0000}"/>
    <cellStyle name="Standard 10 3 4 10 2" xfId="16705" xr:uid="{00000000-0005-0000-0000-00000E2E0000}"/>
    <cellStyle name="Standard 10 3 4 10 2 2" xfId="33543" xr:uid="{00000000-0005-0000-0000-00000F2E0000}"/>
    <cellStyle name="Standard 10 3 4 10 3" xfId="25125" xr:uid="{00000000-0005-0000-0000-0000102E0000}"/>
    <cellStyle name="Standard 10 3 4 11" xfId="8983" xr:uid="{00000000-0005-0000-0000-0000112E0000}"/>
    <cellStyle name="Standard 10 3 4 11 2" xfId="25821" xr:uid="{00000000-0005-0000-0000-0000122E0000}"/>
    <cellStyle name="Standard 10 3 4 12" xfId="17403" xr:uid="{00000000-0005-0000-0000-0000132E0000}"/>
    <cellStyle name="Standard 10 3 4 2" xfId="1003" xr:uid="{00000000-0005-0000-0000-0000142E0000}"/>
    <cellStyle name="Standard 10 3 4 2 2" xfId="1991" xr:uid="{00000000-0005-0000-0000-0000152E0000}"/>
    <cellStyle name="Standard 10 3 4 2 2 2" xfId="5527" xr:uid="{00000000-0005-0000-0000-0000162E0000}"/>
    <cellStyle name="Standard 10 3 4 2 2 2 2" xfId="13948" xr:uid="{00000000-0005-0000-0000-0000172E0000}"/>
    <cellStyle name="Standard 10 3 4 2 2 2 2 2" xfId="30786" xr:uid="{00000000-0005-0000-0000-0000182E0000}"/>
    <cellStyle name="Standard 10 3 4 2 2 2 3" xfId="22368" xr:uid="{00000000-0005-0000-0000-0000192E0000}"/>
    <cellStyle name="Standard 10 3 4 2 2 3" xfId="10466" xr:uid="{00000000-0005-0000-0000-00001A2E0000}"/>
    <cellStyle name="Standard 10 3 4 2 2 3 2" xfId="27304" xr:uid="{00000000-0005-0000-0000-00001B2E0000}"/>
    <cellStyle name="Standard 10 3 4 2 2 4" xfId="18886" xr:uid="{00000000-0005-0000-0000-00001C2E0000}"/>
    <cellStyle name="Standard 10 3 4 2 3" xfId="4539" xr:uid="{00000000-0005-0000-0000-00001D2E0000}"/>
    <cellStyle name="Standard 10 3 4 2 3 2" xfId="12960" xr:uid="{00000000-0005-0000-0000-00001E2E0000}"/>
    <cellStyle name="Standard 10 3 4 2 3 2 2" xfId="29798" xr:uid="{00000000-0005-0000-0000-00001F2E0000}"/>
    <cellStyle name="Standard 10 3 4 2 3 3" xfId="21380" xr:uid="{00000000-0005-0000-0000-0000202E0000}"/>
    <cellStyle name="Standard 10 3 4 2 4" xfId="9478" xr:uid="{00000000-0005-0000-0000-0000212E0000}"/>
    <cellStyle name="Standard 10 3 4 2 4 2" xfId="26316" xr:uid="{00000000-0005-0000-0000-0000222E0000}"/>
    <cellStyle name="Standard 10 3 4 2 5" xfId="17898" xr:uid="{00000000-0005-0000-0000-0000232E0000}"/>
    <cellStyle name="Standard 10 3 4 3" xfId="1496" xr:uid="{00000000-0005-0000-0000-0000242E0000}"/>
    <cellStyle name="Standard 10 3 4 3 2" xfId="5032" xr:uid="{00000000-0005-0000-0000-0000252E0000}"/>
    <cellStyle name="Standard 10 3 4 3 2 2" xfId="13453" xr:uid="{00000000-0005-0000-0000-0000262E0000}"/>
    <cellStyle name="Standard 10 3 4 3 2 2 2" xfId="30291" xr:uid="{00000000-0005-0000-0000-0000272E0000}"/>
    <cellStyle name="Standard 10 3 4 3 2 3" xfId="21873" xr:uid="{00000000-0005-0000-0000-0000282E0000}"/>
    <cellStyle name="Standard 10 3 4 3 3" xfId="9971" xr:uid="{00000000-0005-0000-0000-0000292E0000}"/>
    <cellStyle name="Standard 10 3 4 3 3 2" xfId="26809" xr:uid="{00000000-0005-0000-0000-00002A2E0000}"/>
    <cellStyle name="Standard 10 3 4 3 4" xfId="18391" xr:uid="{00000000-0005-0000-0000-00002B2E0000}"/>
    <cellStyle name="Standard 10 3 4 4" xfId="2331" xr:uid="{00000000-0005-0000-0000-00002C2E0000}"/>
    <cellStyle name="Standard 10 3 4 4 2" xfId="5817" xr:uid="{00000000-0005-0000-0000-00002D2E0000}"/>
    <cellStyle name="Standard 10 3 4 4 2 2" xfId="14238" xr:uid="{00000000-0005-0000-0000-00002E2E0000}"/>
    <cellStyle name="Standard 10 3 4 4 2 2 2" xfId="31076" xr:uid="{00000000-0005-0000-0000-00002F2E0000}"/>
    <cellStyle name="Standard 10 3 4 4 2 3" xfId="22658" xr:uid="{00000000-0005-0000-0000-0000302E0000}"/>
    <cellStyle name="Standard 10 3 4 4 3" xfId="10756" xr:uid="{00000000-0005-0000-0000-0000312E0000}"/>
    <cellStyle name="Standard 10 3 4 4 3 2" xfId="27594" xr:uid="{00000000-0005-0000-0000-0000322E0000}"/>
    <cellStyle name="Standard 10 3 4 4 4" xfId="19176" xr:uid="{00000000-0005-0000-0000-0000332E0000}"/>
    <cellStyle name="Standard 10 3 4 5" xfId="2826" xr:uid="{00000000-0005-0000-0000-0000342E0000}"/>
    <cellStyle name="Standard 10 3 4 5 2" xfId="6308" xr:uid="{00000000-0005-0000-0000-0000352E0000}"/>
    <cellStyle name="Standard 10 3 4 5 2 2" xfId="14729" xr:uid="{00000000-0005-0000-0000-0000362E0000}"/>
    <cellStyle name="Standard 10 3 4 5 2 2 2" xfId="31567" xr:uid="{00000000-0005-0000-0000-0000372E0000}"/>
    <cellStyle name="Standard 10 3 4 5 2 3" xfId="23149" xr:uid="{00000000-0005-0000-0000-0000382E0000}"/>
    <cellStyle name="Standard 10 3 4 5 3" xfId="11247" xr:uid="{00000000-0005-0000-0000-0000392E0000}"/>
    <cellStyle name="Standard 10 3 4 5 3 2" xfId="28085" xr:uid="{00000000-0005-0000-0000-00003A2E0000}"/>
    <cellStyle name="Standard 10 3 4 5 4" xfId="19667" xr:uid="{00000000-0005-0000-0000-00003B2E0000}"/>
    <cellStyle name="Standard 10 3 4 6" xfId="3323" xr:uid="{00000000-0005-0000-0000-00003C2E0000}"/>
    <cellStyle name="Standard 10 3 4 6 2" xfId="6805" xr:uid="{00000000-0005-0000-0000-00003D2E0000}"/>
    <cellStyle name="Standard 10 3 4 6 2 2" xfId="15226" xr:uid="{00000000-0005-0000-0000-00003E2E0000}"/>
    <cellStyle name="Standard 10 3 4 6 2 2 2" xfId="32064" xr:uid="{00000000-0005-0000-0000-00003F2E0000}"/>
    <cellStyle name="Standard 10 3 4 6 2 3" xfId="23646" xr:uid="{00000000-0005-0000-0000-0000402E0000}"/>
    <cellStyle name="Standard 10 3 4 6 3" xfId="11744" xr:uid="{00000000-0005-0000-0000-0000412E0000}"/>
    <cellStyle name="Standard 10 3 4 6 3 2" xfId="28582" xr:uid="{00000000-0005-0000-0000-0000422E0000}"/>
    <cellStyle name="Standard 10 3 4 6 4" xfId="20164" xr:uid="{00000000-0005-0000-0000-0000432E0000}"/>
    <cellStyle name="Standard 10 3 4 7" xfId="4044" xr:uid="{00000000-0005-0000-0000-0000442E0000}"/>
    <cellStyle name="Standard 10 3 4 7 2" xfId="12465" xr:uid="{00000000-0005-0000-0000-0000452E0000}"/>
    <cellStyle name="Standard 10 3 4 7 2 2" xfId="29303" xr:uid="{00000000-0005-0000-0000-0000462E0000}"/>
    <cellStyle name="Standard 10 3 4 7 3" xfId="20885" xr:uid="{00000000-0005-0000-0000-0000472E0000}"/>
    <cellStyle name="Standard 10 3 4 8" xfId="7300" xr:uid="{00000000-0005-0000-0000-0000482E0000}"/>
    <cellStyle name="Standard 10 3 4 8 2" xfId="15721" xr:uid="{00000000-0005-0000-0000-0000492E0000}"/>
    <cellStyle name="Standard 10 3 4 8 2 2" xfId="32559" xr:uid="{00000000-0005-0000-0000-00004A2E0000}"/>
    <cellStyle name="Standard 10 3 4 8 3" xfId="24141" xr:uid="{00000000-0005-0000-0000-00004B2E0000}"/>
    <cellStyle name="Standard 10 3 4 9" xfId="7791" xr:uid="{00000000-0005-0000-0000-00004C2E0000}"/>
    <cellStyle name="Standard 10 3 4 9 2" xfId="16212" xr:uid="{00000000-0005-0000-0000-00004D2E0000}"/>
    <cellStyle name="Standard 10 3 4 9 2 2" xfId="33050" xr:uid="{00000000-0005-0000-0000-00004E2E0000}"/>
    <cellStyle name="Standard 10 3 4 9 3" xfId="24632" xr:uid="{00000000-0005-0000-0000-00004F2E0000}"/>
    <cellStyle name="Standard 10 3 5" xfId="678" xr:uid="{00000000-0005-0000-0000-0000502E0000}"/>
    <cellStyle name="Standard 10 3 5 2" xfId="1666" xr:uid="{00000000-0005-0000-0000-0000512E0000}"/>
    <cellStyle name="Standard 10 3 5 2 2" xfId="5202" xr:uid="{00000000-0005-0000-0000-0000522E0000}"/>
    <cellStyle name="Standard 10 3 5 2 2 2" xfId="13623" xr:uid="{00000000-0005-0000-0000-0000532E0000}"/>
    <cellStyle name="Standard 10 3 5 2 2 2 2" xfId="30461" xr:uid="{00000000-0005-0000-0000-0000542E0000}"/>
    <cellStyle name="Standard 10 3 5 2 2 3" xfId="22043" xr:uid="{00000000-0005-0000-0000-0000552E0000}"/>
    <cellStyle name="Standard 10 3 5 2 3" xfId="10141" xr:uid="{00000000-0005-0000-0000-0000562E0000}"/>
    <cellStyle name="Standard 10 3 5 2 3 2" xfId="26979" xr:uid="{00000000-0005-0000-0000-0000572E0000}"/>
    <cellStyle name="Standard 10 3 5 2 4" xfId="18561" xr:uid="{00000000-0005-0000-0000-0000582E0000}"/>
    <cellStyle name="Standard 10 3 5 3" xfId="4214" xr:uid="{00000000-0005-0000-0000-0000592E0000}"/>
    <cellStyle name="Standard 10 3 5 3 2" xfId="12635" xr:uid="{00000000-0005-0000-0000-00005A2E0000}"/>
    <cellStyle name="Standard 10 3 5 3 2 2" xfId="29473" xr:uid="{00000000-0005-0000-0000-00005B2E0000}"/>
    <cellStyle name="Standard 10 3 5 3 3" xfId="21055" xr:uid="{00000000-0005-0000-0000-00005C2E0000}"/>
    <cellStyle name="Standard 10 3 5 4" xfId="9153" xr:uid="{00000000-0005-0000-0000-00005D2E0000}"/>
    <cellStyle name="Standard 10 3 5 4 2" xfId="25991" xr:uid="{00000000-0005-0000-0000-00005E2E0000}"/>
    <cellStyle name="Standard 10 3 5 5" xfId="17573" xr:uid="{00000000-0005-0000-0000-00005F2E0000}"/>
    <cellStyle name="Standard 10 3 6" xfId="1171" xr:uid="{00000000-0005-0000-0000-0000602E0000}"/>
    <cellStyle name="Standard 10 3 6 2" xfId="4707" xr:uid="{00000000-0005-0000-0000-0000612E0000}"/>
    <cellStyle name="Standard 10 3 6 2 2" xfId="13128" xr:uid="{00000000-0005-0000-0000-0000622E0000}"/>
    <cellStyle name="Standard 10 3 6 2 2 2" xfId="29966" xr:uid="{00000000-0005-0000-0000-0000632E0000}"/>
    <cellStyle name="Standard 10 3 6 2 3" xfId="21548" xr:uid="{00000000-0005-0000-0000-0000642E0000}"/>
    <cellStyle name="Standard 10 3 6 3" xfId="9646" xr:uid="{00000000-0005-0000-0000-0000652E0000}"/>
    <cellStyle name="Standard 10 3 6 3 2" xfId="26484" xr:uid="{00000000-0005-0000-0000-0000662E0000}"/>
    <cellStyle name="Standard 10 3 6 4" xfId="18066" xr:uid="{00000000-0005-0000-0000-0000672E0000}"/>
    <cellStyle name="Standard 10 3 7" xfId="2326" xr:uid="{00000000-0005-0000-0000-0000682E0000}"/>
    <cellStyle name="Standard 10 3 7 2" xfId="5812" xr:uid="{00000000-0005-0000-0000-0000692E0000}"/>
    <cellStyle name="Standard 10 3 7 2 2" xfId="14233" xr:uid="{00000000-0005-0000-0000-00006A2E0000}"/>
    <cellStyle name="Standard 10 3 7 2 2 2" xfId="31071" xr:uid="{00000000-0005-0000-0000-00006B2E0000}"/>
    <cellStyle name="Standard 10 3 7 2 3" xfId="22653" xr:uid="{00000000-0005-0000-0000-00006C2E0000}"/>
    <cellStyle name="Standard 10 3 7 3" xfId="10751" xr:uid="{00000000-0005-0000-0000-00006D2E0000}"/>
    <cellStyle name="Standard 10 3 7 3 2" xfId="27589" xr:uid="{00000000-0005-0000-0000-00006E2E0000}"/>
    <cellStyle name="Standard 10 3 7 4" xfId="19171" xr:uid="{00000000-0005-0000-0000-00006F2E0000}"/>
    <cellStyle name="Standard 10 3 8" xfId="2821" xr:uid="{00000000-0005-0000-0000-0000702E0000}"/>
    <cellStyle name="Standard 10 3 8 2" xfId="6303" xr:uid="{00000000-0005-0000-0000-0000712E0000}"/>
    <cellStyle name="Standard 10 3 8 2 2" xfId="14724" xr:uid="{00000000-0005-0000-0000-0000722E0000}"/>
    <cellStyle name="Standard 10 3 8 2 2 2" xfId="31562" xr:uid="{00000000-0005-0000-0000-0000732E0000}"/>
    <cellStyle name="Standard 10 3 8 2 3" xfId="23144" xr:uid="{00000000-0005-0000-0000-0000742E0000}"/>
    <cellStyle name="Standard 10 3 8 3" xfId="11242" xr:uid="{00000000-0005-0000-0000-0000752E0000}"/>
    <cellStyle name="Standard 10 3 8 3 2" xfId="28080" xr:uid="{00000000-0005-0000-0000-0000762E0000}"/>
    <cellStyle name="Standard 10 3 8 4" xfId="19662" xr:uid="{00000000-0005-0000-0000-0000772E0000}"/>
    <cellStyle name="Standard 10 3 9" xfId="3318" xr:uid="{00000000-0005-0000-0000-0000782E0000}"/>
    <cellStyle name="Standard 10 3 9 2" xfId="6800" xr:uid="{00000000-0005-0000-0000-0000792E0000}"/>
    <cellStyle name="Standard 10 3 9 2 2" xfId="15221" xr:uid="{00000000-0005-0000-0000-00007A2E0000}"/>
    <cellStyle name="Standard 10 3 9 2 2 2" xfId="32059" xr:uid="{00000000-0005-0000-0000-00007B2E0000}"/>
    <cellStyle name="Standard 10 3 9 2 3" xfId="23641" xr:uid="{00000000-0005-0000-0000-00007C2E0000}"/>
    <cellStyle name="Standard 10 3 9 3" xfId="11739" xr:uid="{00000000-0005-0000-0000-00007D2E0000}"/>
    <cellStyle name="Standard 10 3 9 3 2" xfId="28577" xr:uid="{00000000-0005-0000-0000-00007E2E0000}"/>
    <cellStyle name="Standard 10 3 9 4" xfId="20159" xr:uid="{00000000-0005-0000-0000-00007F2E0000}"/>
    <cellStyle name="Standard 10 3_1" xfId="211" xr:uid="{00000000-0005-0000-0000-0000802E0000}"/>
    <cellStyle name="Standard 10 4" xfId="145" xr:uid="{00000000-0005-0000-0000-0000812E0000}"/>
    <cellStyle name="Standard 10 4 10" xfId="7301" xr:uid="{00000000-0005-0000-0000-0000822E0000}"/>
    <cellStyle name="Standard 10 4 10 2" xfId="15722" xr:uid="{00000000-0005-0000-0000-0000832E0000}"/>
    <cellStyle name="Standard 10 4 10 2 2" xfId="32560" xr:uid="{00000000-0005-0000-0000-0000842E0000}"/>
    <cellStyle name="Standard 10 4 10 3" xfId="24142" xr:uid="{00000000-0005-0000-0000-0000852E0000}"/>
    <cellStyle name="Standard 10 4 11" xfId="7792" xr:uid="{00000000-0005-0000-0000-0000862E0000}"/>
    <cellStyle name="Standard 10 4 11 2" xfId="16213" xr:uid="{00000000-0005-0000-0000-0000872E0000}"/>
    <cellStyle name="Standard 10 4 11 2 2" xfId="33051" xr:uid="{00000000-0005-0000-0000-0000882E0000}"/>
    <cellStyle name="Standard 10 4 11 3" xfId="24633" xr:uid="{00000000-0005-0000-0000-0000892E0000}"/>
    <cellStyle name="Standard 10 4 12" xfId="8285" xr:uid="{00000000-0005-0000-0000-00008A2E0000}"/>
    <cellStyle name="Standard 10 4 12 2" xfId="16706" xr:uid="{00000000-0005-0000-0000-00008B2E0000}"/>
    <cellStyle name="Standard 10 4 12 2 2" xfId="33544" xr:uid="{00000000-0005-0000-0000-00008C2E0000}"/>
    <cellStyle name="Standard 10 4 12 3" xfId="25126" xr:uid="{00000000-0005-0000-0000-00008D2E0000}"/>
    <cellStyle name="Standard 10 4 13" xfId="8697" xr:uid="{00000000-0005-0000-0000-00008E2E0000}"/>
    <cellStyle name="Standard 10 4 13 2" xfId="25536" xr:uid="{00000000-0005-0000-0000-00008F2E0000}"/>
    <cellStyle name="Standard 10 4 14" xfId="17117" xr:uid="{00000000-0005-0000-0000-0000902E0000}"/>
    <cellStyle name="Standard 10 4 2" xfId="385" xr:uid="{00000000-0005-0000-0000-0000912E0000}"/>
    <cellStyle name="Standard 10 4 2 10" xfId="8286" xr:uid="{00000000-0005-0000-0000-0000922E0000}"/>
    <cellStyle name="Standard 10 4 2 10 2" xfId="16707" xr:uid="{00000000-0005-0000-0000-0000932E0000}"/>
    <cellStyle name="Standard 10 4 2 10 2 2" xfId="33545" xr:uid="{00000000-0005-0000-0000-0000942E0000}"/>
    <cellStyle name="Standard 10 4 2 10 3" xfId="25127" xr:uid="{00000000-0005-0000-0000-0000952E0000}"/>
    <cellStyle name="Standard 10 4 2 11" xfId="8860" xr:uid="{00000000-0005-0000-0000-0000962E0000}"/>
    <cellStyle name="Standard 10 4 2 11 2" xfId="25699" xr:uid="{00000000-0005-0000-0000-0000972E0000}"/>
    <cellStyle name="Standard 10 4 2 12" xfId="17280" xr:uid="{00000000-0005-0000-0000-0000982E0000}"/>
    <cellStyle name="Standard 10 4 2 2" xfId="881" xr:uid="{00000000-0005-0000-0000-0000992E0000}"/>
    <cellStyle name="Standard 10 4 2 2 2" xfId="1869" xr:uid="{00000000-0005-0000-0000-00009A2E0000}"/>
    <cellStyle name="Standard 10 4 2 2 2 2" xfId="5405" xr:uid="{00000000-0005-0000-0000-00009B2E0000}"/>
    <cellStyle name="Standard 10 4 2 2 2 2 2" xfId="13826" xr:uid="{00000000-0005-0000-0000-00009C2E0000}"/>
    <cellStyle name="Standard 10 4 2 2 2 2 2 2" xfId="30664" xr:uid="{00000000-0005-0000-0000-00009D2E0000}"/>
    <cellStyle name="Standard 10 4 2 2 2 2 3" xfId="22246" xr:uid="{00000000-0005-0000-0000-00009E2E0000}"/>
    <cellStyle name="Standard 10 4 2 2 2 3" xfId="10344" xr:uid="{00000000-0005-0000-0000-00009F2E0000}"/>
    <cellStyle name="Standard 10 4 2 2 2 3 2" xfId="27182" xr:uid="{00000000-0005-0000-0000-0000A02E0000}"/>
    <cellStyle name="Standard 10 4 2 2 2 4" xfId="18764" xr:uid="{00000000-0005-0000-0000-0000A12E0000}"/>
    <cellStyle name="Standard 10 4 2 2 3" xfId="4417" xr:uid="{00000000-0005-0000-0000-0000A22E0000}"/>
    <cellStyle name="Standard 10 4 2 2 3 2" xfId="12838" xr:uid="{00000000-0005-0000-0000-0000A32E0000}"/>
    <cellStyle name="Standard 10 4 2 2 3 2 2" xfId="29676" xr:uid="{00000000-0005-0000-0000-0000A42E0000}"/>
    <cellStyle name="Standard 10 4 2 2 3 3" xfId="21258" xr:uid="{00000000-0005-0000-0000-0000A52E0000}"/>
    <cellStyle name="Standard 10 4 2 2 4" xfId="9356" xr:uid="{00000000-0005-0000-0000-0000A62E0000}"/>
    <cellStyle name="Standard 10 4 2 2 4 2" xfId="26194" xr:uid="{00000000-0005-0000-0000-0000A72E0000}"/>
    <cellStyle name="Standard 10 4 2 2 5" xfId="17776" xr:uid="{00000000-0005-0000-0000-0000A82E0000}"/>
    <cellStyle name="Standard 10 4 2 3" xfId="1374" xr:uid="{00000000-0005-0000-0000-0000A92E0000}"/>
    <cellStyle name="Standard 10 4 2 3 2" xfId="4910" xr:uid="{00000000-0005-0000-0000-0000AA2E0000}"/>
    <cellStyle name="Standard 10 4 2 3 2 2" xfId="13331" xr:uid="{00000000-0005-0000-0000-0000AB2E0000}"/>
    <cellStyle name="Standard 10 4 2 3 2 2 2" xfId="30169" xr:uid="{00000000-0005-0000-0000-0000AC2E0000}"/>
    <cellStyle name="Standard 10 4 2 3 2 3" xfId="21751" xr:uid="{00000000-0005-0000-0000-0000AD2E0000}"/>
    <cellStyle name="Standard 10 4 2 3 3" xfId="9849" xr:uid="{00000000-0005-0000-0000-0000AE2E0000}"/>
    <cellStyle name="Standard 10 4 2 3 3 2" xfId="26687" xr:uid="{00000000-0005-0000-0000-0000AF2E0000}"/>
    <cellStyle name="Standard 10 4 2 3 4" xfId="18269" xr:uid="{00000000-0005-0000-0000-0000B02E0000}"/>
    <cellStyle name="Standard 10 4 2 4" xfId="2333" xr:uid="{00000000-0005-0000-0000-0000B12E0000}"/>
    <cellStyle name="Standard 10 4 2 4 2" xfId="5819" xr:uid="{00000000-0005-0000-0000-0000B22E0000}"/>
    <cellStyle name="Standard 10 4 2 4 2 2" xfId="14240" xr:uid="{00000000-0005-0000-0000-0000B32E0000}"/>
    <cellStyle name="Standard 10 4 2 4 2 2 2" xfId="31078" xr:uid="{00000000-0005-0000-0000-0000B42E0000}"/>
    <cellStyle name="Standard 10 4 2 4 2 3" xfId="22660" xr:uid="{00000000-0005-0000-0000-0000B52E0000}"/>
    <cellStyle name="Standard 10 4 2 4 3" xfId="10758" xr:uid="{00000000-0005-0000-0000-0000B62E0000}"/>
    <cellStyle name="Standard 10 4 2 4 3 2" xfId="27596" xr:uid="{00000000-0005-0000-0000-0000B72E0000}"/>
    <cellStyle name="Standard 10 4 2 4 4" xfId="19178" xr:uid="{00000000-0005-0000-0000-0000B82E0000}"/>
    <cellStyle name="Standard 10 4 2 5" xfId="2828" xr:uid="{00000000-0005-0000-0000-0000B92E0000}"/>
    <cellStyle name="Standard 10 4 2 5 2" xfId="6310" xr:uid="{00000000-0005-0000-0000-0000BA2E0000}"/>
    <cellStyle name="Standard 10 4 2 5 2 2" xfId="14731" xr:uid="{00000000-0005-0000-0000-0000BB2E0000}"/>
    <cellStyle name="Standard 10 4 2 5 2 2 2" xfId="31569" xr:uid="{00000000-0005-0000-0000-0000BC2E0000}"/>
    <cellStyle name="Standard 10 4 2 5 2 3" xfId="23151" xr:uid="{00000000-0005-0000-0000-0000BD2E0000}"/>
    <cellStyle name="Standard 10 4 2 5 3" xfId="11249" xr:uid="{00000000-0005-0000-0000-0000BE2E0000}"/>
    <cellStyle name="Standard 10 4 2 5 3 2" xfId="28087" xr:uid="{00000000-0005-0000-0000-0000BF2E0000}"/>
    <cellStyle name="Standard 10 4 2 5 4" xfId="19669" xr:uid="{00000000-0005-0000-0000-0000C02E0000}"/>
    <cellStyle name="Standard 10 4 2 6" xfId="3325" xr:uid="{00000000-0005-0000-0000-0000C12E0000}"/>
    <cellStyle name="Standard 10 4 2 6 2" xfId="6807" xr:uid="{00000000-0005-0000-0000-0000C22E0000}"/>
    <cellStyle name="Standard 10 4 2 6 2 2" xfId="15228" xr:uid="{00000000-0005-0000-0000-0000C32E0000}"/>
    <cellStyle name="Standard 10 4 2 6 2 2 2" xfId="32066" xr:uid="{00000000-0005-0000-0000-0000C42E0000}"/>
    <cellStyle name="Standard 10 4 2 6 2 3" xfId="23648" xr:uid="{00000000-0005-0000-0000-0000C52E0000}"/>
    <cellStyle name="Standard 10 4 2 6 3" xfId="11746" xr:uid="{00000000-0005-0000-0000-0000C62E0000}"/>
    <cellStyle name="Standard 10 4 2 6 3 2" xfId="28584" xr:uid="{00000000-0005-0000-0000-0000C72E0000}"/>
    <cellStyle name="Standard 10 4 2 6 4" xfId="20166" xr:uid="{00000000-0005-0000-0000-0000C82E0000}"/>
    <cellStyle name="Standard 10 4 2 7" xfId="3922" xr:uid="{00000000-0005-0000-0000-0000C92E0000}"/>
    <cellStyle name="Standard 10 4 2 7 2" xfId="12343" xr:uid="{00000000-0005-0000-0000-0000CA2E0000}"/>
    <cellStyle name="Standard 10 4 2 7 2 2" xfId="29181" xr:uid="{00000000-0005-0000-0000-0000CB2E0000}"/>
    <cellStyle name="Standard 10 4 2 7 3" xfId="20763" xr:uid="{00000000-0005-0000-0000-0000CC2E0000}"/>
    <cellStyle name="Standard 10 4 2 8" xfId="7302" xr:uid="{00000000-0005-0000-0000-0000CD2E0000}"/>
    <cellStyle name="Standard 10 4 2 8 2" xfId="15723" xr:uid="{00000000-0005-0000-0000-0000CE2E0000}"/>
    <cellStyle name="Standard 10 4 2 8 2 2" xfId="32561" xr:uid="{00000000-0005-0000-0000-0000CF2E0000}"/>
    <cellStyle name="Standard 10 4 2 8 3" xfId="24143" xr:uid="{00000000-0005-0000-0000-0000D02E0000}"/>
    <cellStyle name="Standard 10 4 2 9" xfId="7793" xr:uid="{00000000-0005-0000-0000-0000D12E0000}"/>
    <cellStyle name="Standard 10 4 2 9 2" xfId="16214" xr:uid="{00000000-0005-0000-0000-0000D22E0000}"/>
    <cellStyle name="Standard 10 4 2 9 2 2" xfId="33052" xr:uid="{00000000-0005-0000-0000-0000D32E0000}"/>
    <cellStyle name="Standard 10 4 2 9 3" xfId="24634" xr:uid="{00000000-0005-0000-0000-0000D42E0000}"/>
    <cellStyle name="Standard 10 4 3" xfId="547" xr:uid="{00000000-0005-0000-0000-0000D52E0000}"/>
    <cellStyle name="Standard 10 4 3 10" xfId="8287" xr:uid="{00000000-0005-0000-0000-0000D62E0000}"/>
    <cellStyle name="Standard 10 4 3 10 2" xfId="16708" xr:uid="{00000000-0005-0000-0000-0000D72E0000}"/>
    <cellStyle name="Standard 10 4 3 10 2 2" xfId="33546" xr:uid="{00000000-0005-0000-0000-0000D82E0000}"/>
    <cellStyle name="Standard 10 4 3 10 3" xfId="25128" xr:uid="{00000000-0005-0000-0000-0000D92E0000}"/>
    <cellStyle name="Standard 10 4 3 11" xfId="9023" xr:uid="{00000000-0005-0000-0000-0000DA2E0000}"/>
    <cellStyle name="Standard 10 4 3 11 2" xfId="25861" xr:uid="{00000000-0005-0000-0000-0000DB2E0000}"/>
    <cellStyle name="Standard 10 4 3 12" xfId="17443" xr:uid="{00000000-0005-0000-0000-0000DC2E0000}"/>
    <cellStyle name="Standard 10 4 3 2" xfId="1043" xr:uid="{00000000-0005-0000-0000-0000DD2E0000}"/>
    <cellStyle name="Standard 10 4 3 2 2" xfId="2031" xr:uid="{00000000-0005-0000-0000-0000DE2E0000}"/>
    <cellStyle name="Standard 10 4 3 2 2 2" xfId="5567" xr:uid="{00000000-0005-0000-0000-0000DF2E0000}"/>
    <cellStyle name="Standard 10 4 3 2 2 2 2" xfId="13988" xr:uid="{00000000-0005-0000-0000-0000E02E0000}"/>
    <cellStyle name="Standard 10 4 3 2 2 2 2 2" xfId="30826" xr:uid="{00000000-0005-0000-0000-0000E12E0000}"/>
    <cellStyle name="Standard 10 4 3 2 2 2 3" xfId="22408" xr:uid="{00000000-0005-0000-0000-0000E22E0000}"/>
    <cellStyle name="Standard 10 4 3 2 2 3" xfId="10506" xr:uid="{00000000-0005-0000-0000-0000E32E0000}"/>
    <cellStyle name="Standard 10 4 3 2 2 3 2" xfId="27344" xr:uid="{00000000-0005-0000-0000-0000E42E0000}"/>
    <cellStyle name="Standard 10 4 3 2 2 4" xfId="18926" xr:uid="{00000000-0005-0000-0000-0000E52E0000}"/>
    <cellStyle name="Standard 10 4 3 2 3" xfId="4579" xr:uid="{00000000-0005-0000-0000-0000E62E0000}"/>
    <cellStyle name="Standard 10 4 3 2 3 2" xfId="13000" xr:uid="{00000000-0005-0000-0000-0000E72E0000}"/>
    <cellStyle name="Standard 10 4 3 2 3 2 2" xfId="29838" xr:uid="{00000000-0005-0000-0000-0000E82E0000}"/>
    <cellStyle name="Standard 10 4 3 2 3 3" xfId="21420" xr:uid="{00000000-0005-0000-0000-0000E92E0000}"/>
    <cellStyle name="Standard 10 4 3 2 4" xfId="9518" xr:uid="{00000000-0005-0000-0000-0000EA2E0000}"/>
    <cellStyle name="Standard 10 4 3 2 4 2" xfId="26356" xr:uid="{00000000-0005-0000-0000-0000EB2E0000}"/>
    <cellStyle name="Standard 10 4 3 2 5" xfId="17938" xr:uid="{00000000-0005-0000-0000-0000EC2E0000}"/>
    <cellStyle name="Standard 10 4 3 3" xfId="1536" xr:uid="{00000000-0005-0000-0000-0000ED2E0000}"/>
    <cellStyle name="Standard 10 4 3 3 2" xfId="5072" xr:uid="{00000000-0005-0000-0000-0000EE2E0000}"/>
    <cellStyle name="Standard 10 4 3 3 2 2" xfId="13493" xr:uid="{00000000-0005-0000-0000-0000EF2E0000}"/>
    <cellStyle name="Standard 10 4 3 3 2 2 2" xfId="30331" xr:uid="{00000000-0005-0000-0000-0000F02E0000}"/>
    <cellStyle name="Standard 10 4 3 3 2 3" xfId="21913" xr:uid="{00000000-0005-0000-0000-0000F12E0000}"/>
    <cellStyle name="Standard 10 4 3 3 3" xfId="10011" xr:uid="{00000000-0005-0000-0000-0000F22E0000}"/>
    <cellStyle name="Standard 10 4 3 3 3 2" xfId="26849" xr:uid="{00000000-0005-0000-0000-0000F32E0000}"/>
    <cellStyle name="Standard 10 4 3 3 4" xfId="18431" xr:uid="{00000000-0005-0000-0000-0000F42E0000}"/>
    <cellStyle name="Standard 10 4 3 4" xfId="2334" xr:uid="{00000000-0005-0000-0000-0000F52E0000}"/>
    <cellStyle name="Standard 10 4 3 4 2" xfId="5820" xr:uid="{00000000-0005-0000-0000-0000F62E0000}"/>
    <cellStyle name="Standard 10 4 3 4 2 2" xfId="14241" xr:uid="{00000000-0005-0000-0000-0000F72E0000}"/>
    <cellStyle name="Standard 10 4 3 4 2 2 2" xfId="31079" xr:uid="{00000000-0005-0000-0000-0000F82E0000}"/>
    <cellStyle name="Standard 10 4 3 4 2 3" xfId="22661" xr:uid="{00000000-0005-0000-0000-0000F92E0000}"/>
    <cellStyle name="Standard 10 4 3 4 3" xfId="10759" xr:uid="{00000000-0005-0000-0000-0000FA2E0000}"/>
    <cellStyle name="Standard 10 4 3 4 3 2" xfId="27597" xr:uid="{00000000-0005-0000-0000-0000FB2E0000}"/>
    <cellStyle name="Standard 10 4 3 4 4" xfId="19179" xr:uid="{00000000-0005-0000-0000-0000FC2E0000}"/>
    <cellStyle name="Standard 10 4 3 5" xfId="2829" xr:uid="{00000000-0005-0000-0000-0000FD2E0000}"/>
    <cellStyle name="Standard 10 4 3 5 2" xfId="6311" xr:uid="{00000000-0005-0000-0000-0000FE2E0000}"/>
    <cellStyle name="Standard 10 4 3 5 2 2" xfId="14732" xr:uid="{00000000-0005-0000-0000-0000FF2E0000}"/>
    <cellStyle name="Standard 10 4 3 5 2 2 2" xfId="31570" xr:uid="{00000000-0005-0000-0000-0000002F0000}"/>
    <cellStyle name="Standard 10 4 3 5 2 3" xfId="23152" xr:uid="{00000000-0005-0000-0000-0000012F0000}"/>
    <cellStyle name="Standard 10 4 3 5 3" xfId="11250" xr:uid="{00000000-0005-0000-0000-0000022F0000}"/>
    <cellStyle name="Standard 10 4 3 5 3 2" xfId="28088" xr:uid="{00000000-0005-0000-0000-0000032F0000}"/>
    <cellStyle name="Standard 10 4 3 5 4" xfId="19670" xr:uid="{00000000-0005-0000-0000-0000042F0000}"/>
    <cellStyle name="Standard 10 4 3 6" xfId="3326" xr:uid="{00000000-0005-0000-0000-0000052F0000}"/>
    <cellStyle name="Standard 10 4 3 6 2" xfId="6808" xr:uid="{00000000-0005-0000-0000-0000062F0000}"/>
    <cellStyle name="Standard 10 4 3 6 2 2" xfId="15229" xr:uid="{00000000-0005-0000-0000-0000072F0000}"/>
    <cellStyle name="Standard 10 4 3 6 2 2 2" xfId="32067" xr:uid="{00000000-0005-0000-0000-0000082F0000}"/>
    <cellStyle name="Standard 10 4 3 6 2 3" xfId="23649" xr:uid="{00000000-0005-0000-0000-0000092F0000}"/>
    <cellStyle name="Standard 10 4 3 6 3" xfId="11747" xr:uid="{00000000-0005-0000-0000-00000A2F0000}"/>
    <cellStyle name="Standard 10 4 3 6 3 2" xfId="28585" xr:uid="{00000000-0005-0000-0000-00000B2F0000}"/>
    <cellStyle name="Standard 10 4 3 6 4" xfId="20167" xr:uid="{00000000-0005-0000-0000-00000C2F0000}"/>
    <cellStyle name="Standard 10 4 3 7" xfId="4084" xr:uid="{00000000-0005-0000-0000-00000D2F0000}"/>
    <cellStyle name="Standard 10 4 3 7 2" xfId="12505" xr:uid="{00000000-0005-0000-0000-00000E2F0000}"/>
    <cellStyle name="Standard 10 4 3 7 2 2" xfId="29343" xr:uid="{00000000-0005-0000-0000-00000F2F0000}"/>
    <cellStyle name="Standard 10 4 3 7 3" xfId="20925" xr:uid="{00000000-0005-0000-0000-0000102F0000}"/>
    <cellStyle name="Standard 10 4 3 8" xfId="7303" xr:uid="{00000000-0005-0000-0000-0000112F0000}"/>
    <cellStyle name="Standard 10 4 3 8 2" xfId="15724" xr:uid="{00000000-0005-0000-0000-0000122F0000}"/>
    <cellStyle name="Standard 10 4 3 8 2 2" xfId="32562" xr:uid="{00000000-0005-0000-0000-0000132F0000}"/>
    <cellStyle name="Standard 10 4 3 8 3" xfId="24144" xr:uid="{00000000-0005-0000-0000-0000142F0000}"/>
    <cellStyle name="Standard 10 4 3 9" xfId="7794" xr:uid="{00000000-0005-0000-0000-0000152F0000}"/>
    <cellStyle name="Standard 10 4 3 9 2" xfId="16215" xr:uid="{00000000-0005-0000-0000-0000162F0000}"/>
    <cellStyle name="Standard 10 4 3 9 2 2" xfId="33053" xr:uid="{00000000-0005-0000-0000-0000172F0000}"/>
    <cellStyle name="Standard 10 4 3 9 3" xfId="24635" xr:uid="{00000000-0005-0000-0000-0000182F0000}"/>
    <cellStyle name="Standard 10 4 4" xfId="718" xr:uid="{00000000-0005-0000-0000-0000192F0000}"/>
    <cellStyle name="Standard 10 4 4 2" xfId="1706" xr:uid="{00000000-0005-0000-0000-00001A2F0000}"/>
    <cellStyle name="Standard 10 4 4 2 2" xfId="5242" xr:uid="{00000000-0005-0000-0000-00001B2F0000}"/>
    <cellStyle name="Standard 10 4 4 2 2 2" xfId="13663" xr:uid="{00000000-0005-0000-0000-00001C2F0000}"/>
    <cellStyle name="Standard 10 4 4 2 2 2 2" xfId="30501" xr:uid="{00000000-0005-0000-0000-00001D2F0000}"/>
    <cellStyle name="Standard 10 4 4 2 2 3" xfId="22083" xr:uid="{00000000-0005-0000-0000-00001E2F0000}"/>
    <cellStyle name="Standard 10 4 4 2 3" xfId="10181" xr:uid="{00000000-0005-0000-0000-00001F2F0000}"/>
    <cellStyle name="Standard 10 4 4 2 3 2" xfId="27019" xr:uid="{00000000-0005-0000-0000-0000202F0000}"/>
    <cellStyle name="Standard 10 4 4 2 4" xfId="18601" xr:uid="{00000000-0005-0000-0000-0000212F0000}"/>
    <cellStyle name="Standard 10 4 4 3" xfId="4254" xr:uid="{00000000-0005-0000-0000-0000222F0000}"/>
    <cellStyle name="Standard 10 4 4 3 2" xfId="12675" xr:uid="{00000000-0005-0000-0000-0000232F0000}"/>
    <cellStyle name="Standard 10 4 4 3 2 2" xfId="29513" xr:uid="{00000000-0005-0000-0000-0000242F0000}"/>
    <cellStyle name="Standard 10 4 4 3 3" xfId="21095" xr:uid="{00000000-0005-0000-0000-0000252F0000}"/>
    <cellStyle name="Standard 10 4 4 4" xfId="9193" xr:uid="{00000000-0005-0000-0000-0000262F0000}"/>
    <cellStyle name="Standard 10 4 4 4 2" xfId="26031" xr:uid="{00000000-0005-0000-0000-0000272F0000}"/>
    <cellStyle name="Standard 10 4 4 5" xfId="17613" xr:uid="{00000000-0005-0000-0000-0000282F0000}"/>
    <cellStyle name="Standard 10 4 5" xfId="1211" xr:uid="{00000000-0005-0000-0000-0000292F0000}"/>
    <cellStyle name="Standard 10 4 5 2" xfId="4747" xr:uid="{00000000-0005-0000-0000-00002A2F0000}"/>
    <cellStyle name="Standard 10 4 5 2 2" xfId="13168" xr:uid="{00000000-0005-0000-0000-00002B2F0000}"/>
    <cellStyle name="Standard 10 4 5 2 2 2" xfId="30006" xr:uid="{00000000-0005-0000-0000-00002C2F0000}"/>
    <cellStyle name="Standard 10 4 5 2 3" xfId="21588" xr:uid="{00000000-0005-0000-0000-00002D2F0000}"/>
    <cellStyle name="Standard 10 4 5 3" xfId="9686" xr:uid="{00000000-0005-0000-0000-00002E2F0000}"/>
    <cellStyle name="Standard 10 4 5 3 2" xfId="26524" xr:uid="{00000000-0005-0000-0000-00002F2F0000}"/>
    <cellStyle name="Standard 10 4 5 4" xfId="18106" xr:uid="{00000000-0005-0000-0000-0000302F0000}"/>
    <cellStyle name="Standard 10 4 6" xfId="2332" xr:uid="{00000000-0005-0000-0000-0000312F0000}"/>
    <cellStyle name="Standard 10 4 6 2" xfId="5818" xr:uid="{00000000-0005-0000-0000-0000322F0000}"/>
    <cellStyle name="Standard 10 4 6 2 2" xfId="14239" xr:uid="{00000000-0005-0000-0000-0000332F0000}"/>
    <cellStyle name="Standard 10 4 6 2 2 2" xfId="31077" xr:uid="{00000000-0005-0000-0000-0000342F0000}"/>
    <cellStyle name="Standard 10 4 6 2 3" xfId="22659" xr:uid="{00000000-0005-0000-0000-0000352F0000}"/>
    <cellStyle name="Standard 10 4 6 3" xfId="10757" xr:uid="{00000000-0005-0000-0000-0000362F0000}"/>
    <cellStyle name="Standard 10 4 6 3 2" xfId="27595" xr:uid="{00000000-0005-0000-0000-0000372F0000}"/>
    <cellStyle name="Standard 10 4 6 4" xfId="19177" xr:uid="{00000000-0005-0000-0000-0000382F0000}"/>
    <cellStyle name="Standard 10 4 7" xfId="2827" xr:uid="{00000000-0005-0000-0000-0000392F0000}"/>
    <cellStyle name="Standard 10 4 7 2" xfId="6309" xr:uid="{00000000-0005-0000-0000-00003A2F0000}"/>
    <cellStyle name="Standard 10 4 7 2 2" xfId="14730" xr:uid="{00000000-0005-0000-0000-00003B2F0000}"/>
    <cellStyle name="Standard 10 4 7 2 2 2" xfId="31568" xr:uid="{00000000-0005-0000-0000-00003C2F0000}"/>
    <cellStyle name="Standard 10 4 7 2 3" xfId="23150" xr:uid="{00000000-0005-0000-0000-00003D2F0000}"/>
    <cellStyle name="Standard 10 4 7 3" xfId="11248" xr:uid="{00000000-0005-0000-0000-00003E2F0000}"/>
    <cellStyle name="Standard 10 4 7 3 2" xfId="28086" xr:uid="{00000000-0005-0000-0000-00003F2F0000}"/>
    <cellStyle name="Standard 10 4 7 4" xfId="19668" xr:uid="{00000000-0005-0000-0000-0000402F0000}"/>
    <cellStyle name="Standard 10 4 8" xfId="3324" xr:uid="{00000000-0005-0000-0000-0000412F0000}"/>
    <cellStyle name="Standard 10 4 8 2" xfId="6806" xr:uid="{00000000-0005-0000-0000-0000422F0000}"/>
    <cellStyle name="Standard 10 4 8 2 2" xfId="15227" xr:uid="{00000000-0005-0000-0000-0000432F0000}"/>
    <cellStyle name="Standard 10 4 8 2 2 2" xfId="32065" xr:uid="{00000000-0005-0000-0000-0000442F0000}"/>
    <cellStyle name="Standard 10 4 8 2 3" xfId="23647" xr:uid="{00000000-0005-0000-0000-0000452F0000}"/>
    <cellStyle name="Standard 10 4 8 3" xfId="11745" xr:uid="{00000000-0005-0000-0000-0000462F0000}"/>
    <cellStyle name="Standard 10 4 8 3 2" xfId="28583" xr:uid="{00000000-0005-0000-0000-0000472F0000}"/>
    <cellStyle name="Standard 10 4 8 4" xfId="20165" xr:uid="{00000000-0005-0000-0000-0000482F0000}"/>
    <cellStyle name="Standard 10 4 9" xfId="3759" xr:uid="{00000000-0005-0000-0000-0000492F0000}"/>
    <cellStyle name="Standard 10 4 9 2" xfId="12180" xr:uid="{00000000-0005-0000-0000-00004A2F0000}"/>
    <cellStyle name="Standard 10 4 9 2 2" xfId="29018" xr:uid="{00000000-0005-0000-0000-00004B2F0000}"/>
    <cellStyle name="Standard 10 4 9 3" xfId="20600" xr:uid="{00000000-0005-0000-0000-00004C2F0000}"/>
    <cellStyle name="Standard 10 5" xfId="307" xr:uid="{00000000-0005-0000-0000-00004D2F0000}"/>
    <cellStyle name="Standard 10 5 10" xfId="8288" xr:uid="{00000000-0005-0000-0000-00004E2F0000}"/>
    <cellStyle name="Standard 10 5 10 2" xfId="16709" xr:uid="{00000000-0005-0000-0000-00004F2F0000}"/>
    <cellStyle name="Standard 10 5 10 2 2" xfId="33547" xr:uid="{00000000-0005-0000-0000-0000502F0000}"/>
    <cellStyle name="Standard 10 5 10 3" xfId="25129" xr:uid="{00000000-0005-0000-0000-0000512F0000}"/>
    <cellStyle name="Standard 10 5 11" xfId="8782" xr:uid="{00000000-0005-0000-0000-0000522F0000}"/>
    <cellStyle name="Standard 10 5 11 2" xfId="25621" xr:uid="{00000000-0005-0000-0000-0000532F0000}"/>
    <cellStyle name="Standard 10 5 12" xfId="17202" xr:uid="{00000000-0005-0000-0000-0000542F0000}"/>
    <cellStyle name="Standard 10 5 2" xfId="803" xr:uid="{00000000-0005-0000-0000-0000552F0000}"/>
    <cellStyle name="Standard 10 5 2 2" xfId="1791" xr:uid="{00000000-0005-0000-0000-0000562F0000}"/>
    <cellStyle name="Standard 10 5 2 2 2" xfId="5327" xr:uid="{00000000-0005-0000-0000-0000572F0000}"/>
    <cellStyle name="Standard 10 5 2 2 2 2" xfId="13748" xr:uid="{00000000-0005-0000-0000-0000582F0000}"/>
    <cellStyle name="Standard 10 5 2 2 2 2 2" xfId="30586" xr:uid="{00000000-0005-0000-0000-0000592F0000}"/>
    <cellStyle name="Standard 10 5 2 2 2 3" xfId="22168" xr:uid="{00000000-0005-0000-0000-00005A2F0000}"/>
    <cellStyle name="Standard 10 5 2 2 3" xfId="10266" xr:uid="{00000000-0005-0000-0000-00005B2F0000}"/>
    <cellStyle name="Standard 10 5 2 2 3 2" xfId="27104" xr:uid="{00000000-0005-0000-0000-00005C2F0000}"/>
    <cellStyle name="Standard 10 5 2 2 4" xfId="18686" xr:uid="{00000000-0005-0000-0000-00005D2F0000}"/>
    <cellStyle name="Standard 10 5 2 3" xfId="4339" xr:uid="{00000000-0005-0000-0000-00005E2F0000}"/>
    <cellStyle name="Standard 10 5 2 3 2" xfId="12760" xr:uid="{00000000-0005-0000-0000-00005F2F0000}"/>
    <cellStyle name="Standard 10 5 2 3 2 2" xfId="29598" xr:uid="{00000000-0005-0000-0000-0000602F0000}"/>
    <cellStyle name="Standard 10 5 2 3 3" xfId="21180" xr:uid="{00000000-0005-0000-0000-0000612F0000}"/>
    <cellStyle name="Standard 10 5 2 4" xfId="9278" xr:uid="{00000000-0005-0000-0000-0000622F0000}"/>
    <cellStyle name="Standard 10 5 2 4 2" xfId="26116" xr:uid="{00000000-0005-0000-0000-0000632F0000}"/>
    <cellStyle name="Standard 10 5 2 5" xfId="17698" xr:uid="{00000000-0005-0000-0000-0000642F0000}"/>
    <cellStyle name="Standard 10 5 3" xfId="1296" xr:uid="{00000000-0005-0000-0000-0000652F0000}"/>
    <cellStyle name="Standard 10 5 3 2" xfId="4832" xr:uid="{00000000-0005-0000-0000-0000662F0000}"/>
    <cellStyle name="Standard 10 5 3 2 2" xfId="13253" xr:uid="{00000000-0005-0000-0000-0000672F0000}"/>
    <cellStyle name="Standard 10 5 3 2 2 2" xfId="30091" xr:uid="{00000000-0005-0000-0000-0000682F0000}"/>
    <cellStyle name="Standard 10 5 3 2 3" xfId="21673" xr:uid="{00000000-0005-0000-0000-0000692F0000}"/>
    <cellStyle name="Standard 10 5 3 3" xfId="9771" xr:uid="{00000000-0005-0000-0000-00006A2F0000}"/>
    <cellStyle name="Standard 10 5 3 3 2" xfId="26609" xr:uid="{00000000-0005-0000-0000-00006B2F0000}"/>
    <cellStyle name="Standard 10 5 3 4" xfId="18191" xr:uid="{00000000-0005-0000-0000-00006C2F0000}"/>
    <cellStyle name="Standard 10 5 4" xfId="2335" xr:uid="{00000000-0005-0000-0000-00006D2F0000}"/>
    <cellStyle name="Standard 10 5 4 2" xfId="5821" xr:uid="{00000000-0005-0000-0000-00006E2F0000}"/>
    <cellStyle name="Standard 10 5 4 2 2" xfId="14242" xr:uid="{00000000-0005-0000-0000-00006F2F0000}"/>
    <cellStyle name="Standard 10 5 4 2 2 2" xfId="31080" xr:uid="{00000000-0005-0000-0000-0000702F0000}"/>
    <cellStyle name="Standard 10 5 4 2 3" xfId="22662" xr:uid="{00000000-0005-0000-0000-0000712F0000}"/>
    <cellStyle name="Standard 10 5 4 3" xfId="10760" xr:uid="{00000000-0005-0000-0000-0000722F0000}"/>
    <cellStyle name="Standard 10 5 4 3 2" xfId="27598" xr:uid="{00000000-0005-0000-0000-0000732F0000}"/>
    <cellStyle name="Standard 10 5 4 4" xfId="19180" xr:uid="{00000000-0005-0000-0000-0000742F0000}"/>
    <cellStyle name="Standard 10 5 5" xfId="2830" xr:uid="{00000000-0005-0000-0000-0000752F0000}"/>
    <cellStyle name="Standard 10 5 5 2" xfId="6312" xr:uid="{00000000-0005-0000-0000-0000762F0000}"/>
    <cellStyle name="Standard 10 5 5 2 2" xfId="14733" xr:uid="{00000000-0005-0000-0000-0000772F0000}"/>
    <cellStyle name="Standard 10 5 5 2 2 2" xfId="31571" xr:uid="{00000000-0005-0000-0000-0000782F0000}"/>
    <cellStyle name="Standard 10 5 5 2 3" xfId="23153" xr:uid="{00000000-0005-0000-0000-0000792F0000}"/>
    <cellStyle name="Standard 10 5 5 3" xfId="11251" xr:uid="{00000000-0005-0000-0000-00007A2F0000}"/>
    <cellStyle name="Standard 10 5 5 3 2" xfId="28089" xr:uid="{00000000-0005-0000-0000-00007B2F0000}"/>
    <cellStyle name="Standard 10 5 5 4" xfId="19671" xr:uid="{00000000-0005-0000-0000-00007C2F0000}"/>
    <cellStyle name="Standard 10 5 6" xfId="3327" xr:uid="{00000000-0005-0000-0000-00007D2F0000}"/>
    <cellStyle name="Standard 10 5 6 2" xfId="6809" xr:uid="{00000000-0005-0000-0000-00007E2F0000}"/>
    <cellStyle name="Standard 10 5 6 2 2" xfId="15230" xr:uid="{00000000-0005-0000-0000-00007F2F0000}"/>
    <cellStyle name="Standard 10 5 6 2 2 2" xfId="32068" xr:uid="{00000000-0005-0000-0000-0000802F0000}"/>
    <cellStyle name="Standard 10 5 6 2 3" xfId="23650" xr:uid="{00000000-0005-0000-0000-0000812F0000}"/>
    <cellStyle name="Standard 10 5 6 3" xfId="11748" xr:uid="{00000000-0005-0000-0000-0000822F0000}"/>
    <cellStyle name="Standard 10 5 6 3 2" xfId="28586" xr:uid="{00000000-0005-0000-0000-0000832F0000}"/>
    <cellStyle name="Standard 10 5 6 4" xfId="20168" xr:uid="{00000000-0005-0000-0000-0000842F0000}"/>
    <cellStyle name="Standard 10 5 7" xfId="3844" xr:uid="{00000000-0005-0000-0000-0000852F0000}"/>
    <cellStyle name="Standard 10 5 7 2" xfId="12265" xr:uid="{00000000-0005-0000-0000-0000862F0000}"/>
    <cellStyle name="Standard 10 5 7 2 2" xfId="29103" xr:uid="{00000000-0005-0000-0000-0000872F0000}"/>
    <cellStyle name="Standard 10 5 7 3" xfId="20685" xr:uid="{00000000-0005-0000-0000-0000882F0000}"/>
    <cellStyle name="Standard 10 5 8" xfId="7304" xr:uid="{00000000-0005-0000-0000-0000892F0000}"/>
    <cellStyle name="Standard 10 5 8 2" xfId="15725" xr:uid="{00000000-0005-0000-0000-00008A2F0000}"/>
    <cellStyle name="Standard 10 5 8 2 2" xfId="32563" xr:uid="{00000000-0005-0000-0000-00008B2F0000}"/>
    <cellStyle name="Standard 10 5 8 3" xfId="24145" xr:uid="{00000000-0005-0000-0000-00008C2F0000}"/>
    <cellStyle name="Standard 10 5 9" xfId="7795" xr:uid="{00000000-0005-0000-0000-00008D2F0000}"/>
    <cellStyle name="Standard 10 5 9 2" xfId="16216" xr:uid="{00000000-0005-0000-0000-00008E2F0000}"/>
    <cellStyle name="Standard 10 5 9 2 2" xfId="33054" xr:uid="{00000000-0005-0000-0000-00008F2F0000}"/>
    <cellStyle name="Standard 10 5 9 3" xfId="24636" xr:uid="{00000000-0005-0000-0000-0000902F0000}"/>
    <cellStyle name="Standard 10 6" xfId="469" xr:uid="{00000000-0005-0000-0000-0000912F0000}"/>
    <cellStyle name="Standard 10 6 10" xfId="8289" xr:uid="{00000000-0005-0000-0000-0000922F0000}"/>
    <cellStyle name="Standard 10 6 10 2" xfId="16710" xr:uid="{00000000-0005-0000-0000-0000932F0000}"/>
    <cellStyle name="Standard 10 6 10 2 2" xfId="33548" xr:uid="{00000000-0005-0000-0000-0000942F0000}"/>
    <cellStyle name="Standard 10 6 10 3" xfId="25130" xr:uid="{00000000-0005-0000-0000-0000952F0000}"/>
    <cellStyle name="Standard 10 6 11" xfId="8945" xr:uid="{00000000-0005-0000-0000-0000962F0000}"/>
    <cellStyle name="Standard 10 6 11 2" xfId="25783" xr:uid="{00000000-0005-0000-0000-0000972F0000}"/>
    <cellStyle name="Standard 10 6 12" xfId="17365" xr:uid="{00000000-0005-0000-0000-0000982F0000}"/>
    <cellStyle name="Standard 10 6 2" xfId="965" xr:uid="{00000000-0005-0000-0000-0000992F0000}"/>
    <cellStyle name="Standard 10 6 2 2" xfId="1953" xr:uid="{00000000-0005-0000-0000-00009A2F0000}"/>
    <cellStyle name="Standard 10 6 2 2 2" xfId="5489" xr:uid="{00000000-0005-0000-0000-00009B2F0000}"/>
    <cellStyle name="Standard 10 6 2 2 2 2" xfId="13910" xr:uid="{00000000-0005-0000-0000-00009C2F0000}"/>
    <cellStyle name="Standard 10 6 2 2 2 2 2" xfId="30748" xr:uid="{00000000-0005-0000-0000-00009D2F0000}"/>
    <cellStyle name="Standard 10 6 2 2 2 3" xfId="22330" xr:uid="{00000000-0005-0000-0000-00009E2F0000}"/>
    <cellStyle name="Standard 10 6 2 2 3" xfId="10428" xr:uid="{00000000-0005-0000-0000-00009F2F0000}"/>
    <cellStyle name="Standard 10 6 2 2 3 2" xfId="27266" xr:uid="{00000000-0005-0000-0000-0000A02F0000}"/>
    <cellStyle name="Standard 10 6 2 2 4" xfId="18848" xr:uid="{00000000-0005-0000-0000-0000A12F0000}"/>
    <cellStyle name="Standard 10 6 2 3" xfId="4501" xr:uid="{00000000-0005-0000-0000-0000A22F0000}"/>
    <cellStyle name="Standard 10 6 2 3 2" xfId="12922" xr:uid="{00000000-0005-0000-0000-0000A32F0000}"/>
    <cellStyle name="Standard 10 6 2 3 2 2" xfId="29760" xr:uid="{00000000-0005-0000-0000-0000A42F0000}"/>
    <cellStyle name="Standard 10 6 2 3 3" xfId="21342" xr:uid="{00000000-0005-0000-0000-0000A52F0000}"/>
    <cellStyle name="Standard 10 6 2 4" xfId="9440" xr:uid="{00000000-0005-0000-0000-0000A62F0000}"/>
    <cellStyle name="Standard 10 6 2 4 2" xfId="26278" xr:uid="{00000000-0005-0000-0000-0000A72F0000}"/>
    <cellStyle name="Standard 10 6 2 5" xfId="17860" xr:uid="{00000000-0005-0000-0000-0000A82F0000}"/>
    <cellStyle name="Standard 10 6 3" xfId="1458" xr:uid="{00000000-0005-0000-0000-0000A92F0000}"/>
    <cellStyle name="Standard 10 6 3 2" xfId="4994" xr:uid="{00000000-0005-0000-0000-0000AA2F0000}"/>
    <cellStyle name="Standard 10 6 3 2 2" xfId="13415" xr:uid="{00000000-0005-0000-0000-0000AB2F0000}"/>
    <cellStyle name="Standard 10 6 3 2 2 2" xfId="30253" xr:uid="{00000000-0005-0000-0000-0000AC2F0000}"/>
    <cellStyle name="Standard 10 6 3 2 3" xfId="21835" xr:uid="{00000000-0005-0000-0000-0000AD2F0000}"/>
    <cellStyle name="Standard 10 6 3 3" xfId="9933" xr:uid="{00000000-0005-0000-0000-0000AE2F0000}"/>
    <cellStyle name="Standard 10 6 3 3 2" xfId="26771" xr:uid="{00000000-0005-0000-0000-0000AF2F0000}"/>
    <cellStyle name="Standard 10 6 3 4" xfId="18353" xr:uid="{00000000-0005-0000-0000-0000B02F0000}"/>
    <cellStyle name="Standard 10 6 4" xfId="2336" xr:uid="{00000000-0005-0000-0000-0000B12F0000}"/>
    <cellStyle name="Standard 10 6 4 2" xfId="5822" xr:uid="{00000000-0005-0000-0000-0000B22F0000}"/>
    <cellStyle name="Standard 10 6 4 2 2" xfId="14243" xr:uid="{00000000-0005-0000-0000-0000B32F0000}"/>
    <cellStyle name="Standard 10 6 4 2 2 2" xfId="31081" xr:uid="{00000000-0005-0000-0000-0000B42F0000}"/>
    <cellStyle name="Standard 10 6 4 2 3" xfId="22663" xr:uid="{00000000-0005-0000-0000-0000B52F0000}"/>
    <cellStyle name="Standard 10 6 4 3" xfId="10761" xr:uid="{00000000-0005-0000-0000-0000B62F0000}"/>
    <cellStyle name="Standard 10 6 4 3 2" xfId="27599" xr:uid="{00000000-0005-0000-0000-0000B72F0000}"/>
    <cellStyle name="Standard 10 6 4 4" xfId="19181" xr:uid="{00000000-0005-0000-0000-0000B82F0000}"/>
    <cellStyle name="Standard 10 6 5" xfId="2831" xr:uid="{00000000-0005-0000-0000-0000B92F0000}"/>
    <cellStyle name="Standard 10 6 5 2" xfId="6313" xr:uid="{00000000-0005-0000-0000-0000BA2F0000}"/>
    <cellStyle name="Standard 10 6 5 2 2" xfId="14734" xr:uid="{00000000-0005-0000-0000-0000BB2F0000}"/>
    <cellStyle name="Standard 10 6 5 2 2 2" xfId="31572" xr:uid="{00000000-0005-0000-0000-0000BC2F0000}"/>
    <cellStyle name="Standard 10 6 5 2 3" xfId="23154" xr:uid="{00000000-0005-0000-0000-0000BD2F0000}"/>
    <cellStyle name="Standard 10 6 5 3" xfId="11252" xr:uid="{00000000-0005-0000-0000-0000BE2F0000}"/>
    <cellStyle name="Standard 10 6 5 3 2" xfId="28090" xr:uid="{00000000-0005-0000-0000-0000BF2F0000}"/>
    <cellStyle name="Standard 10 6 5 4" xfId="19672" xr:uid="{00000000-0005-0000-0000-0000C02F0000}"/>
    <cellStyle name="Standard 10 6 6" xfId="3328" xr:uid="{00000000-0005-0000-0000-0000C12F0000}"/>
    <cellStyle name="Standard 10 6 6 2" xfId="6810" xr:uid="{00000000-0005-0000-0000-0000C22F0000}"/>
    <cellStyle name="Standard 10 6 6 2 2" xfId="15231" xr:uid="{00000000-0005-0000-0000-0000C32F0000}"/>
    <cellStyle name="Standard 10 6 6 2 2 2" xfId="32069" xr:uid="{00000000-0005-0000-0000-0000C42F0000}"/>
    <cellStyle name="Standard 10 6 6 2 3" xfId="23651" xr:uid="{00000000-0005-0000-0000-0000C52F0000}"/>
    <cellStyle name="Standard 10 6 6 3" xfId="11749" xr:uid="{00000000-0005-0000-0000-0000C62F0000}"/>
    <cellStyle name="Standard 10 6 6 3 2" xfId="28587" xr:uid="{00000000-0005-0000-0000-0000C72F0000}"/>
    <cellStyle name="Standard 10 6 6 4" xfId="20169" xr:uid="{00000000-0005-0000-0000-0000C82F0000}"/>
    <cellStyle name="Standard 10 6 7" xfId="4006" xr:uid="{00000000-0005-0000-0000-0000C92F0000}"/>
    <cellStyle name="Standard 10 6 7 2" xfId="12427" xr:uid="{00000000-0005-0000-0000-0000CA2F0000}"/>
    <cellStyle name="Standard 10 6 7 2 2" xfId="29265" xr:uid="{00000000-0005-0000-0000-0000CB2F0000}"/>
    <cellStyle name="Standard 10 6 7 3" xfId="20847" xr:uid="{00000000-0005-0000-0000-0000CC2F0000}"/>
    <cellStyle name="Standard 10 6 8" xfId="7305" xr:uid="{00000000-0005-0000-0000-0000CD2F0000}"/>
    <cellStyle name="Standard 10 6 8 2" xfId="15726" xr:uid="{00000000-0005-0000-0000-0000CE2F0000}"/>
    <cellStyle name="Standard 10 6 8 2 2" xfId="32564" xr:uid="{00000000-0005-0000-0000-0000CF2F0000}"/>
    <cellStyle name="Standard 10 6 8 3" xfId="24146" xr:uid="{00000000-0005-0000-0000-0000D02F0000}"/>
    <cellStyle name="Standard 10 6 9" xfId="7796" xr:uid="{00000000-0005-0000-0000-0000D12F0000}"/>
    <cellStyle name="Standard 10 6 9 2" xfId="16217" xr:uid="{00000000-0005-0000-0000-0000D22F0000}"/>
    <cellStyle name="Standard 10 6 9 2 2" xfId="33055" xr:uid="{00000000-0005-0000-0000-0000D32F0000}"/>
    <cellStyle name="Standard 10 6 9 3" xfId="24637" xr:uid="{00000000-0005-0000-0000-0000D42F0000}"/>
    <cellStyle name="Standard 10 7" xfId="640" xr:uid="{00000000-0005-0000-0000-0000D52F0000}"/>
    <cellStyle name="Standard 10 7 2" xfId="1628" xr:uid="{00000000-0005-0000-0000-0000D62F0000}"/>
    <cellStyle name="Standard 10 7 2 2" xfId="5164" xr:uid="{00000000-0005-0000-0000-0000D72F0000}"/>
    <cellStyle name="Standard 10 7 2 2 2" xfId="13585" xr:uid="{00000000-0005-0000-0000-0000D82F0000}"/>
    <cellStyle name="Standard 10 7 2 2 2 2" xfId="30423" xr:uid="{00000000-0005-0000-0000-0000D92F0000}"/>
    <cellStyle name="Standard 10 7 2 2 3" xfId="22005" xr:uid="{00000000-0005-0000-0000-0000DA2F0000}"/>
    <cellStyle name="Standard 10 7 2 3" xfId="10103" xr:uid="{00000000-0005-0000-0000-0000DB2F0000}"/>
    <cellStyle name="Standard 10 7 2 3 2" xfId="26941" xr:uid="{00000000-0005-0000-0000-0000DC2F0000}"/>
    <cellStyle name="Standard 10 7 2 4" xfId="18523" xr:uid="{00000000-0005-0000-0000-0000DD2F0000}"/>
    <cellStyle name="Standard 10 7 3" xfId="4176" xr:uid="{00000000-0005-0000-0000-0000DE2F0000}"/>
    <cellStyle name="Standard 10 7 3 2" xfId="12597" xr:uid="{00000000-0005-0000-0000-0000DF2F0000}"/>
    <cellStyle name="Standard 10 7 3 2 2" xfId="29435" xr:uid="{00000000-0005-0000-0000-0000E02F0000}"/>
    <cellStyle name="Standard 10 7 3 3" xfId="21017" xr:uid="{00000000-0005-0000-0000-0000E12F0000}"/>
    <cellStyle name="Standard 10 7 4" xfId="9115" xr:uid="{00000000-0005-0000-0000-0000E22F0000}"/>
    <cellStyle name="Standard 10 7 4 2" xfId="25953" xr:uid="{00000000-0005-0000-0000-0000E32F0000}"/>
    <cellStyle name="Standard 10 7 5" xfId="17535" xr:uid="{00000000-0005-0000-0000-0000E42F0000}"/>
    <cellStyle name="Standard 10 8" xfId="1133" xr:uid="{00000000-0005-0000-0000-0000E52F0000}"/>
    <cellStyle name="Standard 10 8 2" xfId="4669" xr:uid="{00000000-0005-0000-0000-0000E62F0000}"/>
    <cellStyle name="Standard 10 8 2 2" xfId="13090" xr:uid="{00000000-0005-0000-0000-0000E72F0000}"/>
    <cellStyle name="Standard 10 8 2 2 2" xfId="29928" xr:uid="{00000000-0005-0000-0000-0000E82F0000}"/>
    <cellStyle name="Standard 10 8 2 3" xfId="21510" xr:uid="{00000000-0005-0000-0000-0000E92F0000}"/>
    <cellStyle name="Standard 10 8 3" xfId="9608" xr:uid="{00000000-0005-0000-0000-0000EA2F0000}"/>
    <cellStyle name="Standard 10 8 3 2" xfId="26446" xr:uid="{00000000-0005-0000-0000-0000EB2F0000}"/>
    <cellStyle name="Standard 10 8 4" xfId="18028" xr:uid="{00000000-0005-0000-0000-0000EC2F0000}"/>
    <cellStyle name="Standard 10 9" xfId="2313" xr:uid="{00000000-0005-0000-0000-0000ED2F0000}"/>
    <cellStyle name="Standard 10 9 2" xfId="5799" xr:uid="{00000000-0005-0000-0000-0000EE2F0000}"/>
    <cellStyle name="Standard 10 9 2 2" xfId="14220" xr:uid="{00000000-0005-0000-0000-0000EF2F0000}"/>
    <cellStyle name="Standard 10 9 2 2 2" xfId="31058" xr:uid="{00000000-0005-0000-0000-0000F02F0000}"/>
    <cellStyle name="Standard 10 9 2 3" xfId="22640" xr:uid="{00000000-0005-0000-0000-0000F12F0000}"/>
    <cellStyle name="Standard 10 9 3" xfId="10738" xr:uid="{00000000-0005-0000-0000-0000F22F0000}"/>
    <cellStyle name="Standard 10 9 3 2" xfId="27576" xr:uid="{00000000-0005-0000-0000-0000F32F0000}"/>
    <cellStyle name="Standard 10 9 4" xfId="19158" xr:uid="{00000000-0005-0000-0000-0000F42F0000}"/>
    <cellStyle name="Standard 10_1" xfId="207" xr:uid="{00000000-0005-0000-0000-0000F52F0000}"/>
    <cellStyle name="Standard 11" xfId="36" xr:uid="{00000000-0005-0000-0000-0000F62F0000}"/>
    <cellStyle name="Standard 11 10" xfId="2832" xr:uid="{00000000-0005-0000-0000-0000F72F0000}"/>
    <cellStyle name="Standard 11 10 2" xfId="6314" xr:uid="{00000000-0005-0000-0000-0000F82F0000}"/>
    <cellStyle name="Standard 11 10 2 2" xfId="14735" xr:uid="{00000000-0005-0000-0000-0000F92F0000}"/>
    <cellStyle name="Standard 11 10 2 2 2" xfId="31573" xr:uid="{00000000-0005-0000-0000-0000FA2F0000}"/>
    <cellStyle name="Standard 11 10 2 3" xfId="23155" xr:uid="{00000000-0005-0000-0000-0000FB2F0000}"/>
    <cellStyle name="Standard 11 10 3" xfId="11253" xr:uid="{00000000-0005-0000-0000-0000FC2F0000}"/>
    <cellStyle name="Standard 11 10 3 2" xfId="28091" xr:uid="{00000000-0005-0000-0000-0000FD2F0000}"/>
    <cellStyle name="Standard 11 10 4" xfId="19673" xr:uid="{00000000-0005-0000-0000-0000FE2F0000}"/>
    <cellStyle name="Standard 11 11" xfId="3329" xr:uid="{00000000-0005-0000-0000-0000FF2F0000}"/>
    <cellStyle name="Standard 11 11 2" xfId="6811" xr:uid="{00000000-0005-0000-0000-000000300000}"/>
    <cellStyle name="Standard 11 11 2 2" xfId="15232" xr:uid="{00000000-0005-0000-0000-000001300000}"/>
    <cellStyle name="Standard 11 11 2 2 2" xfId="32070" xr:uid="{00000000-0005-0000-0000-000002300000}"/>
    <cellStyle name="Standard 11 11 2 3" xfId="23652" xr:uid="{00000000-0005-0000-0000-000003300000}"/>
    <cellStyle name="Standard 11 11 3" xfId="11750" xr:uid="{00000000-0005-0000-0000-000004300000}"/>
    <cellStyle name="Standard 11 11 3 2" xfId="28588" xr:uid="{00000000-0005-0000-0000-000005300000}"/>
    <cellStyle name="Standard 11 11 4" xfId="20170" xr:uid="{00000000-0005-0000-0000-000006300000}"/>
    <cellStyle name="Standard 11 12" xfId="3683" xr:uid="{00000000-0005-0000-0000-000007300000}"/>
    <cellStyle name="Standard 11 12 2" xfId="12104" xr:uid="{00000000-0005-0000-0000-000008300000}"/>
    <cellStyle name="Standard 11 12 2 2" xfId="28942" xr:uid="{00000000-0005-0000-0000-000009300000}"/>
    <cellStyle name="Standard 11 12 3" xfId="20524" xr:uid="{00000000-0005-0000-0000-00000A300000}"/>
    <cellStyle name="Standard 11 13" xfId="7306" xr:uid="{00000000-0005-0000-0000-00000B300000}"/>
    <cellStyle name="Standard 11 13 2" xfId="15727" xr:uid="{00000000-0005-0000-0000-00000C300000}"/>
    <cellStyle name="Standard 11 13 2 2" xfId="32565" xr:uid="{00000000-0005-0000-0000-00000D300000}"/>
    <cellStyle name="Standard 11 13 3" xfId="24147" xr:uid="{00000000-0005-0000-0000-00000E300000}"/>
    <cellStyle name="Standard 11 14" xfId="7797" xr:uid="{00000000-0005-0000-0000-00000F300000}"/>
    <cellStyle name="Standard 11 14 2" xfId="16218" xr:uid="{00000000-0005-0000-0000-000010300000}"/>
    <cellStyle name="Standard 11 14 2 2" xfId="33056" xr:uid="{00000000-0005-0000-0000-000011300000}"/>
    <cellStyle name="Standard 11 14 3" xfId="24638" xr:uid="{00000000-0005-0000-0000-000012300000}"/>
    <cellStyle name="Standard 11 15" xfId="8290" xr:uid="{00000000-0005-0000-0000-000013300000}"/>
    <cellStyle name="Standard 11 15 2" xfId="16711" xr:uid="{00000000-0005-0000-0000-000014300000}"/>
    <cellStyle name="Standard 11 15 2 2" xfId="33549" xr:uid="{00000000-0005-0000-0000-000015300000}"/>
    <cellStyle name="Standard 11 15 3" xfId="25131" xr:uid="{00000000-0005-0000-0000-000016300000}"/>
    <cellStyle name="Standard 11 16" xfId="8621" xr:uid="{00000000-0005-0000-0000-000017300000}"/>
    <cellStyle name="Standard 11 16 2" xfId="25460" xr:uid="{00000000-0005-0000-0000-000018300000}"/>
    <cellStyle name="Standard 11 17" xfId="17041" xr:uid="{00000000-0005-0000-0000-000019300000}"/>
    <cellStyle name="Standard 11 2" xfId="37" xr:uid="{00000000-0005-0000-0000-00001A300000}"/>
    <cellStyle name="Standard 11 2 10" xfId="3330" xr:uid="{00000000-0005-0000-0000-00001B300000}"/>
    <cellStyle name="Standard 11 2 10 2" xfId="6812" xr:uid="{00000000-0005-0000-0000-00001C300000}"/>
    <cellStyle name="Standard 11 2 10 2 2" xfId="15233" xr:uid="{00000000-0005-0000-0000-00001D300000}"/>
    <cellStyle name="Standard 11 2 10 2 2 2" xfId="32071" xr:uid="{00000000-0005-0000-0000-00001E300000}"/>
    <cellStyle name="Standard 11 2 10 2 3" xfId="23653" xr:uid="{00000000-0005-0000-0000-00001F300000}"/>
    <cellStyle name="Standard 11 2 10 3" xfId="11751" xr:uid="{00000000-0005-0000-0000-000020300000}"/>
    <cellStyle name="Standard 11 2 10 3 2" xfId="28589" xr:uid="{00000000-0005-0000-0000-000021300000}"/>
    <cellStyle name="Standard 11 2 10 4" xfId="20171" xr:uid="{00000000-0005-0000-0000-000022300000}"/>
    <cellStyle name="Standard 11 2 11" xfId="3684" xr:uid="{00000000-0005-0000-0000-000023300000}"/>
    <cellStyle name="Standard 11 2 11 2" xfId="12105" xr:uid="{00000000-0005-0000-0000-000024300000}"/>
    <cellStyle name="Standard 11 2 11 2 2" xfId="28943" xr:uid="{00000000-0005-0000-0000-000025300000}"/>
    <cellStyle name="Standard 11 2 11 3" xfId="20525" xr:uid="{00000000-0005-0000-0000-000026300000}"/>
    <cellStyle name="Standard 11 2 12" xfId="7307" xr:uid="{00000000-0005-0000-0000-000027300000}"/>
    <cellStyle name="Standard 11 2 12 2" xfId="15728" xr:uid="{00000000-0005-0000-0000-000028300000}"/>
    <cellStyle name="Standard 11 2 12 2 2" xfId="32566" xr:uid="{00000000-0005-0000-0000-000029300000}"/>
    <cellStyle name="Standard 11 2 12 3" xfId="24148" xr:uid="{00000000-0005-0000-0000-00002A300000}"/>
    <cellStyle name="Standard 11 2 13" xfId="7798" xr:uid="{00000000-0005-0000-0000-00002B300000}"/>
    <cellStyle name="Standard 11 2 13 2" xfId="16219" xr:uid="{00000000-0005-0000-0000-00002C300000}"/>
    <cellStyle name="Standard 11 2 13 2 2" xfId="33057" xr:uid="{00000000-0005-0000-0000-00002D300000}"/>
    <cellStyle name="Standard 11 2 13 3" xfId="24639" xr:uid="{00000000-0005-0000-0000-00002E300000}"/>
    <cellStyle name="Standard 11 2 14" xfId="8291" xr:uid="{00000000-0005-0000-0000-00002F300000}"/>
    <cellStyle name="Standard 11 2 14 2" xfId="16712" xr:uid="{00000000-0005-0000-0000-000030300000}"/>
    <cellStyle name="Standard 11 2 14 2 2" xfId="33550" xr:uid="{00000000-0005-0000-0000-000031300000}"/>
    <cellStyle name="Standard 11 2 14 3" xfId="25132" xr:uid="{00000000-0005-0000-0000-000032300000}"/>
    <cellStyle name="Standard 11 2 15" xfId="8622" xr:uid="{00000000-0005-0000-0000-000033300000}"/>
    <cellStyle name="Standard 11 2 15 2" xfId="25461" xr:uid="{00000000-0005-0000-0000-000034300000}"/>
    <cellStyle name="Standard 11 2 16" xfId="17042" xr:uid="{00000000-0005-0000-0000-000035300000}"/>
    <cellStyle name="Standard 11 2 2" xfId="98" xr:uid="{00000000-0005-0000-0000-000036300000}"/>
    <cellStyle name="Standard 11 2 2 10" xfId="3721" xr:uid="{00000000-0005-0000-0000-000037300000}"/>
    <cellStyle name="Standard 11 2 2 10 2" xfId="12142" xr:uid="{00000000-0005-0000-0000-000038300000}"/>
    <cellStyle name="Standard 11 2 2 10 2 2" xfId="28980" xr:uid="{00000000-0005-0000-0000-000039300000}"/>
    <cellStyle name="Standard 11 2 2 10 3" xfId="20562" xr:uid="{00000000-0005-0000-0000-00003A300000}"/>
    <cellStyle name="Standard 11 2 2 11" xfId="7308" xr:uid="{00000000-0005-0000-0000-00003B300000}"/>
    <cellStyle name="Standard 11 2 2 11 2" xfId="15729" xr:uid="{00000000-0005-0000-0000-00003C300000}"/>
    <cellStyle name="Standard 11 2 2 11 2 2" xfId="32567" xr:uid="{00000000-0005-0000-0000-00003D300000}"/>
    <cellStyle name="Standard 11 2 2 11 3" xfId="24149" xr:uid="{00000000-0005-0000-0000-00003E300000}"/>
    <cellStyle name="Standard 11 2 2 12" xfId="7799" xr:uid="{00000000-0005-0000-0000-00003F300000}"/>
    <cellStyle name="Standard 11 2 2 12 2" xfId="16220" xr:uid="{00000000-0005-0000-0000-000040300000}"/>
    <cellStyle name="Standard 11 2 2 12 2 2" xfId="33058" xr:uid="{00000000-0005-0000-0000-000041300000}"/>
    <cellStyle name="Standard 11 2 2 12 3" xfId="24640" xr:uid="{00000000-0005-0000-0000-000042300000}"/>
    <cellStyle name="Standard 11 2 2 13" xfId="8292" xr:uid="{00000000-0005-0000-0000-000043300000}"/>
    <cellStyle name="Standard 11 2 2 13 2" xfId="16713" xr:uid="{00000000-0005-0000-0000-000044300000}"/>
    <cellStyle name="Standard 11 2 2 13 2 2" xfId="33551" xr:uid="{00000000-0005-0000-0000-000045300000}"/>
    <cellStyle name="Standard 11 2 2 13 3" xfId="25133" xr:uid="{00000000-0005-0000-0000-000046300000}"/>
    <cellStyle name="Standard 11 2 2 14" xfId="8659" xr:uid="{00000000-0005-0000-0000-000047300000}"/>
    <cellStyle name="Standard 11 2 2 14 2" xfId="25498" xr:uid="{00000000-0005-0000-0000-000048300000}"/>
    <cellStyle name="Standard 11 2 2 15" xfId="17079" xr:uid="{00000000-0005-0000-0000-000049300000}"/>
    <cellStyle name="Standard 11 2 2 2" xfId="216" xr:uid="{00000000-0005-0000-0000-00004A300000}"/>
    <cellStyle name="Standard 11 2 2 2 10" xfId="7309" xr:uid="{00000000-0005-0000-0000-00004B300000}"/>
    <cellStyle name="Standard 11 2 2 2 10 2" xfId="15730" xr:uid="{00000000-0005-0000-0000-00004C300000}"/>
    <cellStyle name="Standard 11 2 2 2 10 2 2" xfId="32568" xr:uid="{00000000-0005-0000-0000-00004D300000}"/>
    <cellStyle name="Standard 11 2 2 2 10 3" xfId="24150" xr:uid="{00000000-0005-0000-0000-00004E300000}"/>
    <cellStyle name="Standard 11 2 2 2 11" xfId="7800" xr:uid="{00000000-0005-0000-0000-00004F300000}"/>
    <cellStyle name="Standard 11 2 2 2 11 2" xfId="16221" xr:uid="{00000000-0005-0000-0000-000050300000}"/>
    <cellStyle name="Standard 11 2 2 2 11 2 2" xfId="33059" xr:uid="{00000000-0005-0000-0000-000051300000}"/>
    <cellStyle name="Standard 11 2 2 2 11 3" xfId="24641" xr:uid="{00000000-0005-0000-0000-000052300000}"/>
    <cellStyle name="Standard 11 2 2 2 12" xfId="8293" xr:uid="{00000000-0005-0000-0000-000053300000}"/>
    <cellStyle name="Standard 11 2 2 2 12 2" xfId="16714" xr:uid="{00000000-0005-0000-0000-000054300000}"/>
    <cellStyle name="Standard 11 2 2 2 12 2 2" xfId="33552" xr:uid="{00000000-0005-0000-0000-000055300000}"/>
    <cellStyle name="Standard 11 2 2 2 12 3" xfId="25134" xr:uid="{00000000-0005-0000-0000-000056300000}"/>
    <cellStyle name="Standard 11 2 2 2 13" xfId="8738" xr:uid="{00000000-0005-0000-0000-000057300000}"/>
    <cellStyle name="Standard 11 2 2 2 13 2" xfId="25577" xr:uid="{00000000-0005-0000-0000-000058300000}"/>
    <cellStyle name="Standard 11 2 2 2 14" xfId="17158" xr:uid="{00000000-0005-0000-0000-000059300000}"/>
    <cellStyle name="Standard 11 2 2 2 2" xfId="426" xr:uid="{00000000-0005-0000-0000-00005A300000}"/>
    <cellStyle name="Standard 11 2 2 2 2 10" xfId="8294" xr:uid="{00000000-0005-0000-0000-00005B300000}"/>
    <cellStyle name="Standard 11 2 2 2 2 10 2" xfId="16715" xr:uid="{00000000-0005-0000-0000-00005C300000}"/>
    <cellStyle name="Standard 11 2 2 2 2 10 2 2" xfId="33553" xr:uid="{00000000-0005-0000-0000-00005D300000}"/>
    <cellStyle name="Standard 11 2 2 2 2 10 3" xfId="25135" xr:uid="{00000000-0005-0000-0000-00005E300000}"/>
    <cellStyle name="Standard 11 2 2 2 2 11" xfId="8901" xr:uid="{00000000-0005-0000-0000-00005F300000}"/>
    <cellStyle name="Standard 11 2 2 2 2 11 2" xfId="25740" xr:uid="{00000000-0005-0000-0000-000060300000}"/>
    <cellStyle name="Standard 11 2 2 2 2 12" xfId="17321" xr:uid="{00000000-0005-0000-0000-000061300000}"/>
    <cellStyle name="Standard 11 2 2 2 2 2" xfId="922" xr:uid="{00000000-0005-0000-0000-000062300000}"/>
    <cellStyle name="Standard 11 2 2 2 2 2 2" xfId="1910" xr:uid="{00000000-0005-0000-0000-000063300000}"/>
    <cellStyle name="Standard 11 2 2 2 2 2 2 2" xfId="5446" xr:uid="{00000000-0005-0000-0000-000064300000}"/>
    <cellStyle name="Standard 11 2 2 2 2 2 2 2 2" xfId="13867" xr:uid="{00000000-0005-0000-0000-000065300000}"/>
    <cellStyle name="Standard 11 2 2 2 2 2 2 2 2 2" xfId="30705" xr:uid="{00000000-0005-0000-0000-000066300000}"/>
    <cellStyle name="Standard 11 2 2 2 2 2 2 2 3" xfId="22287" xr:uid="{00000000-0005-0000-0000-000067300000}"/>
    <cellStyle name="Standard 11 2 2 2 2 2 2 3" xfId="10385" xr:uid="{00000000-0005-0000-0000-000068300000}"/>
    <cellStyle name="Standard 11 2 2 2 2 2 2 3 2" xfId="27223" xr:uid="{00000000-0005-0000-0000-000069300000}"/>
    <cellStyle name="Standard 11 2 2 2 2 2 2 4" xfId="18805" xr:uid="{00000000-0005-0000-0000-00006A300000}"/>
    <cellStyle name="Standard 11 2 2 2 2 2 3" xfId="4458" xr:uid="{00000000-0005-0000-0000-00006B300000}"/>
    <cellStyle name="Standard 11 2 2 2 2 2 3 2" xfId="12879" xr:uid="{00000000-0005-0000-0000-00006C300000}"/>
    <cellStyle name="Standard 11 2 2 2 2 2 3 2 2" xfId="29717" xr:uid="{00000000-0005-0000-0000-00006D300000}"/>
    <cellStyle name="Standard 11 2 2 2 2 2 3 3" xfId="21299" xr:uid="{00000000-0005-0000-0000-00006E300000}"/>
    <cellStyle name="Standard 11 2 2 2 2 2 4" xfId="9397" xr:uid="{00000000-0005-0000-0000-00006F300000}"/>
    <cellStyle name="Standard 11 2 2 2 2 2 4 2" xfId="26235" xr:uid="{00000000-0005-0000-0000-000070300000}"/>
    <cellStyle name="Standard 11 2 2 2 2 2 5" xfId="17817" xr:uid="{00000000-0005-0000-0000-000071300000}"/>
    <cellStyle name="Standard 11 2 2 2 2 3" xfId="1415" xr:uid="{00000000-0005-0000-0000-000072300000}"/>
    <cellStyle name="Standard 11 2 2 2 2 3 2" xfId="4951" xr:uid="{00000000-0005-0000-0000-000073300000}"/>
    <cellStyle name="Standard 11 2 2 2 2 3 2 2" xfId="13372" xr:uid="{00000000-0005-0000-0000-000074300000}"/>
    <cellStyle name="Standard 11 2 2 2 2 3 2 2 2" xfId="30210" xr:uid="{00000000-0005-0000-0000-000075300000}"/>
    <cellStyle name="Standard 11 2 2 2 2 3 2 3" xfId="21792" xr:uid="{00000000-0005-0000-0000-000076300000}"/>
    <cellStyle name="Standard 11 2 2 2 2 3 3" xfId="9890" xr:uid="{00000000-0005-0000-0000-000077300000}"/>
    <cellStyle name="Standard 11 2 2 2 2 3 3 2" xfId="26728" xr:uid="{00000000-0005-0000-0000-000078300000}"/>
    <cellStyle name="Standard 11 2 2 2 2 3 4" xfId="18310" xr:uid="{00000000-0005-0000-0000-000079300000}"/>
    <cellStyle name="Standard 11 2 2 2 2 4" xfId="2341" xr:uid="{00000000-0005-0000-0000-00007A300000}"/>
    <cellStyle name="Standard 11 2 2 2 2 4 2" xfId="5827" xr:uid="{00000000-0005-0000-0000-00007B300000}"/>
    <cellStyle name="Standard 11 2 2 2 2 4 2 2" xfId="14248" xr:uid="{00000000-0005-0000-0000-00007C300000}"/>
    <cellStyle name="Standard 11 2 2 2 2 4 2 2 2" xfId="31086" xr:uid="{00000000-0005-0000-0000-00007D300000}"/>
    <cellStyle name="Standard 11 2 2 2 2 4 2 3" xfId="22668" xr:uid="{00000000-0005-0000-0000-00007E300000}"/>
    <cellStyle name="Standard 11 2 2 2 2 4 3" xfId="10766" xr:uid="{00000000-0005-0000-0000-00007F300000}"/>
    <cellStyle name="Standard 11 2 2 2 2 4 3 2" xfId="27604" xr:uid="{00000000-0005-0000-0000-000080300000}"/>
    <cellStyle name="Standard 11 2 2 2 2 4 4" xfId="19186" xr:uid="{00000000-0005-0000-0000-000081300000}"/>
    <cellStyle name="Standard 11 2 2 2 2 5" xfId="2836" xr:uid="{00000000-0005-0000-0000-000082300000}"/>
    <cellStyle name="Standard 11 2 2 2 2 5 2" xfId="6318" xr:uid="{00000000-0005-0000-0000-000083300000}"/>
    <cellStyle name="Standard 11 2 2 2 2 5 2 2" xfId="14739" xr:uid="{00000000-0005-0000-0000-000084300000}"/>
    <cellStyle name="Standard 11 2 2 2 2 5 2 2 2" xfId="31577" xr:uid="{00000000-0005-0000-0000-000085300000}"/>
    <cellStyle name="Standard 11 2 2 2 2 5 2 3" xfId="23159" xr:uid="{00000000-0005-0000-0000-000086300000}"/>
    <cellStyle name="Standard 11 2 2 2 2 5 3" xfId="11257" xr:uid="{00000000-0005-0000-0000-000087300000}"/>
    <cellStyle name="Standard 11 2 2 2 2 5 3 2" xfId="28095" xr:uid="{00000000-0005-0000-0000-000088300000}"/>
    <cellStyle name="Standard 11 2 2 2 2 5 4" xfId="19677" xr:uid="{00000000-0005-0000-0000-000089300000}"/>
    <cellStyle name="Standard 11 2 2 2 2 6" xfId="3333" xr:uid="{00000000-0005-0000-0000-00008A300000}"/>
    <cellStyle name="Standard 11 2 2 2 2 6 2" xfId="6815" xr:uid="{00000000-0005-0000-0000-00008B300000}"/>
    <cellStyle name="Standard 11 2 2 2 2 6 2 2" xfId="15236" xr:uid="{00000000-0005-0000-0000-00008C300000}"/>
    <cellStyle name="Standard 11 2 2 2 2 6 2 2 2" xfId="32074" xr:uid="{00000000-0005-0000-0000-00008D300000}"/>
    <cellStyle name="Standard 11 2 2 2 2 6 2 3" xfId="23656" xr:uid="{00000000-0005-0000-0000-00008E300000}"/>
    <cellStyle name="Standard 11 2 2 2 2 6 3" xfId="11754" xr:uid="{00000000-0005-0000-0000-00008F300000}"/>
    <cellStyle name="Standard 11 2 2 2 2 6 3 2" xfId="28592" xr:uid="{00000000-0005-0000-0000-000090300000}"/>
    <cellStyle name="Standard 11 2 2 2 2 6 4" xfId="20174" xr:uid="{00000000-0005-0000-0000-000091300000}"/>
    <cellStyle name="Standard 11 2 2 2 2 7" xfId="3963" xr:uid="{00000000-0005-0000-0000-000092300000}"/>
    <cellStyle name="Standard 11 2 2 2 2 7 2" xfId="12384" xr:uid="{00000000-0005-0000-0000-000093300000}"/>
    <cellStyle name="Standard 11 2 2 2 2 7 2 2" xfId="29222" xr:uid="{00000000-0005-0000-0000-000094300000}"/>
    <cellStyle name="Standard 11 2 2 2 2 7 3" xfId="20804" xr:uid="{00000000-0005-0000-0000-000095300000}"/>
    <cellStyle name="Standard 11 2 2 2 2 8" xfId="7310" xr:uid="{00000000-0005-0000-0000-000096300000}"/>
    <cellStyle name="Standard 11 2 2 2 2 8 2" xfId="15731" xr:uid="{00000000-0005-0000-0000-000097300000}"/>
    <cellStyle name="Standard 11 2 2 2 2 8 2 2" xfId="32569" xr:uid="{00000000-0005-0000-0000-000098300000}"/>
    <cellStyle name="Standard 11 2 2 2 2 8 3" xfId="24151" xr:uid="{00000000-0005-0000-0000-000099300000}"/>
    <cellStyle name="Standard 11 2 2 2 2 9" xfId="7801" xr:uid="{00000000-0005-0000-0000-00009A300000}"/>
    <cellStyle name="Standard 11 2 2 2 2 9 2" xfId="16222" xr:uid="{00000000-0005-0000-0000-00009B300000}"/>
    <cellStyle name="Standard 11 2 2 2 2 9 2 2" xfId="33060" xr:uid="{00000000-0005-0000-0000-00009C300000}"/>
    <cellStyle name="Standard 11 2 2 2 2 9 3" xfId="24642" xr:uid="{00000000-0005-0000-0000-00009D300000}"/>
    <cellStyle name="Standard 11 2 2 2 3" xfId="588" xr:uid="{00000000-0005-0000-0000-00009E300000}"/>
    <cellStyle name="Standard 11 2 2 2 3 10" xfId="8295" xr:uid="{00000000-0005-0000-0000-00009F300000}"/>
    <cellStyle name="Standard 11 2 2 2 3 10 2" xfId="16716" xr:uid="{00000000-0005-0000-0000-0000A0300000}"/>
    <cellStyle name="Standard 11 2 2 2 3 10 2 2" xfId="33554" xr:uid="{00000000-0005-0000-0000-0000A1300000}"/>
    <cellStyle name="Standard 11 2 2 2 3 10 3" xfId="25136" xr:uid="{00000000-0005-0000-0000-0000A2300000}"/>
    <cellStyle name="Standard 11 2 2 2 3 11" xfId="9064" xr:uid="{00000000-0005-0000-0000-0000A3300000}"/>
    <cellStyle name="Standard 11 2 2 2 3 11 2" xfId="25902" xr:uid="{00000000-0005-0000-0000-0000A4300000}"/>
    <cellStyle name="Standard 11 2 2 2 3 12" xfId="17484" xr:uid="{00000000-0005-0000-0000-0000A5300000}"/>
    <cellStyle name="Standard 11 2 2 2 3 2" xfId="1084" xr:uid="{00000000-0005-0000-0000-0000A6300000}"/>
    <cellStyle name="Standard 11 2 2 2 3 2 2" xfId="2072" xr:uid="{00000000-0005-0000-0000-0000A7300000}"/>
    <cellStyle name="Standard 11 2 2 2 3 2 2 2" xfId="5608" xr:uid="{00000000-0005-0000-0000-0000A8300000}"/>
    <cellStyle name="Standard 11 2 2 2 3 2 2 2 2" xfId="14029" xr:uid="{00000000-0005-0000-0000-0000A9300000}"/>
    <cellStyle name="Standard 11 2 2 2 3 2 2 2 2 2" xfId="30867" xr:uid="{00000000-0005-0000-0000-0000AA300000}"/>
    <cellStyle name="Standard 11 2 2 2 3 2 2 2 3" xfId="22449" xr:uid="{00000000-0005-0000-0000-0000AB300000}"/>
    <cellStyle name="Standard 11 2 2 2 3 2 2 3" xfId="10547" xr:uid="{00000000-0005-0000-0000-0000AC300000}"/>
    <cellStyle name="Standard 11 2 2 2 3 2 2 3 2" xfId="27385" xr:uid="{00000000-0005-0000-0000-0000AD300000}"/>
    <cellStyle name="Standard 11 2 2 2 3 2 2 4" xfId="18967" xr:uid="{00000000-0005-0000-0000-0000AE300000}"/>
    <cellStyle name="Standard 11 2 2 2 3 2 3" xfId="4620" xr:uid="{00000000-0005-0000-0000-0000AF300000}"/>
    <cellStyle name="Standard 11 2 2 2 3 2 3 2" xfId="13041" xr:uid="{00000000-0005-0000-0000-0000B0300000}"/>
    <cellStyle name="Standard 11 2 2 2 3 2 3 2 2" xfId="29879" xr:uid="{00000000-0005-0000-0000-0000B1300000}"/>
    <cellStyle name="Standard 11 2 2 2 3 2 3 3" xfId="21461" xr:uid="{00000000-0005-0000-0000-0000B2300000}"/>
    <cellStyle name="Standard 11 2 2 2 3 2 4" xfId="9559" xr:uid="{00000000-0005-0000-0000-0000B3300000}"/>
    <cellStyle name="Standard 11 2 2 2 3 2 4 2" xfId="26397" xr:uid="{00000000-0005-0000-0000-0000B4300000}"/>
    <cellStyle name="Standard 11 2 2 2 3 2 5" xfId="17979" xr:uid="{00000000-0005-0000-0000-0000B5300000}"/>
    <cellStyle name="Standard 11 2 2 2 3 3" xfId="1577" xr:uid="{00000000-0005-0000-0000-0000B6300000}"/>
    <cellStyle name="Standard 11 2 2 2 3 3 2" xfId="5113" xr:uid="{00000000-0005-0000-0000-0000B7300000}"/>
    <cellStyle name="Standard 11 2 2 2 3 3 2 2" xfId="13534" xr:uid="{00000000-0005-0000-0000-0000B8300000}"/>
    <cellStyle name="Standard 11 2 2 2 3 3 2 2 2" xfId="30372" xr:uid="{00000000-0005-0000-0000-0000B9300000}"/>
    <cellStyle name="Standard 11 2 2 2 3 3 2 3" xfId="21954" xr:uid="{00000000-0005-0000-0000-0000BA300000}"/>
    <cellStyle name="Standard 11 2 2 2 3 3 3" xfId="10052" xr:uid="{00000000-0005-0000-0000-0000BB300000}"/>
    <cellStyle name="Standard 11 2 2 2 3 3 3 2" xfId="26890" xr:uid="{00000000-0005-0000-0000-0000BC300000}"/>
    <cellStyle name="Standard 11 2 2 2 3 3 4" xfId="18472" xr:uid="{00000000-0005-0000-0000-0000BD300000}"/>
    <cellStyle name="Standard 11 2 2 2 3 4" xfId="2342" xr:uid="{00000000-0005-0000-0000-0000BE300000}"/>
    <cellStyle name="Standard 11 2 2 2 3 4 2" xfId="5828" xr:uid="{00000000-0005-0000-0000-0000BF300000}"/>
    <cellStyle name="Standard 11 2 2 2 3 4 2 2" xfId="14249" xr:uid="{00000000-0005-0000-0000-0000C0300000}"/>
    <cellStyle name="Standard 11 2 2 2 3 4 2 2 2" xfId="31087" xr:uid="{00000000-0005-0000-0000-0000C1300000}"/>
    <cellStyle name="Standard 11 2 2 2 3 4 2 3" xfId="22669" xr:uid="{00000000-0005-0000-0000-0000C2300000}"/>
    <cellStyle name="Standard 11 2 2 2 3 4 3" xfId="10767" xr:uid="{00000000-0005-0000-0000-0000C3300000}"/>
    <cellStyle name="Standard 11 2 2 2 3 4 3 2" xfId="27605" xr:uid="{00000000-0005-0000-0000-0000C4300000}"/>
    <cellStyle name="Standard 11 2 2 2 3 4 4" xfId="19187" xr:uid="{00000000-0005-0000-0000-0000C5300000}"/>
    <cellStyle name="Standard 11 2 2 2 3 5" xfId="2837" xr:uid="{00000000-0005-0000-0000-0000C6300000}"/>
    <cellStyle name="Standard 11 2 2 2 3 5 2" xfId="6319" xr:uid="{00000000-0005-0000-0000-0000C7300000}"/>
    <cellStyle name="Standard 11 2 2 2 3 5 2 2" xfId="14740" xr:uid="{00000000-0005-0000-0000-0000C8300000}"/>
    <cellStyle name="Standard 11 2 2 2 3 5 2 2 2" xfId="31578" xr:uid="{00000000-0005-0000-0000-0000C9300000}"/>
    <cellStyle name="Standard 11 2 2 2 3 5 2 3" xfId="23160" xr:uid="{00000000-0005-0000-0000-0000CA300000}"/>
    <cellStyle name="Standard 11 2 2 2 3 5 3" xfId="11258" xr:uid="{00000000-0005-0000-0000-0000CB300000}"/>
    <cellStyle name="Standard 11 2 2 2 3 5 3 2" xfId="28096" xr:uid="{00000000-0005-0000-0000-0000CC300000}"/>
    <cellStyle name="Standard 11 2 2 2 3 5 4" xfId="19678" xr:uid="{00000000-0005-0000-0000-0000CD300000}"/>
    <cellStyle name="Standard 11 2 2 2 3 6" xfId="3334" xr:uid="{00000000-0005-0000-0000-0000CE300000}"/>
    <cellStyle name="Standard 11 2 2 2 3 6 2" xfId="6816" xr:uid="{00000000-0005-0000-0000-0000CF300000}"/>
    <cellStyle name="Standard 11 2 2 2 3 6 2 2" xfId="15237" xr:uid="{00000000-0005-0000-0000-0000D0300000}"/>
    <cellStyle name="Standard 11 2 2 2 3 6 2 2 2" xfId="32075" xr:uid="{00000000-0005-0000-0000-0000D1300000}"/>
    <cellStyle name="Standard 11 2 2 2 3 6 2 3" xfId="23657" xr:uid="{00000000-0005-0000-0000-0000D2300000}"/>
    <cellStyle name="Standard 11 2 2 2 3 6 3" xfId="11755" xr:uid="{00000000-0005-0000-0000-0000D3300000}"/>
    <cellStyle name="Standard 11 2 2 2 3 6 3 2" xfId="28593" xr:uid="{00000000-0005-0000-0000-0000D4300000}"/>
    <cellStyle name="Standard 11 2 2 2 3 6 4" xfId="20175" xr:uid="{00000000-0005-0000-0000-0000D5300000}"/>
    <cellStyle name="Standard 11 2 2 2 3 7" xfId="4125" xr:uid="{00000000-0005-0000-0000-0000D6300000}"/>
    <cellStyle name="Standard 11 2 2 2 3 7 2" xfId="12546" xr:uid="{00000000-0005-0000-0000-0000D7300000}"/>
    <cellStyle name="Standard 11 2 2 2 3 7 2 2" xfId="29384" xr:uid="{00000000-0005-0000-0000-0000D8300000}"/>
    <cellStyle name="Standard 11 2 2 2 3 7 3" xfId="20966" xr:uid="{00000000-0005-0000-0000-0000D9300000}"/>
    <cellStyle name="Standard 11 2 2 2 3 8" xfId="7311" xr:uid="{00000000-0005-0000-0000-0000DA300000}"/>
    <cellStyle name="Standard 11 2 2 2 3 8 2" xfId="15732" xr:uid="{00000000-0005-0000-0000-0000DB300000}"/>
    <cellStyle name="Standard 11 2 2 2 3 8 2 2" xfId="32570" xr:uid="{00000000-0005-0000-0000-0000DC300000}"/>
    <cellStyle name="Standard 11 2 2 2 3 8 3" xfId="24152" xr:uid="{00000000-0005-0000-0000-0000DD300000}"/>
    <cellStyle name="Standard 11 2 2 2 3 9" xfId="7802" xr:uid="{00000000-0005-0000-0000-0000DE300000}"/>
    <cellStyle name="Standard 11 2 2 2 3 9 2" xfId="16223" xr:uid="{00000000-0005-0000-0000-0000DF300000}"/>
    <cellStyle name="Standard 11 2 2 2 3 9 2 2" xfId="33061" xr:uid="{00000000-0005-0000-0000-0000E0300000}"/>
    <cellStyle name="Standard 11 2 2 2 3 9 3" xfId="24643" xr:uid="{00000000-0005-0000-0000-0000E1300000}"/>
    <cellStyle name="Standard 11 2 2 2 4" xfId="759" xr:uid="{00000000-0005-0000-0000-0000E2300000}"/>
    <cellStyle name="Standard 11 2 2 2 4 2" xfId="1747" xr:uid="{00000000-0005-0000-0000-0000E3300000}"/>
    <cellStyle name="Standard 11 2 2 2 4 2 2" xfId="5283" xr:uid="{00000000-0005-0000-0000-0000E4300000}"/>
    <cellStyle name="Standard 11 2 2 2 4 2 2 2" xfId="13704" xr:uid="{00000000-0005-0000-0000-0000E5300000}"/>
    <cellStyle name="Standard 11 2 2 2 4 2 2 2 2" xfId="30542" xr:uid="{00000000-0005-0000-0000-0000E6300000}"/>
    <cellStyle name="Standard 11 2 2 2 4 2 2 3" xfId="22124" xr:uid="{00000000-0005-0000-0000-0000E7300000}"/>
    <cellStyle name="Standard 11 2 2 2 4 2 3" xfId="10222" xr:uid="{00000000-0005-0000-0000-0000E8300000}"/>
    <cellStyle name="Standard 11 2 2 2 4 2 3 2" xfId="27060" xr:uid="{00000000-0005-0000-0000-0000E9300000}"/>
    <cellStyle name="Standard 11 2 2 2 4 2 4" xfId="18642" xr:uid="{00000000-0005-0000-0000-0000EA300000}"/>
    <cellStyle name="Standard 11 2 2 2 4 3" xfId="4295" xr:uid="{00000000-0005-0000-0000-0000EB300000}"/>
    <cellStyle name="Standard 11 2 2 2 4 3 2" xfId="12716" xr:uid="{00000000-0005-0000-0000-0000EC300000}"/>
    <cellStyle name="Standard 11 2 2 2 4 3 2 2" xfId="29554" xr:uid="{00000000-0005-0000-0000-0000ED300000}"/>
    <cellStyle name="Standard 11 2 2 2 4 3 3" xfId="21136" xr:uid="{00000000-0005-0000-0000-0000EE300000}"/>
    <cellStyle name="Standard 11 2 2 2 4 4" xfId="9234" xr:uid="{00000000-0005-0000-0000-0000EF300000}"/>
    <cellStyle name="Standard 11 2 2 2 4 4 2" xfId="26072" xr:uid="{00000000-0005-0000-0000-0000F0300000}"/>
    <cellStyle name="Standard 11 2 2 2 4 5" xfId="17654" xr:uid="{00000000-0005-0000-0000-0000F1300000}"/>
    <cellStyle name="Standard 11 2 2 2 5" xfId="1252" xr:uid="{00000000-0005-0000-0000-0000F2300000}"/>
    <cellStyle name="Standard 11 2 2 2 5 2" xfId="4788" xr:uid="{00000000-0005-0000-0000-0000F3300000}"/>
    <cellStyle name="Standard 11 2 2 2 5 2 2" xfId="13209" xr:uid="{00000000-0005-0000-0000-0000F4300000}"/>
    <cellStyle name="Standard 11 2 2 2 5 2 2 2" xfId="30047" xr:uid="{00000000-0005-0000-0000-0000F5300000}"/>
    <cellStyle name="Standard 11 2 2 2 5 2 3" xfId="21629" xr:uid="{00000000-0005-0000-0000-0000F6300000}"/>
    <cellStyle name="Standard 11 2 2 2 5 3" xfId="9727" xr:uid="{00000000-0005-0000-0000-0000F7300000}"/>
    <cellStyle name="Standard 11 2 2 2 5 3 2" xfId="26565" xr:uid="{00000000-0005-0000-0000-0000F8300000}"/>
    <cellStyle name="Standard 11 2 2 2 5 4" xfId="18147" xr:uid="{00000000-0005-0000-0000-0000F9300000}"/>
    <cellStyle name="Standard 11 2 2 2 6" xfId="2340" xr:uid="{00000000-0005-0000-0000-0000FA300000}"/>
    <cellStyle name="Standard 11 2 2 2 6 2" xfId="5826" xr:uid="{00000000-0005-0000-0000-0000FB300000}"/>
    <cellStyle name="Standard 11 2 2 2 6 2 2" xfId="14247" xr:uid="{00000000-0005-0000-0000-0000FC300000}"/>
    <cellStyle name="Standard 11 2 2 2 6 2 2 2" xfId="31085" xr:uid="{00000000-0005-0000-0000-0000FD300000}"/>
    <cellStyle name="Standard 11 2 2 2 6 2 3" xfId="22667" xr:uid="{00000000-0005-0000-0000-0000FE300000}"/>
    <cellStyle name="Standard 11 2 2 2 6 3" xfId="10765" xr:uid="{00000000-0005-0000-0000-0000FF300000}"/>
    <cellStyle name="Standard 11 2 2 2 6 3 2" xfId="27603" xr:uid="{00000000-0005-0000-0000-000000310000}"/>
    <cellStyle name="Standard 11 2 2 2 6 4" xfId="19185" xr:uid="{00000000-0005-0000-0000-000001310000}"/>
    <cellStyle name="Standard 11 2 2 2 7" xfId="2835" xr:uid="{00000000-0005-0000-0000-000002310000}"/>
    <cellStyle name="Standard 11 2 2 2 7 2" xfId="6317" xr:uid="{00000000-0005-0000-0000-000003310000}"/>
    <cellStyle name="Standard 11 2 2 2 7 2 2" xfId="14738" xr:uid="{00000000-0005-0000-0000-000004310000}"/>
    <cellStyle name="Standard 11 2 2 2 7 2 2 2" xfId="31576" xr:uid="{00000000-0005-0000-0000-000005310000}"/>
    <cellStyle name="Standard 11 2 2 2 7 2 3" xfId="23158" xr:uid="{00000000-0005-0000-0000-000006310000}"/>
    <cellStyle name="Standard 11 2 2 2 7 3" xfId="11256" xr:uid="{00000000-0005-0000-0000-000007310000}"/>
    <cellStyle name="Standard 11 2 2 2 7 3 2" xfId="28094" xr:uid="{00000000-0005-0000-0000-000008310000}"/>
    <cellStyle name="Standard 11 2 2 2 7 4" xfId="19676" xr:uid="{00000000-0005-0000-0000-000009310000}"/>
    <cellStyle name="Standard 11 2 2 2 8" xfId="3332" xr:uid="{00000000-0005-0000-0000-00000A310000}"/>
    <cellStyle name="Standard 11 2 2 2 8 2" xfId="6814" xr:uid="{00000000-0005-0000-0000-00000B310000}"/>
    <cellStyle name="Standard 11 2 2 2 8 2 2" xfId="15235" xr:uid="{00000000-0005-0000-0000-00000C310000}"/>
    <cellStyle name="Standard 11 2 2 2 8 2 2 2" xfId="32073" xr:uid="{00000000-0005-0000-0000-00000D310000}"/>
    <cellStyle name="Standard 11 2 2 2 8 2 3" xfId="23655" xr:uid="{00000000-0005-0000-0000-00000E310000}"/>
    <cellStyle name="Standard 11 2 2 2 8 3" xfId="11753" xr:uid="{00000000-0005-0000-0000-00000F310000}"/>
    <cellStyle name="Standard 11 2 2 2 8 3 2" xfId="28591" xr:uid="{00000000-0005-0000-0000-000010310000}"/>
    <cellStyle name="Standard 11 2 2 2 8 4" xfId="20173" xr:uid="{00000000-0005-0000-0000-000011310000}"/>
    <cellStyle name="Standard 11 2 2 2 9" xfId="3800" xr:uid="{00000000-0005-0000-0000-000012310000}"/>
    <cellStyle name="Standard 11 2 2 2 9 2" xfId="12221" xr:uid="{00000000-0005-0000-0000-000013310000}"/>
    <cellStyle name="Standard 11 2 2 2 9 2 2" xfId="29059" xr:uid="{00000000-0005-0000-0000-000014310000}"/>
    <cellStyle name="Standard 11 2 2 2 9 3" xfId="20641" xr:uid="{00000000-0005-0000-0000-000015310000}"/>
    <cellStyle name="Standard 11 2 2 3" xfId="347" xr:uid="{00000000-0005-0000-0000-000016310000}"/>
    <cellStyle name="Standard 11 2 2 3 10" xfId="8296" xr:uid="{00000000-0005-0000-0000-000017310000}"/>
    <cellStyle name="Standard 11 2 2 3 10 2" xfId="16717" xr:uid="{00000000-0005-0000-0000-000018310000}"/>
    <cellStyle name="Standard 11 2 2 3 10 2 2" xfId="33555" xr:uid="{00000000-0005-0000-0000-000019310000}"/>
    <cellStyle name="Standard 11 2 2 3 10 3" xfId="25137" xr:uid="{00000000-0005-0000-0000-00001A310000}"/>
    <cellStyle name="Standard 11 2 2 3 11" xfId="8822" xr:uid="{00000000-0005-0000-0000-00001B310000}"/>
    <cellStyle name="Standard 11 2 2 3 11 2" xfId="25661" xr:uid="{00000000-0005-0000-0000-00001C310000}"/>
    <cellStyle name="Standard 11 2 2 3 12" xfId="17242" xr:uid="{00000000-0005-0000-0000-00001D310000}"/>
    <cellStyle name="Standard 11 2 2 3 2" xfId="843" xr:uid="{00000000-0005-0000-0000-00001E310000}"/>
    <cellStyle name="Standard 11 2 2 3 2 2" xfId="1831" xr:uid="{00000000-0005-0000-0000-00001F310000}"/>
    <cellStyle name="Standard 11 2 2 3 2 2 2" xfId="5367" xr:uid="{00000000-0005-0000-0000-000020310000}"/>
    <cellStyle name="Standard 11 2 2 3 2 2 2 2" xfId="13788" xr:uid="{00000000-0005-0000-0000-000021310000}"/>
    <cellStyle name="Standard 11 2 2 3 2 2 2 2 2" xfId="30626" xr:uid="{00000000-0005-0000-0000-000022310000}"/>
    <cellStyle name="Standard 11 2 2 3 2 2 2 3" xfId="22208" xr:uid="{00000000-0005-0000-0000-000023310000}"/>
    <cellStyle name="Standard 11 2 2 3 2 2 3" xfId="10306" xr:uid="{00000000-0005-0000-0000-000024310000}"/>
    <cellStyle name="Standard 11 2 2 3 2 2 3 2" xfId="27144" xr:uid="{00000000-0005-0000-0000-000025310000}"/>
    <cellStyle name="Standard 11 2 2 3 2 2 4" xfId="18726" xr:uid="{00000000-0005-0000-0000-000026310000}"/>
    <cellStyle name="Standard 11 2 2 3 2 3" xfId="4379" xr:uid="{00000000-0005-0000-0000-000027310000}"/>
    <cellStyle name="Standard 11 2 2 3 2 3 2" xfId="12800" xr:uid="{00000000-0005-0000-0000-000028310000}"/>
    <cellStyle name="Standard 11 2 2 3 2 3 2 2" xfId="29638" xr:uid="{00000000-0005-0000-0000-000029310000}"/>
    <cellStyle name="Standard 11 2 2 3 2 3 3" xfId="21220" xr:uid="{00000000-0005-0000-0000-00002A310000}"/>
    <cellStyle name="Standard 11 2 2 3 2 4" xfId="9318" xr:uid="{00000000-0005-0000-0000-00002B310000}"/>
    <cellStyle name="Standard 11 2 2 3 2 4 2" xfId="26156" xr:uid="{00000000-0005-0000-0000-00002C310000}"/>
    <cellStyle name="Standard 11 2 2 3 2 5" xfId="17738" xr:uid="{00000000-0005-0000-0000-00002D310000}"/>
    <cellStyle name="Standard 11 2 2 3 3" xfId="1336" xr:uid="{00000000-0005-0000-0000-00002E310000}"/>
    <cellStyle name="Standard 11 2 2 3 3 2" xfId="4872" xr:uid="{00000000-0005-0000-0000-00002F310000}"/>
    <cellStyle name="Standard 11 2 2 3 3 2 2" xfId="13293" xr:uid="{00000000-0005-0000-0000-000030310000}"/>
    <cellStyle name="Standard 11 2 2 3 3 2 2 2" xfId="30131" xr:uid="{00000000-0005-0000-0000-000031310000}"/>
    <cellStyle name="Standard 11 2 2 3 3 2 3" xfId="21713" xr:uid="{00000000-0005-0000-0000-000032310000}"/>
    <cellStyle name="Standard 11 2 2 3 3 3" xfId="9811" xr:uid="{00000000-0005-0000-0000-000033310000}"/>
    <cellStyle name="Standard 11 2 2 3 3 3 2" xfId="26649" xr:uid="{00000000-0005-0000-0000-000034310000}"/>
    <cellStyle name="Standard 11 2 2 3 3 4" xfId="18231" xr:uid="{00000000-0005-0000-0000-000035310000}"/>
    <cellStyle name="Standard 11 2 2 3 4" xfId="2343" xr:uid="{00000000-0005-0000-0000-000036310000}"/>
    <cellStyle name="Standard 11 2 2 3 4 2" xfId="5829" xr:uid="{00000000-0005-0000-0000-000037310000}"/>
    <cellStyle name="Standard 11 2 2 3 4 2 2" xfId="14250" xr:uid="{00000000-0005-0000-0000-000038310000}"/>
    <cellStyle name="Standard 11 2 2 3 4 2 2 2" xfId="31088" xr:uid="{00000000-0005-0000-0000-000039310000}"/>
    <cellStyle name="Standard 11 2 2 3 4 2 3" xfId="22670" xr:uid="{00000000-0005-0000-0000-00003A310000}"/>
    <cellStyle name="Standard 11 2 2 3 4 3" xfId="10768" xr:uid="{00000000-0005-0000-0000-00003B310000}"/>
    <cellStyle name="Standard 11 2 2 3 4 3 2" xfId="27606" xr:uid="{00000000-0005-0000-0000-00003C310000}"/>
    <cellStyle name="Standard 11 2 2 3 4 4" xfId="19188" xr:uid="{00000000-0005-0000-0000-00003D310000}"/>
    <cellStyle name="Standard 11 2 2 3 5" xfId="2838" xr:uid="{00000000-0005-0000-0000-00003E310000}"/>
    <cellStyle name="Standard 11 2 2 3 5 2" xfId="6320" xr:uid="{00000000-0005-0000-0000-00003F310000}"/>
    <cellStyle name="Standard 11 2 2 3 5 2 2" xfId="14741" xr:uid="{00000000-0005-0000-0000-000040310000}"/>
    <cellStyle name="Standard 11 2 2 3 5 2 2 2" xfId="31579" xr:uid="{00000000-0005-0000-0000-000041310000}"/>
    <cellStyle name="Standard 11 2 2 3 5 2 3" xfId="23161" xr:uid="{00000000-0005-0000-0000-000042310000}"/>
    <cellStyle name="Standard 11 2 2 3 5 3" xfId="11259" xr:uid="{00000000-0005-0000-0000-000043310000}"/>
    <cellStyle name="Standard 11 2 2 3 5 3 2" xfId="28097" xr:uid="{00000000-0005-0000-0000-000044310000}"/>
    <cellStyle name="Standard 11 2 2 3 5 4" xfId="19679" xr:uid="{00000000-0005-0000-0000-000045310000}"/>
    <cellStyle name="Standard 11 2 2 3 6" xfId="3335" xr:uid="{00000000-0005-0000-0000-000046310000}"/>
    <cellStyle name="Standard 11 2 2 3 6 2" xfId="6817" xr:uid="{00000000-0005-0000-0000-000047310000}"/>
    <cellStyle name="Standard 11 2 2 3 6 2 2" xfId="15238" xr:uid="{00000000-0005-0000-0000-000048310000}"/>
    <cellStyle name="Standard 11 2 2 3 6 2 2 2" xfId="32076" xr:uid="{00000000-0005-0000-0000-000049310000}"/>
    <cellStyle name="Standard 11 2 2 3 6 2 3" xfId="23658" xr:uid="{00000000-0005-0000-0000-00004A310000}"/>
    <cellStyle name="Standard 11 2 2 3 6 3" xfId="11756" xr:uid="{00000000-0005-0000-0000-00004B310000}"/>
    <cellStyle name="Standard 11 2 2 3 6 3 2" xfId="28594" xr:uid="{00000000-0005-0000-0000-00004C310000}"/>
    <cellStyle name="Standard 11 2 2 3 6 4" xfId="20176" xr:uid="{00000000-0005-0000-0000-00004D310000}"/>
    <cellStyle name="Standard 11 2 2 3 7" xfId="3884" xr:uid="{00000000-0005-0000-0000-00004E310000}"/>
    <cellStyle name="Standard 11 2 2 3 7 2" xfId="12305" xr:uid="{00000000-0005-0000-0000-00004F310000}"/>
    <cellStyle name="Standard 11 2 2 3 7 2 2" xfId="29143" xr:uid="{00000000-0005-0000-0000-000050310000}"/>
    <cellStyle name="Standard 11 2 2 3 7 3" xfId="20725" xr:uid="{00000000-0005-0000-0000-000051310000}"/>
    <cellStyle name="Standard 11 2 2 3 8" xfId="7312" xr:uid="{00000000-0005-0000-0000-000052310000}"/>
    <cellStyle name="Standard 11 2 2 3 8 2" xfId="15733" xr:uid="{00000000-0005-0000-0000-000053310000}"/>
    <cellStyle name="Standard 11 2 2 3 8 2 2" xfId="32571" xr:uid="{00000000-0005-0000-0000-000054310000}"/>
    <cellStyle name="Standard 11 2 2 3 8 3" xfId="24153" xr:uid="{00000000-0005-0000-0000-000055310000}"/>
    <cellStyle name="Standard 11 2 2 3 9" xfId="7803" xr:uid="{00000000-0005-0000-0000-000056310000}"/>
    <cellStyle name="Standard 11 2 2 3 9 2" xfId="16224" xr:uid="{00000000-0005-0000-0000-000057310000}"/>
    <cellStyle name="Standard 11 2 2 3 9 2 2" xfId="33062" xr:uid="{00000000-0005-0000-0000-000058310000}"/>
    <cellStyle name="Standard 11 2 2 3 9 3" xfId="24644" xr:uid="{00000000-0005-0000-0000-000059310000}"/>
    <cellStyle name="Standard 11 2 2 4" xfId="509" xr:uid="{00000000-0005-0000-0000-00005A310000}"/>
    <cellStyle name="Standard 11 2 2 4 10" xfId="8297" xr:uid="{00000000-0005-0000-0000-00005B310000}"/>
    <cellStyle name="Standard 11 2 2 4 10 2" xfId="16718" xr:uid="{00000000-0005-0000-0000-00005C310000}"/>
    <cellStyle name="Standard 11 2 2 4 10 2 2" xfId="33556" xr:uid="{00000000-0005-0000-0000-00005D310000}"/>
    <cellStyle name="Standard 11 2 2 4 10 3" xfId="25138" xr:uid="{00000000-0005-0000-0000-00005E310000}"/>
    <cellStyle name="Standard 11 2 2 4 11" xfId="8985" xr:uid="{00000000-0005-0000-0000-00005F310000}"/>
    <cellStyle name="Standard 11 2 2 4 11 2" xfId="25823" xr:uid="{00000000-0005-0000-0000-000060310000}"/>
    <cellStyle name="Standard 11 2 2 4 12" xfId="17405" xr:uid="{00000000-0005-0000-0000-000061310000}"/>
    <cellStyle name="Standard 11 2 2 4 2" xfId="1005" xr:uid="{00000000-0005-0000-0000-000062310000}"/>
    <cellStyle name="Standard 11 2 2 4 2 2" xfId="1993" xr:uid="{00000000-0005-0000-0000-000063310000}"/>
    <cellStyle name="Standard 11 2 2 4 2 2 2" xfId="5529" xr:uid="{00000000-0005-0000-0000-000064310000}"/>
    <cellStyle name="Standard 11 2 2 4 2 2 2 2" xfId="13950" xr:uid="{00000000-0005-0000-0000-000065310000}"/>
    <cellStyle name="Standard 11 2 2 4 2 2 2 2 2" xfId="30788" xr:uid="{00000000-0005-0000-0000-000066310000}"/>
    <cellStyle name="Standard 11 2 2 4 2 2 2 3" xfId="22370" xr:uid="{00000000-0005-0000-0000-000067310000}"/>
    <cellStyle name="Standard 11 2 2 4 2 2 3" xfId="10468" xr:uid="{00000000-0005-0000-0000-000068310000}"/>
    <cellStyle name="Standard 11 2 2 4 2 2 3 2" xfId="27306" xr:uid="{00000000-0005-0000-0000-000069310000}"/>
    <cellStyle name="Standard 11 2 2 4 2 2 4" xfId="18888" xr:uid="{00000000-0005-0000-0000-00006A310000}"/>
    <cellStyle name="Standard 11 2 2 4 2 3" xfId="4541" xr:uid="{00000000-0005-0000-0000-00006B310000}"/>
    <cellStyle name="Standard 11 2 2 4 2 3 2" xfId="12962" xr:uid="{00000000-0005-0000-0000-00006C310000}"/>
    <cellStyle name="Standard 11 2 2 4 2 3 2 2" xfId="29800" xr:uid="{00000000-0005-0000-0000-00006D310000}"/>
    <cellStyle name="Standard 11 2 2 4 2 3 3" xfId="21382" xr:uid="{00000000-0005-0000-0000-00006E310000}"/>
    <cellStyle name="Standard 11 2 2 4 2 4" xfId="9480" xr:uid="{00000000-0005-0000-0000-00006F310000}"/>
    <cellStyle name="Standard 11 2 2 4 2 4 2" xfId="26318" xr:uid="{00000000-0005-0000-0000-000070310000}"/>
    <cellStyle name="Standard 11 2 2 4 2 5" xfId="17900" xr:uid="{00000000-0005-0000-0000-000071310000}"/>
    <cellStyle name="Standard 11 2 2 4 3" xfId="1498" xr:uid="{00000000-0005-0000-0000-000072310000}"/>
    <cellStyle name="Standard 11 2 2 4 3 2" xfId="5034" xr:uid="{00000000-0005-0000-0000-000073310000}"/>
    <cellStyle name="Standard 11 2 2 4 3 2 2" xfId="13455" xr:uid="{00000000-0005-0000-0000-000074310000}"/>
    <cellStyle name="Standard 11 2 2 4 3 2 2 2" xfId="30293" xr:uid="{00000000-0005-0000-0000-000075310000}"/>
    <cellStyle name="Standard 11 2 2 4 3 2 3" xfId="21875" xr:uid="{00000000-0005-0000-0000-000076310000}"/>
    <cellStyle name="Standard 11 2 2 4 3 3" xfId="9973" xr:uid="{00000000-0005-0000-0000-000077310000}"/>
    <cellStyle name="Standard 11 2 2 4 3 3 2" xfId="26811" xr:uid="{00000000-0005-0000-0000-000078310000}"/>
    <cellStyle name="Standard 11 2 2 4 3 4" xfId="18393" xr:uid="{00000000-0005-0000-0000-000079310000}"/>
    <cellStyle name="Standard 11 2 2 4 4" xfId="2344" xr:uid="{00000000-0005-0000-0000-00007A310000}"/>
    <cellStyle name="Standard 11 2 2 4 4 2" xfId="5830" xr:uid="{00000000-0005-0000-0000-00007B310000}"/>
    <cellStyle name="Standard 11 2 2 4 4 2 2" xfId="14251" xr:uid="{00000000-0005-0000-0000-00007C310000}"/>
    <cellStyle name="Standard 11 2 2 4 4 2 2 2" xfId="31089" xr:uid="{00000000-0005-0000-0000-00007D310000}"/>
    <cellStyle name="Standard 11 2 2 4 4 2 3" xfId="22671" xr:uid="{00000000-0005-0000-0000-00007E310000}"/>
    <cellStyle name="Standard 11 2 2 4 4 3" xfId="10769" xr:uid="{00000000-0005-0000-0000-00007F310000}"/>
    <cellStyle name="Standard 11 2 2 4 4 3 2" xfId="27607" xr:uid="{00000000-0005-0000-0000-000080310000}"/>
    <cellStyle name="Standard 11 2 2 4 4 4" xfId="19189" xr:uid="{00000000-0005-0000-0000-000081310000}"/>
    <cellStyle name="Standard 11 2 2 4 5" xfId="2839" xr:uid="{00000000-0005-0000-0000-000082310000}"/>
    <cellStyle name="Standard 11 2 2 4 5 2" xfId="6321" xr:uid="{00000000-0005-0000-0000-000083310000}"/>
    <cellStyle name="Standard 11 2 2 4 5 2 2" xfId="14742" xr:uid="{00000000-0005-0000-0000-000084310000}"/>
    <cellStyle name="Standard 11 2 2 4 5 2 2 2" xfId="31580" xr:uid="{00000000-0005-0000-0000-000085310000}"/>
    <cellStyle name="Standard 11 2 2 4 5 2 3" xfId="23162" xr:uid="{00000000-0005-0000-0000-000086310000}"/>
    <cellStyle name="Standard 11 2 2 4 5 3" xfId="11260" xr:uid="{00000000-0005-0000-0000-000087310000}"/>
    <cellStyle name="Standard 11 2 2 4 5 3 2" xfId="28098" xr:uid="{00000000-0005-0000-0000-000088310000}"/>
    <cellStyle name="Standard 11 2 2 4 5 4" xfId="19680" xr:uid="{00000000-0005-0000-0000-000089310000}"/>
    <cellStyle name="Standard 11 2 2 4 6" xfId="3336" xr:uid="{00000000-0005-0000-0000-00008A310000}"/>
    <cellStyle name="Standard 11 2 2 4 6 2" xfId="6818" xr:uid="{00000000-0005-0000-0000-00008B310000}"/>
    <cellStyle name="Standard 11 2 2 4 6 2 2" xfId="15239" xr:uid="{00000000-0005-0000-0000-00008C310000}"/>
    <cellStyle name="Standard 11 2 2 4 6 2 2 2" xfId="32077" xr:uid="{00000000-0005-0000-0000-00008D310000}"/>
    <cellStyle name="Standard 11 2 2 4 6 2 3" xfId="23659" xr:uid="{00000000-0005-0000-0000-00008E310000}"/>
    <cellStyle name="Standard 11 2 2 4 6 3" xfId="11757" xr:uid="{00000000-0005-0000-0000-00008F310000}"/>
    <cellStyle name="Standard 11 2 2 4 6 3 2" xfId="28595" xr:uid="{00000000-0005-0000-0000-000090310000}"/>
    <cellStyle name="Standard 11 2 2 4 6 4" xfId="20177" xr:uid="{00000000-0005-0000-0000-000091310000}"/>
    <cellStyle name="Standard 11 2 2 4 7" xfId="4046" xr:uid="{00000000-0005-0000-0000-000092310000}"/>
    <cellStyle name="Standard 11 2 2 4 7 2" xfId="12467" xr:uid="{00000000-0005-0000-0000-000093310000}"/>
    <cellStyle name="Standard 11 2 2 4 7 2 2" xfId="29305" xr:uid="{00000000-0005-0000-0000-000094310000}"/>
    <cellStyle name="Standard 11 2 2 4 7 3" xfId="20887" xr:uid="{00000000-0005-0000-0000-000095310000}"/>
    <cellStyle name="Standard 11 2 2 4 8" xfId="7313" xr:uid="{00000000-0005-0000-0000-000096310000}"/>
    <cellStyle name="Standard 11 2 2 4 8 2" xfId="15734" xr:uid="{00000000-0005-0000-0000-000097310000}"/>
    <cellStyle name="Standard 11 2 2 4 8 2 2" xfId="32572" xr:uid="{00000000-0005-0000-0000-000098310000}"/>
    <cellStyle name="Standard 11 2 2 4 8 3" xfId="24154" xr:uid="{00000000-0005-0000-0000-000099310000}"/>
    <cellStyle name="Standard 11 2 2 4 9" xfId="7804" xr:uid="{00000000-0005-0000-0000-00009A310000}"/>
    <cellStyle name="Standard 11 2 2 4 9 2" xfId="16225" xr:uid="{00000000-0005-0000-0000-00009B310000}"/>
    <cellStyle name="Standard 11 2 2 4 9 2 2" xfId="33063" xr:uid="{00000000-0005-0000-0000-00009C310000}"/>
    <cellStyle name="Standard 11 2 2 4 9 3" xfId="24645" xr:uid="{00000000-0005-0000-0000-00009D310000}"/>
    <cellStyle name="Standard 11 2 2 5" xfId="680" xr:uid="{00000000-0005-0000-0000-00009E310000}"/>
    <cellStyle name="Standard 11 2 2 5 2" xfId="1668" xr:uid="{00000000-0005-0000-0000-00009F310000}"/>
    <cellStyle name="Standard 11 2 2 5 2 2" xfId="5204" xr:uid="{00000000-0005-0000-0000-0000A0310000}"/>
    <cellStyle name="Standard 11 2 2 5 2 2 2" xfId="13625" xr:uid="{00000000-0005-0000-0000-0000A1310000}"/>
    <cellStyle name="Standard 11 2 2 5 2 2 2 2" xfId="30463" xr:uid="{00000000-0005-0000-0000-0000A2310000}"/>
    <cellStyle name="Standard 11 2 2 5 2 2 3" xfId="22045" xr:uid="{00000000-0005-0000-0000-0000A3310000}"/>
    <cellStyle name="Standard 11 2 2 5 2 3" xfId="10143" xr:uid="{00000000-0005-0000-0000-0000A4310000}"/>
    <cellStyle name="Standard 11 2 2 5 2 3 2" xfId="26981" xr:uid="{00000000-0005-0000-0000-0000A5310000}"/>
    <cellStyle name="Standard 11 2 2 5 2 4" xfId="18563" xr:uid="{00000000-0005-0000-0000-0000A6310000}"/>
    <cellStyle name="Standard 11 2 2 5 3" xfId="4216" xr:uid="{00000000-0005-0000-0000-0000A7310000}"/>
    <cellStyle name="Standard 11 2 2 5 3 2" xfId="12637" xr:uid="{00000000-0005-0000-0000-0000A8310000}"/>
    <cellStyle name="Standard 11 2 2 5 3 2 2" xfId="29475" xr:uid="{00000000-0005-0000-0000-0000A9310000}"/>
    <cellStyle name="Standard 11 2 2 5 3 3" xfId="21057" xr:uid="{00000000-0005-0000-0000-0000AA310000}"/>
    <cellStyle name="Standard 11 2 2 5 4" xfId="9155" xr:uid="{00000000-0005-0000-0000-0000AB310000}"/>
    <cellStyle name="Standard 11 2 2 5 4 2" xfId="25993" xr:uid="{00000000-0005-0000-0000-0000AC310000}"/>
    <cellStyle name="Standard 11 2 2 5 5" xfId="17575" xr:uid="{00000000-0005-0000-0000-0000AD310000}"/>
    <cellStyle name="Standard 11 2 2 6" xfId="1173" xr:uid="{00000000-0005-0000-0000-0000AE310000}"/>
    <cellStyle name="Standard 11 2 2 6 2" xfId="4709" xr:uid="{00000000-0005-0000-0000-0000AF310000}"/>
    <cellStyle name="Standard 11 2 2 6 2 2" xfId="13130" xr:uid="{00000000-0005-0000-0000-0000B0310000}"/>
    <cellStyle name="Standard 11 2 2 6 2 2 2" xfId="29968" xr:uid="{00000000-0005-0000-0000-0000B1310000}"/>
    <cellStyle name="Standard 11 2 2 6 2 3" xfId="21550" xr:uid="{00000000-0005-0000-0000-0000B2310000}"/>
    <cellStyle name="Standard 11 2 2 6 3" xfId="9648" xr:uid="{00000000-0005-0000-0000-0000B3310000}"/>
    <cellStyle name="Standard 11 2 2 6 3 2" xfId="26486" xr:uid="{00000000-0005-0000-0000-0000B4310000}"/>
    <cellStyle name="Standard 11 2 2 6 4" xfId="18068" xr:uid="{00000000-0005-0000-0000-0000B5310000}"/>
    <cellStyle name="Standard 11 2 2 7" xfId="2339" xr:uid="{00000000-0005-0000-0000-0000B6310000}"/>
    <cellStyle name="Standard 11 2 2 7 2" xfId="5825" xr:uid="{00000000-0005-0000-0000-0000B7310000}"/>
    <cellStyle name="Standard 11 2 2 7 2 2" xfId="14246" xr:uid="{00000000-0005-0000-0000-0000B8310000}"/>
    <cellStyle name="Standard 11 2 2 7 2 2 2" xfId="31084" xr:uid="{00000000-0005-0000-0000-0000B9310000}"/>
    <cellStyle name="Standard 11 2 2 7 2 3" xfId="22666" xr:uid="{00000000-0005-0000-0000-0000BA310000}"/>
    <cellStyle name="Standard 11 2 2 7 3" xfId="10764" xr:uid="{00000000-0005-0000-0000-0000BB310000}"/>
    <cellStyle name="Standard 11 2 2 7 3 2" xfId="27602" xr:uid="{00000000-0005-0000-0000-0000BC310000}"/>
    <cellStyle name="Standard 11 2 2 7 4" xfId="19184" xr:uid="{00000000-0005-0000-0000-0000BD310000}"/>
    <cellStyle name="Standard 11 2 2 8" xfId="2834" xr:uid="{00000000-0005-0000-0000-0000BE310000}"/>
    <cellStyle name="Standard 11 2 2 8 2" xfId="6316" xr:uid="{00000000-0005-0000-0000-0000BF310000}"/>
    <cellStyle name="Standard 11 2 2 8 2 2" xfId="14737" xr:uid="{00000000-0005-0000-0000-0000C0310000}"/>
    <cellStyle name="Standard 11 2 2 8 2 2 2" xfId="31575" xr:uid="{00000000-0005-0000-0000-0000C1310000}"/>
    <cellStyle name="Standard 11 2 2 8 2 3" xfId="23157" xr:uid="{00000000-0005-0000-0000-0000C2310000}"/>
    <cellStyle name="Standard 11 2 2 8 3" xfId="11255" xr:uid="{00000000-0005-0000-0000-0000C3310000}"/>
    <cellStyle name="Standard 11 2 2 8 3 2" xfId="28093" xr:uid="{00000000-0005-0000-0000-0000C4310000}"/>
    <cellStyle name="Standard 11 2 2 8 4" xfId="19675" xr:uid="{00000000-0005-0000-0000-0000C5310000}"/>
    <cellStyle name="Standard 11 2 2 9" xfId="3331" xr:uid="{00000000-0005-0000-0000-0000C6310000}"/>
    <cellStyle name="Standard 11 2 2 9 2" xfId="6813" xr:uid="{00000000-0005-0000-0000-0000C7310000}"/>
    <cellStyle name="Standard 11 2 2 9 2 2" xfId="15234" xr:uid="{00000000-0005-0000-0000-0000C8310000}"/>
    <cellStyle name="Standard 11 2 2 9 2 2 2" xfId="32072" xr:uid="{00000000-0005-0000-0000-0000C9310000}"/>
    <cellStyle name="Standard 11 2 2 9 2 3" xfId="23654" xr:uid="{00000000-0005-0000-0000-0000CA310000}"/>
    <cellStyle name="Standard 11 2 2 9 3" xfId="11752" xr:uid="{00000000-0005-0000-0000-0000CB310000}"/>
    <cellStyle name="Standard 11 2 2 9 3 2" xfId="28590" xr:uid="{00000000-0005-0000-0000-0000CC310000}"/>
    <cellStyle name="Standard 11 2 2 9 4" xfId="20172" xr:uid="{00000000-0005-0000-0000-0000CD310000}"/>
    <cellStyle name="Standard 11 2 2_1" xfId="215" xr:uid="{00000000-0005-0000-0000-0000CE310000}"/>
    <cellStyle name="Standard 11 2 3" xfId="148" xr:uid="{00000000-0005-0000-0000-0000CF310000}"/>
    <cellStyle name="Standard 11 2 3 10" xfId="7314" xr:uid="{00000000-0005-0000-0000-0000D0310000}"/>
    <cellStyle name="Standard 11 2 3 10 2" xfId="15735" xr:uid="{00000000-0005-0000-0000-0000D1310000}"/>
    <cellStyle name="Standard 11 2 3 10 2 2" xfId="32573" xr:uid="{00000000-0005-0000-0000-0000D2310000}"/>
    <cellStyle name="Standard 11 2 3 10 3" xfId="24155" xr:uid="{00000000-0005-0000-0000-0000D3310000}"/>
    <cellStyle name="Standard 11 2 3 11" xfId="7805" xr:uid="{00000000-0005-0000-0000-0000D4310000}"/>
    <cellStyle name="Standard 11 2 3 11 2" xfId="16226" xr:uid="{00000000-0005-0000-0000-0000D5310000}"/>
    <cellStyle name="Standard 11 2 3 11 2 2" xfId="33064" xr:uid="{00000000-0005-0000-0000-0000D6310000}"/>
    <cellStyle name="Standard 11 2 3 11 3" xfId="24646" xr:uid="{00000000-0005-0000-0000-0000D7310000}"/>
    <cellStyle name="Standard 11 2 3 12" xfId="8298" xr:uid="{00000000-0005-0000-0000-0000D8310000}"/>
    <cellStyle name="Standard 11 2 3 12 2" xfId="16719" xr:uid="{00000000-0005-0000-0000-0000D9310000}"/>
    <cellStyle name="Standard 11 2 3 12 2 2" xfId="33557" xr:uid="{00000000-0005-0000-0000-0000DA310000}"/>
    <cellStyle name="Standard 11 2 3 12 3" xfId="25139" xr:uid="{00000000-0005-0000-0000-0000DB310000}"/>
    <cellStyle name="Standard 11 2 3 13" xfId="8700" xr:uid="{00000000-0005-0000-0000-0000DC310000}"/>
    <cellStyle name="Standard 11 2 3 13 2" xfId="25539" xr:uid="{00000000-0005-0000-0000-0000DD310000}"/>
    <cellStyle name="Standard 11 2 3 14" xfId="17120" xr:uid="{00000000-0005-0000-0000-0000DE310000}"/>
    <cellStyle name="Standard 11 2 3 2" xfId="388" xr:uid="{00000000-0005-0000-0000-0000DF310000}"/>
    <cellStyle name="Standard 11 2 3 2 10" xfId="8299" xr:uid="{00000000-0005-0000-0000-0000E0310000}"/>
    <cellStyle name="Standard 11 2 3 2 10 2" xfId="16720" xr:uid="{00000000-0005-0000-0000-0000E1310000}"/>
    <cellStyle name="Standard 11 2 3 2 10 2 2" xfId="33558" xr:uid="{00000000-0005-0000-0000-0000E2310000}"/>
    <cellStyle name="Standard 11 2 3 2 10 3" xfId="25140" xr:uid="{00000000-0005-0000-0000-0000E3310000}"/>
    <cellStyle name="Standard 11 2 3 2 11" xfId="8863" xr:uid="{00000000-0005-0000-0000-0000E4310000}"/>
    <cellStyle name="Standard 11 2 3 2 11 2" xfId="25702" xr:uid="{00000000-0005-0000-0000-0000E5310000}"/>
    <cellStyle name="Standard 11 2 3 2 12" xfId="17283" xr:uid="{00000000-0005-0000-0000-0000E6310000}"/>
    <cellStyle name="Standard 11 2 3 2 2" xfId="884" xr:uid="{00000000-0005-0000-0000-0000E7310000}"/>
    <cellStyle name="Standard 11 2 3 2 2 2" xfId="1872" xr:uid="{00000000-0005-0000-0000-0000E8310000}"/>
    <cellStyle name="Standard 11 2 3 2 2 2 2" xfId="5408" xr:uid="{00000000-0005-0000-0000-0000E9310000}"/>
    <cellStyle name="Standard 11 2 3 2 2 2 2 2" xfId="13829" xr:uid="{00000000-0005-0000-0000-0000EA310000}"/>
    <cellStyle name="Standard 11 2 3 2 2 2 2 2 2" xfId="30667" xr:uid="{00000000-0005-0000-0000-0000EB310000}"/>
    <cellStyle name="Standard 11 2 3 2 2 2 2 3" xfId="22249" xr:uid="{00000000-0005-0000-0000-0000EC310000}"/>
    <cellStyle name="Standard 11 2 3 2 2 2 3" xfId="10347" xr:uid="{00000000-0005-0000-0000-0000ED310000}"/>
    <cellStyle name="Standard 11 2 3 2 2 2 3 2" xfId="27185" xr:uid="{00000000-0005-0000-0000-0000EE310000}"/>
    <cellStyle name="Standard 11 2 3 2 2 2 4" xfId="18767" xr:uid="{00000000-0005-0000-0000-0000EF310000}"/>
    <cellStyle name="Standard 11 2 3 2 2 3" xfId="4420" xr:uid="{00000000-0005-0000-0000-0000F0310000}"/>
    <cellStyle name="Standard 11 2 3 2 2 3 2" xfId="12841" xr:uid="{00000000-0005-0000-0000-0000F1310000}"/>
    <cellStyle name="Standard 11 2 3 2 2 3 2 2" xfId="29679" xr:uid="{00000000-0005-0000-0000-0000F2310000}"/>
    <cellStyle name="Standard 11 2 3 2 2 3 3" xfId="21261" xr:uid="{00000000-0005-0000-0000-0000F3310000}"/>
    <cellStyle name="Standard 11 2 3 2 2 4" xfId="9359" xr:uid="{00000000-0005-0000-0000-0000F4310000}"/>
    <cellStyle name="Standard 11 2 3 2 2 4 2" xfId="26197" xr:uid="{00000000-0005-0000-0000-0000F5310000}"/>
    <cellStyle name="Standard 11 2 3 2 2 5" xfId="17779" xr:uid="{00000000-0005-0000-0000-0000F6310000}"/>
    <cellStyle name="Standard 11 2 3 2 3" xfId="1377" xr:uid="{00000000-0005-0000-0000-0000F7310000}"/>
    <cellStyle name="Standard 11 2 3 2 3 2" xfId="4913" xr:uid="{00000000-0005-0000-0000-0000F8310000}"/>
    <cellStyle name="Standard 11 2 3 2 3 2 2" xfId="13334" xr:uid="{00000000-0005-0000-0000-0000F9310000}"/>
    <cellStyle name="Standard 11 2 3 2 3 2 2 2" xfId="30172" xr:uid="{00000000-0005-0000-0000-0000FA310000}"/>
    <cellStyle name="Standard 11 2 3 2 3 2 3" xfId="21754" xr:uid="{00000000-0005-0000-0000-0000FB310000}"/>
    <cellStyle name="Standard 11 2 3 2 3 3" xfId="9852" xr:uid="{00000000-0005-0000-0000-0000FC310000}"/>
    <cellStyle name="Standard 11 2 3 2 3 3 2" xfId="26690" xr:uid="{00000000-0005-0000-0000-0000FD310000}"/>
    <cellStyle name="Standard 11 2 3 2 3 4" xfId="18272" xr:uid="{00000000-0005-0000-0000-0000FE310000}"/>
    <cellStyle name="Standard 11 2 3 2 4" xfId="2346" xr:uid="{00000000-0005-0000-0000-0000FF310000}"/>
    <cellStyle name="Standard 11 2 3 2 4 2" xfId="5832" xr:uid="{00000000-0005-0000-0000-000000320000}"/>
    <cellStyle name="Standard 11 2 3 2 4 2 2" xfId="14253" xr:uid="{00000000-0005-0000-0000-000001320000}"/>
    <cellStyle name="Standard 11 2 3 2 4 2 2 2" xfId="31091" xr:uid="{00000000-0005-0000-0000-000002320000}"/>
    <cellStyle name="Standard 11 2 3 2 4 2 3" xfId="22673" xr:uid="{00000000-0005-0000-0000-000003320000}"/>
    <cellStyle name="Standard 11 2 3 2 4 3" xfId="10771" xr:uid="{00000000-0005-0000-0000-000004320000}"/>
    <cellStyle name="Standard 11 2 3 2 4 3 2" xfId="27609" xr:uid="{00000000-0005-0000-0000-000005320000}"/>
    <cellStyle name="Standard 11 2 3 2 4 4" xfId="19191" xr:uid="{00000000-0005-0000-0000-000006320000}"/>
    <cellStyle name="Standard 11 2 3 2 5" xfId="2841" xr:uid="{00000000-0005-0000-0000-000007320000}"/>
    <cellStyle name="Standard 11 2 3 2 5 2" xfId="6323" xr:uid="{00000000-0005-0000-0000-000008320000}"/>
    <cellStyle name="Standard 11 2 3 2 5 2 2" xfId="14744" xr:uid="{00000000-0005-0000-0000-000009320000}"/>
    <cellStyle name="Standard 11 2 3 2 5 2 2 2" xfId="31582" xr:uid="{00000000-0005-0000-0000-00000A320000}"/>
    <cellStyle name="Standard 11 2 3 2 5 2 3" xfId="23164" xr:uid="{00000000-0005-0000-0000-00000B320000}"/>
    <cellStyle name="Standard 11 2 3 2 5 3" xfId="11262" xr:uid="{00000000-0005-0000-0000-00000C320000}"/>
    <cellStyle name="Standard 11 2 3 2 5 3 2" xfId="28100" xr:uid="{00000000-0005-0000-0000-00000D320000}"/>
    <cellStyle name="Standard 11 2 3 2 5 4" xfId="19682" xr:uid="{00000000-0005-0000-0000-00000E320000}"/>
    <cellStyle name="Standard 11 2 3 2 6" xfId="3338" xr:uid="{00000000-0005-0000-0000-00000F320000}"/>
    <cellStyle name="Standard 11 2 3 2 6 2" xfId="6820" xr:uid="{00000000-0005-0000-0000-000010320000}"/>
    <cellStyle name="Standard 11 2 3 2 6 2 2" xfId="15241" xr:uid="{00000000-0005-0000-0000-000011320000}"/>
    <cellStyle name="Standard 11 2 3 2 6 2 2 2" xfId="32079" xr:uid="{00000000-0005-0000-0000-000012320000}"/>
    <cellStyle name="Standard 11 2 3 2 6 2 3" xfId="23661" xr:uid="{00000000-0005-0000-0000-000013320000}"/>
    <cellStyle name="Standard 11 2 3 2 6 3" xfId="11759" xr:uid="{00000000-0005-0000-0000-000014320000}"/>
    <cellStyle name="Standard 11 2 3 2 6 3 2" xfId="28597" xr:uid="{00000000-0005-0000-0000-000015320000}"/>
    <cellStyle name="Standard 11 2 3 2 6 4" xfId="20179" xr:uid="{00000000-0005-0000-0000-000016320000}"/>
    <cellStyle name="Standard 11 2 3 2 7" xfId="3925" xr:uid="{00000000-0005-0000-0000-000017320000}"/>
    <cellStyle name="Standard 11 2 3 2 7 2" xfId="12346" xr:uid="{00000000-0005-0000-0000-000018320000}"/>
    <cellStyle name="Standard 11 2 3 2 7 2 2" xfId="29184" xr:uid="{00000000-0005-0000-0000-000019320000}"/>
    <cellStyle name="Standard 11 2 3 2 7 3" xfId="20766" xr:uid="{00000000-0005-0000-0000-00001A320000}"/>
    <cellStyle name="Standard 11 2 3 2 8" xfId="7315" xr:uid="{00000000-0005-0000-0000-00001B320000}"/>
    <cellStyle name="Standard 11 2 3 2 8 2" xfId="15736" xr:uid="{00000000-0005-0000-0000-00001C320000}"/>
    <cellStyle name="Standard 11 2 3 2 8 2 2" xfId="32574" xr:uid="{00000000-0005-0000-0000-00001D320000}"/>
    <cellStyle name="Standard 11 2 3 2 8 3" xfId="24156" xr:uid="{00000000-0005-0000-0000-00001E320000}"/>
    <cellStyle name="Standard 11 2 3 2 9" xfId="7806" xr:uid="{00000000-0005-0000-0000-00001F320000}"/>
    <cellStyle name="Standard 11 2 3 2 9 2" xfId="16227" xr:uid="{00000000-0005-0000-0000-000020320000}"/>
    <cellStyle name="Standard 11 2 3 2 9 2 2" xfId="33065" xr:uid="{00000000-0005-0000-0000-000021320000}"/>
    <cellStyle name="Standard 11 2 3 2 9 3" xfId="24647" xr:uid="{00000000-0005-0000-0000-000022320000}"/>
    <cellStyle name="Standard 11 2 3 3" xfId="550" xr:uid="{00000000-0005-0000-0000-000023320000}"/>
    <cellStyle name="Standard 11 2 3 3 10" xfId="8300" xr:uid="{00000000-0005-0000-0000-000024320000}"/>
    <cellStyle name="Standard 11 2 3 3 10 2" xfId="16721" xr:uid="{00000000-0005-0000-0000-000025320000}"/>
    <cellStyle name="Standard 11 2 3 3 10 2 2" xfId="33559" xr:uid="{00000000-0005-0000-0000-000026320000}"/>
    <cellStyle name="Standard 11 2 3 3 10 3" xfId="25141" xr:uid="{00000000-0005-0000-0000-000027320000}"/>
    <cellStyle name="Standard 11 2 3 3 11" xfId="9026" xr:uid="{00000000-0005-0000-0000-000028320000}"/>
    <cellStyle name="Standard 11 2 3 3 11 2" xfId="25864" xr:uid="{00000000-0005-0000-0000-000029320000}"/>
    <cellStyle name="Standard 11 2 3 3 12" xfId="17446" xr:uid="{00000000-0005-0000-0000-00002A320000}"/>
    <cellStyle name="Standard 11 2 3 3 2" xfId="1046" xr:uid="{00000000-0005-0000-0000-00002B320000}"/>
    <cellStyle name="Standard 11 2 3 3 2 2" xfId="2034" xr:uid="{00000000-0005-0000-0000-00002C320000}"/>
    <cellStyle name="Standard 11 2 3 3 2 2 2" xfId="5570" xr:uid="{00000000-0005-0000-0000-00002D320000}"/>
    <cellStyle name="Standard 11 2 3 3 2 2 2 2" xfId="13991" xr:uid="{00000000-0005-0000-0000-00002E320000}"/>
    <cellStyle name="Standard 11 2 3 3 2 2 2 2 2" xfId="30829" xr:uid="{00000000-0005-0000-0000-00002F320000}"/>
    <cellStyle name="Standard 11 2 3 3 2 2 2 3" xfId="22411" xr:uid="{00000000-0005-0000-0000-000030320000}"/>
    <cellStyle name="Standard 11 2 3 3 2 2 3" xfId="10509" xr:uid="{00000000-0005-0000-0000-000031320000}"/>
    <cellStyle name="Standard 11 2 3 3 2 2 3 2" xfId="27347" xr:uid="{00000000-0005-0000-0000-000032320000}"/>
    <cellStyle name="Standard 11 2 3 3 2 2 4" xfId="18929" xr:uid="{00000000-0005-0000-0000-000033320000}"/>
    <cellStyle name="Standard 11 2 3 3 2 3" xfId="4582" xr:uid="{00000000-0005-0000-0000-000034320000}"/>
    <cellStyle name="Standard 11 2 3 3 2 3 2" xfId="13003" xr:uid="{00000000-0005-0000-0000-000035320000}"/>
    <cellStyle name="Standard 11 2 3 3 2 3 2 2" xfId="29841" xr:uid="{00000000-0005-0000-0000-000036320000}"/>
    <cellStyle name="Standard 11 2 3 3 2 3 3" xfId="21423" xr:uid="{00000000-0005-0000-0000-000037320000}"/>
    <cellStyle name="Standard 11 2 3 3 2 4" xfId="9521" xr:uid="{00000000-0005-0000-0000-000038320000}"/>
    <cellStyle name="Standard 11 2 3 3 2 4 2" xfId="26359" xr:uid="{00000000-0005-0000-0000-000039320000}"/>
    <cellStyle name="Standard 11 2 3 3 2 5" xfId="17941" xr:uid="{00000000-0005-0000-0000-00003A320000}"/>
    <cellStyle name="Standard 11 2 3 3 3" xfId="1539" xr:uid="{00000000-0005-0000-0000-00003B320000}"/>
    <cellStyle name="Standard 11 2 3 3 3 2" xfId="5075" xr:uid="{00000000-0005-0000-0000-00003C320000}"/>
    <cellStyle name="Standard 11 2 3 3 3 2 2" xfId="13496" xr:uid="{00000000-0005-0000-0000-00003D320000}"/>
    <cellStyle name="Standard 11 2 3 3 3 2 2 2" xfId="30334" xr:uid="{00000000-0005-0000-0000-00003E320000}"/>
    <cellStyle name="Standard 11 2 3 3 3 2 3" xfId="21916" xr:uid="{00000000-0005-0000-0000-00003F320000}"/>
    <cellStyle name="Standard 11 2 3 3 3 3" xfId="10014" xr:uid="{00000000-0005-0000-0000-000040320000}"/>
    <cellStyle name="Standard 11 2 3 3 3 3 2" xfId="26852" xr:uid="{00000000-0005-0000-0000-000041320000}"/>
    <cellStyle name="Standard 11 2 3 3 3 4" xfId="18434" xr:uid="{00000000-0005-0000-0000-000042320000}"/>
    <cellStyle name="Standard 11 2 3 3 4" xfId="2347" xr:uid="{00000000-0005-0000-0000-000043320000}"/>
    <cellStyle name="Standard 11 2 3 3 4 2" xfId="5833" xr:uid="{00000000-0005-0000-0000-000044320000}"/>
    <cellStyle name="Standard 11 2 3 3 4 2 2" xfId="14254" xr:uid="{00000000-0005-0000-0000-000045320000}"/>
    <cellStyle name="Standard 11 2 3 3 4 2 2 2" xfId="31092" xr:uid="{00000000-0005-0000-0000-000046320000}"/>
    <cellStyle name="Standard 11 2 3 3 4 2 3" xfId="22674" xr:uid="{00000000-0005-0000-0000-000047320000}"/>
    <cellStyle name="Standard 11 2 3 3 4 3" xfId="10772" xr:uid="{00000000-0005-0000-0000-000048320000}"/>
    <cellStyle name="Standard 11 2 3 3 4 3 2" xfId="27610" xr:uid="{00000000-0005-0000-0000-000049320000}"/>
    <cellStyle name="Standard 11 2 3 3 4 4" xfId="19192" xr:uid="{00000000-0005-0000-0000-00004A320000}"/>
    <cellStyle name="Standard 11 2 3 3 5" xfId="2842" xr:uid="{00000000-0005-0000-0000-00004B320000}"/>
    <cellStyle name="Standard 11 2 3 3 5 2" xfId="6324" xr:uid="{00000000-0005-0000-0000-00004C320000}"/>
    <cellStyle name="Standard 11 2 3 3 5 2 2" xfId="14745" xr:uid="{00000000-0005-0000-0000-00004D320000}"/>
    <cellStyle name="Standard 11 2 3 3 5 2 2 2" xfId="31583" xr:uid="{00000000-0005-0000-0000-00004E320000}"/>
    <cellStyle name="Standard 11 2 3 3 5 2 3" xfId="23165" xr:uid="{00000000-0005-0000-0000-00004F320000}"/>
    <cellStyle name="Standard 11 2 3 3 5 3" xfId="11263" xr:uid="{00000000-0005-0000-0000-000050320000}"/>
    <cellStyle name="Standard 11 2 3 3 5 3 2" xfId="28101" xr:uid="{00000000-0005-0000-0000-000051320000}"/>
    <cellStyle name="Standard 11 2 3 3 5 4" xfId="19683" xr:uid="{00000000-0005-0000-0000-000052320000}"/>
    <cellStyle name="Standard 11 2 3 3 6" xfId="3339" xr:uid="{00000000-0005-0000-0000-000053320000}"/>
    <cellStyle name="Standard 11 2 3 3 6 2" xfId="6821" xr:uid="{00000000-0005-0000-0000-000054320000}"/>
    <cellStyle name="Standard 11 2 3 3 6 2 2" xfId="15242" xr:uid="{00000000-0005-0000-0000-000055320000}"/>
    <cellStyle name="Standard 11 2 3 3 6 2 2 2" xfId="32080" xr:uid="{00000000-0005-0000-0000-000056320000}"/>
    <cellStyle name="Standard 11 2 3 3 6 2 3" xfId="23662" xr:uid="{00000000-0005-0000-0000-000057320000}"/>
    <cellStyle name="Standard 11 2 3 3 6 3" xfId="11760" xr:uid="{00000000-0005-0000-0000-000058320000}"/>
    <cellStyle name="Standard 11 2 3 3 6 3 2" xfId="28598" xr:uid="{00000000-0005-0000-0000-000059320000}"/>
    <cellStyle name="Standard 11 2 3 3 6 4" xfId="20180" xr:uid="{00000000-0005-0000-0000-00005A320000}"/>
    <cellStyle name="Standard 11 2 3 3 7" xfId="4087" xr:uid="{00000000-0005-0000-0000-00005B320000}"/>
    <cellStyle name="Standard 11 2 3 3 7 2" xfId="12508" xr:uid="{00000000-0005-0000-0000-00005C320000}"/>
    <cellStyle name="Standard 11 2 3 3 7 2 2" xfId="29346" xr:uid="{00000000-0005-0000-0000-00005D320000}"/>
    <cellStyle name="Standard 11 2 3 3 7 3" xfId="20928" xr:uid="{00000000-0005-0000-0000-00005E320000}"/>
    <cellStyle name="Standard 11 2 3 3 8" xfId="7316" xr:uid="{00000000-0005-0000-0000-00005F320000}"/>
    <cellStyle name="Standard 11 2 3 3 8 2" xfId="15737" xr:uid="{00000000-0005-0000-0000-000060320000}"/>
    <cellStyle name="Standard 11 2 3 3 8 2 2" xfId="32575" xr:uid="{00000000-0005-0000-0000-000061320000}"/>
    <cellStyle name="Standard 11 2 3 3 8 3" xfId="24157" xr:uid="{00000000-0005-0000-0000-000062320000}"/>
    <cellStyle name="Standard 11 2 3 3 9" xfId="7807" xr:uid="{00000000-0005-0000-0000-000063320000}"/>
    <cellStyle name="Standard 11 2 3 3 9 2" xfId="16228" xr:uid="{00000000-0005-0000-0000-000064320000}"/>
    <cellStyle name="Standard 11 2 3 3 9 2 2" xfId="33066" xr:uid="{00000000-0005-0000-0000-000065320000}"/>
    <cellStyle name="Standard 11 2 3 3 9 3" xfId="24648" xr:uid="{00000000-0005-0000-0000-000066320000}"/>
    <cellStyle name="Standard 11 2 3 4" xfId="721" xr:uid="{00000000-0005-0000-0000-000067320000}"/>
    <cellStyle name="Standard 11 2 3 4 2" xfId="1709" xr:uid="{00000000-0005-0000-0000-000068320000}"/>
    <cellStyle name="Standard 11 2 3 4 2 2" xfId="5245" xr:uid="{00000000-0005-0000-0000-000069320000}"/>
    <cellStyle name="Standard 11 2 3 4 2 2 2" xfId="13666" xr:uid="{00000000-0005-0000-0000-00006A320000}"/>
    <cellStyle name="Standard 11 2 3 4 2 2 2 2" xfId="30504" xr:uid="{00000000-0005-0000-0000-00006B320000}"/>
    <cellStyle name="Standard 11 2 3 4 2 2 3" xfId="22086" xr:uid="{00000000-0005-0000-0000-00006C320000}"/>
    <cellStyle name="Standard 11 2 3 4 2 3" xfId="10184" xr:uid="{00000000-0005-0000-0000-00006D320000}"/>
    <cellStyle name="Standard 11 2 3 4 2 3 2" xfId="27022" xr:uid="{00000000-0005-0000-0000-00006E320000}"/>
    <cellStyle name="Standard 11 2 3 4 2 4" xfId="18604" xr:uid="{00000000-0005-0000-0000-00006F320000}"/>
    <cellStyle name="Standard 11 2 3 4 3" xfId="4257" xr:uid="{00000000-0005-0000-0000-000070320000}"/>
    <cellStyle name="Standard 11 2 3 4 3 2" xfId="12678" xr:uid="{00000000-0005-0000-0000-000071320000}"/>
    <cellStyle name="Standard 11 2 3 4 3 2 2" xfId="29516" xr:uid="{00000000-0005-0000-0000-000072320000}"/>
    <cellStyle name="Standard 11 2 3 4 3 3" xfId="21098" xr:uid="{00000000-0005-0000-0000-000073320000}"/>
    <cellStyle name="Standard 11 2 3 4 4" xfId="9196" xr:uid="{00000000-0005-0000-0000-000074320000}"/>
    <cellStyle name="Standard 11 2 3 4 4 2" xfId="26034" xr:uid="{00000000-0005-0000-0000-000075320000}"/>
    <cellStyle name="Standard 11 2 3 4 5" xfId="17616" xr:uid="{00000000-0005-0000-0000-000076320000}"/>
    <cellStyle name="Standard 11 2 3 5" xfId="1214" xr:uid="{00000000-0005-0000-0000-000077320000}"/>
    <cellStyle name="Standard 11 2 3 5 2" xfId="4750" xr:uid="{00000000-0005-0000-0000-000078320000}"/>
    <cellStyle name="Standard 11 2 3 5 2 2" xfId="13171" xr:uid="{00000000-0005-0000-0000-000079320000}"/>
    <cellStyle name="Standard 11 2 3 5 2 2 2" xfId="30009" xr:uid="{00000000-0005-0000-0000-00007A320000}"/>
    <cellStyle name="Standard 11 2 3 5 2 3" xfId="21591" xr:uid="{00000000-0005-0000-0000-00007B320000}"/>
    <cellStyle name="Standard 11 2 3 5 3" xfId="9689" xr:uid="{00000000-0005-0000-0000-00007C320000}"/>
    <cellStyle name="Standard 11 2 3 5 3 2" xfId="26527" xr:uid="{00000000-0005-0000-0000-00007D320000}"/>
    <cellStyle name="Standard 11 2 3 5 4" xfId="18109" xr:uid="{00000000-0005-0000-0000-00007E320000}"/>
    <cellStyle name="Standard 11 2 3 6" xfId="2345" xr:uid="{00000000-0005-0000-0000-00007F320000}"/>
    <cellStyle name="Standard 11 2 3 6 2" xfId="5831" xr:uid="{00000000-0005-0000-0000-000080320000}"/>
    <cellStyle name="Standard 11 2 3 6 2 2" xfId="14252" xr:uid="{00000000-0005-0000-0000-000081320000}"/>
    <cellStyle name="Standard 11 2 3 6 2 2 2" xfId="31090" xr:uid="{00000000-0005-0000-0000-000082320000}"/>
    <cellStyle name="Standard 11 2 3 6 2 3" xfId="22672" xr:uid="{00000000-0005-0000-0000-000083320000}"/>
    <cellStyle name="Standard 11 2 3 6 3" xfId="10770" xr:uid="{00000000-0005-0000-0000-000084320000}"/>
    <cellStyle name="Standard 11 2 3 6 3 2" xfId="27608" xr:uid="{00000000-0005-0000-0000-000085320000}"/>
    <cellStyle name="Standard 11 2 3 6 4" xfId="19190" xr:uid="{00000000-0005-0000-0000-000086320000}"/>
    <cellStyle name="Standard 11 2 3 7" xfId="2840" xr:uid="{00000000-0005-0000-0000-000087320000}"/>
    <cellStyle name="Standard 11 2 3 7 2" xfId="6322" xr:uid="{00000000-0005-0000-0000-000088320000}"/>
    <cellStyle name="Standard 11 2 3 7 2 2" xfId="14743" xr:uid="{00000000-0005-0000-0000-000089320000}"/>
    <cellStyle name="Standard 11 2 3 7 2 2 2" xfId="31581" xr:uid="{00000000-0005-0000-0000-00008A320000}"/>
    <cellStyle name="Standard 11 2 3 7 2 3" xfId="23163" xr:uid="{00000000-0005-0000-0000-00008B320000}"/>
    <cellStyle name="Standard 11 2 3 7 3" xfId="11261" xr:uid="{00000000-0005-0000-0000-00008C320000}"/>
    <cellStyle name="Standard 11 2 3 7 3 2" xfId="28099" xr:uid="{00000000-0005-0000-0000-00008D320000}"/>
    <cellStyle name="Standard 11 2 3 7 4" xfId="19681" xr:uid="{00000000-0005-0000-0000-00008E320000}"/>
    <cellStyle name="Standard 11 2 3 8" xfId="3337" xr:uid="{00000000-0005-0000-0000-00008F320000}"/>
    <cellStyle name="Standard 11 2 3 8 2" xfId="6819" xr:uid="{00000000-0005-0000-0000-000090320000}"/>
    <cellStyle name="Standard 11 2 3 8 2 2" xfId="15240" xr:uid="{00000000-0005-0000-0000-000091320000}"/>
    <cellStyle name="Standard 11 2 3 8 2 2 2" xfId="32078" xr:uid="{00000000-0005-0000-0000-000092320000}"/>
    <cellStyle name="Standard 11 2 3 8 2 3" xfId="23660" xr:uid="{00000000-0005-0000-0000-000093320000}"/>
    <cellStyle name="Standard 11 2 3 8 3" xfId="11758" xr:uid="{00000000-0005-0000-0000-000094320000}"/>
    <cellStyle name="Standard 11 2 3 8 3 2" xfId="28596" xr:uid="{00000000-0005-0000-0000-000095320000}"/>
    <cellStyle name="Standard 11 2 3 8 4" xfId="20178" xr:uid="{00000000-0005-0000-0000-000096320000}"/>
    <cellStyle name="Standard 11 2 3 9" xfId="3762" xr:uid="{00000000-0005-0000-0000-000097320000}"/>
    <cellStyle name="Standard 11 2 3 9 2" xfId="12183" xr:uid="{00000000-0005-0000-0000-000098320000}"/>
    <cellStyle name="Standard 11 2 3 9 2 2" xfId="29021" xr:uid="{00000000-0005-0000-0000-000099320000}"/>
    <cellStyle name="Standard 11 2 3 9 3" xfId="20603" xr:uid="{00000000-0005-0000-0000-00009A320000}"/>
    <cellStyle name="Standard 11 2 4" xfId="310" xr:uid="{00000000-0005-0000-0000-00009B320000}"/>
    <cellStyle name="Standard 11 2 4 10" xfId="8301" xr:uid="{00000000-0005-0000-0000-00009C320000}"/>
    <cellStyle name="Standard 11 2 4 10 2" xfId="16722" xr:uid="{00000000-0005-0000-0000-00009D320000}"/>
    <cellStyle name="Standard 11 2 4 10 2 2" xfId="33560" xr:uid="{00000000-0005-0000-0000-00009E320000}"/>
    <cellStyle name="Standard 11 2 4 10 3" xfId="25142" xr:uid="{00000000-0005-0000-0000-00009F320000}"/>
    <cellStyle name="Standard 11 2 4 11" xfId="8785" xr:uid="{00000000-0005-0000-0000-0000A0320000}"/>
    <cellStyle name="Standard 11 2 4 11 2" xfId="25624" xr:uid="{00000000-0005-0000-0000-0000A1320000}"/>
    <cellStyle name="Standard 11 2 4 12" xfId="17205" xr:uid="{00000000-0005-0000-0000-0000A2320000}"/>
    <cellStyle name="Standard 11 2 4 2" xfId="806" xr:uid="{00000000-0005-0000-0000-0000A3320000}"/>
    <cellStyle name="Standard 11 2 4 2 2" xfId="1794" xr:uid="{00000000-0005-0000-0000-0000A4320000}"/>
    <cellStyle name="Standard 11 2 4 2 2 2" xfId="5330" xr:uid="{00000000-0005-0000-0000-0000A5320000}"/>
    <cellStyle name="Standard 11 2 4 2 2 2 2" xfId="13751" xr:uid="{00000000-0005-0000-0000-0000A6320000}"/>
    <cellStyle name="Standard 11 2 4 2 2 2 2 2" xfId="30589" xr:uid="{00000000-0005-0000-0000-0000A7320000}"/>
    <cellStyle name="Standard 11 2 4 2 2 2 3" xfId="22171" xr:uid="{00000000-0005-0000-0000-0000A8320000}"/>
    <cellStyle name="Standard 11 2 4 2 2 3" xfId="10269" xr:uid="{00000000-0005-0000-0000-0000A9320000}"/>
    <cellStyle name="Standard 11 2 4 2 2 3 2" xfId="27107" xr:uid="{00000000-0005-0000-0000-0000AA320000}"/>
    <cellStyle name="Standard 11 2 4 2 2 4" xfId="18689" xr:uid="{00000000-0005-0000-0000-0000AB320000}"/>
    <cellStyle name="Standard 11 2 4 2 3" xfId="4342" xr:uid="{00000000-0005-0000-0000-0000AC320000}"/>
    <cellStyle name="Standard 11 2 4 2 3 2" xfId="12763" xr:uid="{00000000-0005-0000-0000-0000AD320000}"/>
    <cellStyle name="Standard 11 2 4 2 3 2 2" xfId="29601" xr:uid="{00000000-0005-0000-0000-0000AE320000}"/>
    <cellStyle name="Standard 11 2 4 2 3 3" xfId="21183" xr:uid="{00000000-0005-0000-0000-0000AF320000}"/>
    <cellStyle name="Standard 11 2 4 2 4" xfId="9281" xr:uid="{00000000-0005-0000-0000-0000B0320000}"/>
    <cellStyle name="Standard 11 2 4 2 4 2" xfId="26119" xr:uid="{00000000-0005-0000-0000-0000B1320000}"/>
    <cellStyle name="Standard 11 2 4 2 5" xfId="17701" xr:uid="{00000000-0005-0000-0000-0000B2320000}"/>
    <cellStyle name="Standard 11 2 4 3" xfId="1299" xr:uid="{00000000-0005-0000-0000-0000B3320000}"/>
    <cellStyle name="Standard 11 2 4 3 2" xfId="4835" xr:uid="{00000000-0005-0000-0000-0000B4320000}"/>
    <cellStyle name="Standard 11 2 4 3 2 2" xfId="13256" xr:uid="{00000000-0005-0000-0000-0000B5320000}"/>
    <cellStyle name="Standard 11 2 4 3 2 2 2" xfId="30094" xr:uid="{00000000-0005-0000-0000-0000B6320000}"/>
    <cellStyle name="Standard 11 2 4 3 2 3" xfId="21676" xr:uid="{00000000-0005-0000-0000-0000B7320000}"/>
    <cellStyle name="Standard 11 2 4 3 3" xfId="9774" xr:uid="{00000000-0005-0000-0000-0000B8320000}"/>
    <cellStyle name="Standard 11 2 4 3 3 2" xfId="26612" xr:uid="{00000000-0005-0000-0000-0000B9320000}"/>
    <cellStyle name="Standard 11 2 4 3 4" xfId="18194" xr:uid="{00000000-0005-0000-0000-0000BA320000}"/>
    <cellStyle name="Standard 11 2 4 4" xfId="2348" xr:uid="{00000000-0005-0000-0000-0000BB320000}"/>
    <cellStyle name="Standard 11 2 4 4 2" xfId="5834" xr:uid="{00000000-0005-0000-0000-0000BC320000}"/>
    <cellStyle name="Standard 11 2 4 4 2 2" xfId="14255" xr:uid="{00000000-0005-0000-0000-0000BD320000}"/>
    <cellStyle name="Standard 11 2 4 4 2 2 2" xfId="31093" xr:uid="{00000000-0005-0000-0000-0000BE320000}"/>
    <cellStyle name="Standard 11 2 4 4 2 3" xfId="22675" xr:uid="{00000000-0005-0000-0000-0000BF320000}"/>
    <cellStyle name="Standard 11 2 4 4 3" xfId="10773" xr:uid="{00000000-0005-0000-0000-0000C0320000}"/>
    <cellStyle name="Standard 11 2 4 4 3 2" xfId="27611" xr:uid="{00000000-0005-0000-0000-0000C1320000}"/>
    <cellStyle name="Standard 11 2 4 4 4" xfId="19193" xr:uid="{00000000-0005-0000-0000-0000C2320000}"/>
    <cellStyle name="Standard 11 2 4 5" xfId="2843" xr:uid="{00000000-0005-0000-0000-0000C3320000}"/>
    <cellStyle name="Standard 11 2 4 5 2" xfId="6325" xr:uid="{00000000-0005-0000-0000-0000C4320000}"/>
    <cellStyle name="Standard 11 2 4 5 2 2" xfId="14746" xr:uid="{00000000-0005-0000-0000-0000C5320000}"/>
    <cellStyle name="Standard 11 2 4 5 2 2 2" xfId="31584" xr:uid="{00000000-0005-0000-0000-0000C6320000}"/>
    <cellStyle name="Standard 11 2 4 5 2 3" xfId="23166" xr:uid="{00000000-0005-0000-0000-0000C7320000}"/>
    <cellStyle name="Standard 11 2 4 5 3" xfId="11264" xr:uid="{00000000-0005-0000-0000-0000C8320000}"/>
    <cellStyle name="Standard 11 2 4 5 3 2" xfId="28102" xr:uid="{00000000-0005-0000-0000-0000C9320000}"/>
    <cellStyle name="Standard 11 2 4 5 4" xfId="19684" xr:uid="{00000000-0005-0000-0000-0000CA320000}"/>
    <cellStyle name="Standard 11 2 4 6" xfId="3340" xr:uid="{00000000-0005-0000-0000-0000CB320000}"/>
    <cellStyle name="Standard 11 2 4 6 2" xfId="6822" xr:uid="{00000000-0005-0000-0000-0000CC320000}"/>
    <cellStyle name="Standard 11 2 4 6 2 2" xfId="15243" xr:uid="{00000000-0005-0000-0000-0000CD320000}"/>
    <cellStyle name="Standard 11 2 4 6 2 2 2" xfId="32081" xr:uid="{00000000-0005-0000-0000-0000CE320000}"/>
    <cellStyle name="Standard 11 2 4 6 2 3" xfId="23663" xr:uid="{00000000-0005-0000-0000-0000CF320000}"/>
    <cellStyle name="Standard 11 2 4 6 3" xfId="11761" xr:uid="{00000000-0005-0000-0000-0000D0320000}"/>
    <cellStyle name="Standard 11 2 4 6 3 2" xfId="28599" xr:uid="{00000000-0005-0000-0000-0000D1320000}"/>
    <cellStyle name="Standard 11 2 4 6 4" xfId="20181" xr:uid="{00000000-0005-0000-0000-0000D2320000}"/>
    <cellStyle name="Standard 11 2 4 7" xfId="3847" xr:uid="{00000000-0005-0000-0000-0000D3320000}"/>
    <cellStyle name="Standard 11 2 4 7 2" xfId="12268" xr:uid="{00000000-0005-0000-0000-0000D4320000}"/>
    <cellStyle name="Standard 11 2 4 7 2 2" xfId="29106" xr:uid="{00000000-0005-0000-0000-0000D5320000}"/>
    <cellStyle name="Standard 11 2 4 7 3" xfId="20688" xr:uid="{00000000-0005-0000-0000-0000D6320000}"/>
    <cellStyle name="Standard 11 2 4 8" xfId="7317" xr:uid="{00000000-0005-0000-0000-0000D7320000}"/>
    <cellStyle name="Standard 11 2 4 8 2" xfId="15738" xr:uid="{00000000-0005-0000-0000-0000D8320000}"/>
    <cellStyle name="Standard 11 2 4 8 2 2" xfId="32576" xr:uid="{00000000-0005-0000-0000-0000D9320000}"/>
    <cellStyle name="Standard 11 2 4 8 3" xfId="24158" xr:uid="{00000000-0005-0000-0000-0000DA320000}"/>
    <cellStyle name="Standard 11 2 4 9" xfId="7808" xr:uid="{00000000-0005-0000-0000-0000DB320000}"/>
    <cellStyle name="Standard 11 2 4 9 2" xfId="16229" xr:uid="{00000000-0005-0000-0000-0000DC320000}"/>
    <cellStyle name="Standard 11 2 4 9 2 2" xfId="33067" xr:uid="{00000000-0005-0000-0000-0000DD320000}"/>
    <cellStyle name="Standard 11 2 4 9 3" xfId="24649" xr:uid="{00000000-0005-0000-0000-0000DE320000}"/>
    <cellStyle name="Standard 11 2 5" xfId="472" xr:uid="{00000000-0005-0000-0000-0000DF320000}"/>
    <cellStyle name="Standard 11 2 5 10" xfId="8302" xr:uid="{00000000-0005-0000-0000-0000E0320000}"/>
    <cellStyle name="Standard 11 2 5 10 2" xfId="16723" xr:uid="{00000000-0005-0000-0000-0000E1320000}"/>
    <cellStyle name="Standard 11 2 5 10 2 2" xfId="33561" xr:uid="{00000000-0005-0000-0000-0000E2320000}"/>
    <cellStyle name="Standard 11 2 5 10 3" xfId="25143" xr:uid="{00000000-0005-0000-0000-0000E3320000}"/>
    <cellStyle name="Standard 11 2 5 11" xfId="8948" xr:uid="{00000000-0005-0000-0000-0000E4320000}"/>
    <cellStyle name="Standard 11 2 5 11 2" xfId="25786" xr:uid="{00000000-0005-0000-0000-0000E5320000}"/>
    <cellStyle name="Standard 11 2 5 12" xfId="17368" xr:uid="{00000000-0005-0000-0000-0000E6320000}"/>
    <cellStyle name="Standard 11 2 5 2" xfId="968" xr:uid="{00000000-0005-0000-0000-0000E7320000}"/>
    <cellStyle name="Standard 11 2 5 2 2" xfId="1956" xr:uid="{00000000-0005-0000-0000-0000E8320000}"/>
    <cellStyle name="Standard 11 2 5 2 2 2" xfId="5492" xr:uid="{00000000-0005-0000-0000-0000E9320000}"/>
    <cellStyle name="Standard 11 2 5 2 2 2 2" xfId="13913" xr:uid="{00000000-0005-0000-0000-0000EA320000}"/>
    <cellStyle name="Standard 11 2 5 2 2 2 2 2" xfId="30751" xr:uid="{00000000-0005-0000-0000-0000EB320000}"/>
    <cellStyle name="Standard 11 2 5 2 2 2 3" xfId="22333" xr:uid="{00000000-0005-0000-0000-0000EC320000}"/>
    <cellStyle name="Standard 11 2 5 2 2 3" xfId="10431" xr:uid="{00000000-0005-0000-0000-0000ED320000}"/>
    <cellStyle name="Standard 11 2 5 2 2 3 2" xfId="27269" xr:uid="{00000000-0005-0000-0000-0000EE320000}"/>
    <cellStyle name="Standard 11 2 5 2 2 4" xfId="18851" xr:uid="{00000000-0005-0000-0000-0000EF320000}"/>
    <cellStyle name="Standard 11 2 5 2 3" xfId="4504" xr:uid="{00000000-0005-0000-0000-0000F0320000}"/>
    <cellStyle name="Standard 11 2 5 2 3 2" xfId="12925" xr:uid="{00000000-0005-0000-0000-0000F1320000}"/>
    <cellStyle name="Standard 11 2 5 2 3 2 2" xfId="29763" xr:uid="{00000000-0005-0000-0000-0000F2320000}"/>
    <cellStyle name="Standard 11 2 5 2 3 3" xfId="21345" xr:uid="{00000000-0005-0000-0000-0000F3320000}"/>
    <cellStyle name="Standard 11 2 5 2 4" xfId="9443" xr:uid="{00000000-0005-0000-0000-0000F4320000}"/>
    <cellStyle name="Standard 11 2 5 2 4 2" xfId="26281" xr:uid="{00000000-0005-0000-0000-0000F5320000}"/>
    <cellStyle name="Standard 11 2 5 2 5" xfId="17863" xr:uid="{00000000-0005-0000-0000-0000F6320000}"/>
    <cellStyle name="Standard 11 2 5 3" xfId="1461" xr:uid="{00000000-0005-0000-0000-0000F7320000}"/>
    <cellStyle name="Standard 11 2 5 3 2" xfId="4997" xr:uid="{00000000-0005-0000-0000-0000F8320000}"/>
    <cellStyle name="Standard 11 2 5 3 2 2" xfId="13418" xr:uid="{00000000-0005-0000-0000-0000F9320000}"/>
    <cellStyle name="Standard 11 2 5 3 2 2 2" xfId="30256" xr:uid="{00000000-0005-0000-0000-0000FA320000}"/>
    <cellStyle name="Standard 11 2 5 3 2 3" xfId="21838" xr:uid="{00000000-0005-0000-0000-0000FB320000}"/>
    <cellStyle name="Standard 11 2 5 3 3" xfId="9936" xr:uid="{00000000-0005-0000-0000-0000FC320000}"/>
    <cellStyle name="Standard 11 2 5 3 3 2" xfId="26774" xr:uid="{00000000-0005-0000-0000-0000FD320000}"/>
    <cellStyle name="Standard 11 2 5 3 4" xfId="18356" xr:uid="{00000000-0005-0000-0000-0000FE320000}"/>
    <cellStyle name="Standard 11 2 5 4" xfId="2349" xr:uid="{00000000-0005-0000-0000-0000FF320000}"/>
    <cellStyle name="Standard 11 2 5 4 2" xfId="5835" xr:uid="{00000000-0005-0000-0000-000000330000}"/>
    <cellStyle name="Standard 11 2 5 4 2 2" xfId="14256" xr:uid="{00000000-0005-0000-0000-000001330000}"/>
    <cellStyle name="Standard 11 2 5 4 2 2 2" xfId="31094" xr:uid="{00000000-0005-0000-0000-000002330000}"/>
    <cellStyle name="Standard 11 2 5 4 2 3" xfId="22676" xr:uid="{00000000-0005-0000-0000-000003330000}"/>
    <cellStyle name="Standard 11 2 5 4 3" xfId="10774" xr:uid="{00000000-0005-0000-0000-000004330000}"/>
    <cellStyle name="Standard 11 2 5 4 3 2" xfId="27612" xr:uid="{00000000-0005-0000-0000-000005330000}"/>
    <cellStyle name="Standard 11 2 5 4 4" xfId="19194" xr:uid="{00000000-0005-0000-0000-000006330000}"/>
    <cellStyle name="Standard 11 2 5 5" xfId="2844" xr:uid="{00000000-0005-0000-0000-000007330000}"/>
    <cellStyle name="Standard 11 2 5 5 2" xfId="6326" xr:uid="{00000000-0005-0000-0000-000008330000}"/>
    <cellStyle name="Standard 11 2 5 5 2 2" xfId="14747" xr:uid="{00000000-0005-0000-0000-000009330000}"/>
    <cellStyle name="Standard 11 2 5 5 2 2 2" xfId="31585" xr:uid="{00000000-0005-0000-0000-00000A330000}"/>
    <cellStyle name="Standard 11 2 5 5 2 3" xfId="23167" xr:uid="{00000000-0005-0000-0000-00000B330000}"/>
    <cellStyle name="Standard 11 2 5 5 3" xfId="11265" xr:uid="{00000000-0005-0000-0000-00000C330000}"/>
    <cellStyle name="Standard 11 2 5 5 3 2" xfId="28103" xr:uid="{00000000-0005-0000-0000-00000D330000}"/>
    <cellStyle name="Standard 11 2 5 5 4" xfId="19685" xr:uid="{00000000-0005-0000-0000-00000E330000}"/>
    <cellStyle name="Standard 11 2 5 6" xfId="3341" xr:uid="{00000000-0005-0000-0000-00000F330000}"/>
    <cellStyle name="Standard 11 2 5 6 2" xfId="6823" xr:uid="{00000000-0005-0000-0000-000010330000}"/>
    <cellStyle name="Standard 11 2 5 6 2 2" xfId="15244" xr:uid="{00000000-0005-0000-0000-000011330000}"/>
    <cellStyle name="Standard 11 2 5 6 2 2 2" xfId="32082" xr:uid="{00000000-0005-0000-0000-000012330000}"/>
    <cellStyle name="Standard 11 2 5 6 2 3" xfId="23664" xr:uid="{00000000-0005-0000-0000-000013330000}"/>
    <cellStyle name="Standard 11 2 5 6 3" xfId="11762" xr:uid="{00000000-0005-0000-0000-000014330000}"/>
    <cellStyle name="Standard 11 2 5 6 3 2" xfId="28600" xr:uid="{00000000-0005-0000-0000-000015330000}"/>
    <cellStyle name="Standard 11 2 5 6 4" xfId="20182" xr:uid="{00000000-0005-0000-0000-000016330000}"/>
    <cellStyle name="Standard 11 2 5 7" xfId="4009" xr:uid="{00000000-0005-0000-0000-000017330000}"/>
    <cellStyle name="Standard 11 2 5 7 2" xfId="12430" xr:uid="{00000000-0005-0000-0000-000018330000}"/>
    <cellStyle name="Standard 11 2 5 7 2 2" xfId="29268" xr:uid="{00000000-0005-0000-0000-000019330000}"/>
    <cellStyle name="Standard 11 2 5 7 3" xfId="20850" xr:uid="{00000000-0005-0000-0000-00001A330000}"/>
    <cellStyle name="Standard 11 2 5 8" xfId="7318" xr:uid="{00000000-0005-0000-0000-00001B330000}"/>
    <cellStyle name="Standard 11 2 5 8 2" xfId="15739" xr:uid="{00000000-0005-0000-0000-00001C330000}"/>
    <cellStyle name="Standard 11 2 5 8 2 2" xfId="32577" xr:uid="{00000000-0005-0000-0000-00001D330000}"/>
    <cellStyle name="Standard 11 2 5 8 3" xfId="24159" xr:uid="{00000000-0005-0000-0000-00001E330000}"/>
    <cellStyle name="Standard 11 2 5 9" xfId="7809" xr:uid="{00000000-0005-0000-0000-00001F330000}"/>
    <cellStyle name="Standard 11 2 5 9 2" xfId="16230" xr:uid="{00000000-0005-0000-0000-000020330000}"/>
    <cellStyle name="Standard 11 2 5 9 2 2" xfId="33068" xr:uid="{00000000-0005-0000-0000-000021330000}"/>
    <cellStyle name="Standard 11 2 5 9 3" xfId="24650" xr:uid="{00000000-0005-0000-0000-000022330000}"/>
    <cellStyle name="Standard 11 2 6" xfId="643" xr:uid="{00000000-0005-0000-0000-000023330000}"/>
    <cellStyle name="Standard 11 2 6 2" xfId="1631" xr:uid="{00000000-0005-0000-0000-000024330000}"/>
    <cellStyle name="Standard 11 2 6 2 2" xfId="5167" xr:uid="{00000000-0005-0000-0000-000025330000}"/>
    <cellStyle name="Standard 11 2 6 2 2 2" xfId="13588" xr:uid="{00000000-0005-0000-0000-000026330000}"/>
    <cellStyle name="Standard 11 2 6 2 2 2 2" xfId="30426" xr:uid="{00000000-0005-0000-0000-000027330000}"/>
    <cellStyle name="Standard 11 2 6 2 2 3" xfId="22008" xr:uid="{00000000-0005-0000-0000-000028330000}"/>
    <cellStyle name="Standard 11 2 6 2 3" xfId="10106" xr:uid="{00000000-0005-0000-0000-000029330000}"/>
    <cellStyle name="Standard 11 2 6 2 3 2" xfId="26944" xr:uid="{00000000-0005-0000-0000-00002A330000}"/>
    <cellStyle name="Standard 11 2 6 2 4" xfId="18526" xr:uid="{00000000-0005-0000-0000-00002B330000}"/>
    <cellStyle name="Standard 11 2 6 3" xfId="4179" xr:uid="{00000000-0005-0000-0000-00002C330000}"/>
    <cellStyle name="Standard 11 2 6 3 2" xfId="12600" xr:uid="{00000000-0005-0000-0000-00002D330000}"/>
    <cellStyle name="Standard 11 2 6 3 2 2" xfId="29438" xr:uid="{00000000-0005-0000-0000-00002E330000}"/>
    <cellStyle name="Standard 11 2 6 3 3" xfId="21020" xr:uid="{00000000-0005-0000-0000-00002F330000}"/>
    <cellStyle name="Standard 11 2 6 4" xfId="9118" xr:uid="{00000000-0005-0000-0000-000030330000}"/>
    <cellStyle name="Standard 11 2 6 4 2" xfId="25956" xr:uid="{00000000-0005-0000-0000-000031330000}"/>
    <cellStyle name="Standard 11 2 6 5" xfId="17538" xr:uid="{00000000-0005-0000-0000-000032330000}"/>
    <cellStyle name="Standard 11 2 7" xfId="1136" xr:uid="{00000000-0005-0000-0000-000033330000}"/>
    <cellStyle name="Standard 11 2 7 2" xfId="4672" xr:uid="{00000000-0005-0000-0000-000034330000}"/>
    <cellStyle name="Standard 11 2 7 2 2" xfId="13093" xr:uid="{00000000-0005-0000-0000-000035330000}"/>
    <cellStyle name="Standard 11 2 7 2 2 2" xfId="29931" xr:uid="{00000000-0005-0000-0000-000036330000}"/>
    <cellStyle name="Standard 11 2 7 2 3" xfId="21513" xr:uid="{00000000-0005-0000-0000-000037330000}"/>
    <cellStyle name="Standard 11 2 7 3" xfId="9611" xr:uid="{00000000-0005-0000-0000-000038330000}"/>
    <cellStyle name="Standard 11 2 7 3 2" xfId="26449" xr:uid="{00000000-0005-0000-0000-000039330000}"/>
    <cellStyle name="Standard 11 2 7 4" xfId="18031" xr:uid="{00000000-0005-0000-0000-00003A330000}"/>
    <cellStyle name="Standard 11 2 8" xfId="2338" xr:uid="{00000000-0005-0000-0000-00003B330000}"/>
    <cellStyle name="Standard 11 2 8 2" xfId="5824" xr:uid="{00000000-0005-0000-0000-00003C330000}"/>
    <cellStyle name="Standard 11 2 8 2 2" xfId="14245" xr:uid="{00000000-0005-0000-0000-00003D330000}"/>
    <cellStyle name="Standard 11 2 8 2 2 2" xfId="31083" xr:uid="{00000000-0005-0000-0000-00003E330000}"/>
    <cellStyle name="Standard 11 2 8 2 3" xfId="22665" xr:uid="{00000000-0005-0000-0000-00003F330000}"/>
    <cellStyle name="Standard 11 2 8 3" xfId="10763" xr:uid="{00000000-0005-0000-0000-000040330000}"/>
    <cellStyle name="Standard 11 2 8 3 2" xfId="27601" xr:uid="{00000000-0005-0000-0000-000041330000}"/>
    <cellStyle name="Standard 11 2 8 4" xfId="19183" xr:uid="{00000000-0005-0000-0000-000042330000}"/>
    <cellStyle name="Standard 11 2 9" xfId="2833" xr:uid="{00000000-0005-0000-0000-000043330000}"/>
    <cellStyle name="Standard 11 2 9 2" xfId="6315" xr:uid="{00000000-0005-0000-0000-000044330000}"/>
    <cellStyle name="Standard 11 2 9 2 2" xfId="14736" xr:uid="{00000000-0005-0000-0000-000045330000}"/>
    <cellStyle name="Standard 11 2 9 2 2 2" xfId="31574" xr:uid="{00000000-0005-0000-0000-000046330000}"/>
    <cellStyle name="Standard 11 2 9 2 3" xfId="23156" xr:uid="{00000000-0005-0000-0000-000047330000}"/>
    <cellStyle name="Standard 11 2 9 3" xfId="11254" xr:uid="{00000000-0005-0000-0000-000048330000}"/>
    <cellStyle name="Standard 11 2 9 3 2" xfId="28092" xr:uid="{00000000-0005-0000-0000-000049330000}"/>
    <cellStyle name="Standard 11 2 9 4" xfId="19674" xr:uid="{00000000-0005-0000-0000-00004A330000}"/>
    <cellStyle name="Standard 11 2_1" xfId="214" xr:uid="{00000000-0005-0000-0000-00004B330000}"/>
    <cellStyle name="Standard 11 3" xfId="97" xr:uid="{00000000-0005-0000-0000-00004C330000}"/>
    <cellStyle name="Standard 11 3 2" xfId="218" xr:uid="{00000000-0005-0000-0000-00004D330000}"/>
    <cellStyle name="Standard 11 3 2 10" xfId="7319" xr:uid="{00000000-0005-0000-0000-00004E330000}"/>
    <cellStyle name="Standard 11 3 2 10 2" xfId="15740" xr:uid="{00000000-0005-0000-0000-00004F330000}"/>
    <cellStyle name="Standard 11 3 2 10 2 2" xfId="32578" xr:uid="{00000000-0005-0000-0000-000050330000}"/>
    <cellStyle name="Standard 11 3 2 10 3" xfId="24160" xr:uid="{00000000-0005-0000-0000-000051330000}"/>
    <cellStyle name="Standard 11 3 2 11" xfId="7810" xr:uid="{00000000-0005-0000-0000-000052330000}"/>
    <cellStyle name="Standard 11 3 2 11 2" xfId="16231" xr:uid="{00000000-0005-0000-0000-000053330000}"/>
    <cellStyle name="Standard 11 3 2 11 2 2" xfId="33069" xr:uid="{00000000-0005-0000-0000-000054330000}"/>
    <cellStyle name="Standard 11 3 2 11 3" xfId="24651" xr:uid="{00000000-0005-0000-0000-000055330000}"/>
    <cellStyle name="Standard 11 3 2 12" xfId="8303" xr:uid="{00000000-0005-0000-0000-000056330000}"/>
    <cellStyle name="Standard 11 3 2 12 2" xfId="16724" xr:uid="{00000000-0005-0000-0000-000057330000}"/>
    <cellStyle name="Standard 11 3 2 12 2 2" xfId="33562" xr:uid="{00000000-0005-0000-0000-000058330000}"/>
    <cellStyle name="Standard 11 3 2 12 3" xfId="25144" xr:uid="{00000000-0005-0000-0000-000059330000}"/>
    <cellStyle name="Standard 11 3 2 13" xfId="8739" xr:uid="{00000000-0005-0000-0000-00005A330000}"/>
    <cellStyle name="Standard 11 3 2 13 2" xfId="25578" xr:uid="{00000000-0005-0000-0000-00005B330000}"/>
    <cellStyle name="Standard 11 3 2 14" xfId="17159" xr:uid="{00000000-0005-0000-0000-00005C330000}"/>
    <cellStyle name="Standard 11 3 2 2" xfId="427" xr:uid="{00000000-0005-0000-0000-00005D330000}"/>
    <cellStyle name="Standard 11 3 2 2 10" xfId="8304" xr:uid="{00000000-0005-0000-0000-00005E330000}"/>
    <cellStyle name="Standard 11 3 2 2 10 2" xfId="16725" xr:uid="{00000000-0005-0000-0000-00005F330000}"/>
    <cellStyle name="Standard 11 3 2 2 10 2 2" xfId="33563" xr:uid="{00000000-0005-0000-0000-000060330000}"/>
    <cellStyle name="Standard 11 3 2 2 10 3" xfId="25145" xr:uid="{00000000-0005-0000-0000-000061330000}"/>
    <cellStyle name="Standard 11 3 2 2 11" xfId="8902" xr:uid="{00000000-0005-0000-0000-000062330000}"/>
    <cellStyle name="Standard 11 3 2 2 11 2" xfId="25741" xr:uid="{00000000-0005-0000-0000-000063330000}"/>
    <cellStyle name="Standard 11 3 2 2 12" xfId="17322" xr:uid="{00000000-0005-0000-0000-000064330000}"/>
    <cellStyle name="Standard 11 3 2 2 2" xfId="923" xr:uid="{00000000-0005-0000-0000-000065330000}"/>
    <cellStyle name="Standard 11 3 2 2 2 2" xfId="1911" xr:uid="{00000000-0005-0000-0000-000066330000}"/>
    <cellStyle name="Standard 11 3 2 2 2 2 2" xfId="5447" xr:uid="{00000000-0005-0000-0000-000067330000}"/>
    <cellStyle name="Standard 11 3 2 2 2 2 2 2" xfId="13868" xr:uid="{00000000-0005-0000-0000-000068330000}"/>
    <cellStyle name="Standard 11 3 2 2 2 2 2 2 2" xfId="30706" xr:uid="{00000000-0005-0000-0000-000069330000}"/>
    <cellStyle name="Standard 11 3 2 2 2 2 2 3" xfId="22288" xr:uid="{00000000-0005-0000-0000-00006A330000}"/>
    <cellStyle name="Standard 11 3 2 2 2 2 3" xfId="10386" xr:uid="{00000000-0005-0000-0000-00006B330000}"/>
    <cellStyle name="Standard 11 3 2 2 2 2 3 2" xfId="27224" xr:uid="{00000000-0005-0000-0000-00006C330000}"/>
    <cellStyle name="Standard 11 3 2 2 2 2 4" xfId="18806" xr:uid="{00000000-0005-0000-0000-00006D330000}"/>
    <cellStyle name="Standard 11 3 2 2 2 3" xfId="4459" xr:uid="{00000000-0005-0000-0000-00006E330000}"/>
    <cellStyle name="Standard 11 3 2 2 2 3 2" xfId="12880" xr:uid="{00000000-0005-0000-0000-00006F330000}"/>
    <cellStyle name="Standard 11 3 2 2 2 3 2 2" xfId="29718" xr:uid="{00000000-0005-0000-0000-000070330000}"/>
    <cellStyle name="Standard 11 3 2 2 2 3 3" xfId="21300" xr:uid="{00000000-0005-0000-0000-000071330000}"/>
    <cellStyle name="Standard 11 3 2 2 2 4" xfId="9398" xr:uid="{00000000-0005-0000-0000-000072330000}"/>
    <cellStyle name="Standard 11 3 2 2 2 4 2" xfId="26236" xr:uid="{00000000-0005-0000-0000-000073330000}"/>
    <cellStyle name="Standard 11 3 2 2 2 5" xfId="17818" xr:uid="{00000000-0005-0000-0000-000074330000}"/>
    <cellStyle name="Standard 11 3 2 2 3" xfId="1416" xr:uid="{00000000-0005-0000-0000-000075330000}"/>
    <cellStyle name="Standard 11 3 2 2 3 2" xfId="4952" xr:uid="{00000000-0005-0000-0000-000076330000}"/>
    <cellStyle name="Standard 11 3 2 2 3 2 2" xfId="13373" xr:uid="{00000000-0005-0000-0000-000077330000}"/>
    <cellStyle name="Standard 11 3 2 2 3 2 2 2" xfId="30211" xr:uid="{00000000-0005-0000-0000-000078330000}"/>
    <cellStyle name="Standard 11 3 2 2 3 2 3" xfId="21793" xr:uid="{00000000-0005-0000-0000-000079330000}"/>
    <cellStyle name="Standard 11 3 2 2 3 3" xfId="9891" xr:uid="{00000000-0005-0000-0000-00007A330000}"/>
    <cellStyle name="Standard 11 3 2 2 3 3 2" xfId="26729" xr:uid="{00000000-0005-0000-0000-00007B330000}"/>
    <cellStyle name="Standard 11 3 2 2 3 4" xfId="18311" xr:uid="{00000000-0005-0000-0000-00007C330000}"/>
    <cellStyle name="Standard 11 3 2 2 4" xfId="2351" xr:uid="{00000000-0005-0000-0000-00007D330000}"/>
    <cellStyle name="Standard 11 3 2 2 4 2" xfId="5837" xr:uid="{00000000-0005-0000-0000-00007E330000}"/>
    <cellStyle name="Standard 11 3 2 2 4 2 2" xfId="14258" xr:uid="{00000000-0005-0000-0000-00007F330000}"/>
    <cellStyle name="Standard 11 3 2 2 4 2 2 2" xfId="31096" xr:uid="{00000000-0005-0000-0000-000080330000}"/>
    <cellStyle name="Standard 11 3 2 2 4 2 3" xfId="22678" xr:uid="{00000000-0005-0000-0000-000081330000}"/>
    <cellStyle name="Standard 11 3 2 2 4 3" xfId="10776" xr:uid="{00000000-0005-0000-0000-000082330000}"/>
    <cellStyle name="Standard 11 3 2 2 4 3 2" xfId="27614" xr:uid="{00000000-0005-0000-0000-000083330000}"/>
    <cellStyle name="Standard 11 3 2 2 4 4" xfId="19196" xr:uid="{00000000-0005-0000-0000-000084330000}"/>
    <cellStyle name="Standard 11 3 2 2 5" xfId="2846" xr:uid="{00000000-0005-0000-0000-000085330000}"/>
    <cellStyle name="Standard 11 3 2 2 5 2" xfId="6328" xr:uid="{00000000-0005-0000-0000-000086330000}"/>
    <cellStyle name="Standard 11 3 2 2 5 2 2" xfId="14749" xr:uid="{00000000-0005-0000-0000-000087330000}"/>
    <cellStyle name="Standard 11 3 2 2 5 2 2 2" xfId="31587" xr:uid="{00000000-0005-0000-0000-000088330000}"/>
    <cellStyle name="Standard 11 3 2 2 5 2 3" xfId="23169" xr:uid="{00000000-0005-0000-0000-000089330000}"/>
    <cellStyle name="Standard 11 3 2 2 5 3" xfId="11267" xr:uid="{00000000-0005-0000-0000-00008A330000}"/>
    <cellStyle name="Standard 11 3 2 2 5 3 2" xfId="28105" xr:uid="{00000000-0005-0000-0000-00008B330000}"/>
    <cellStyle name="Standard 11 3 2 2 5 4" xfId="19687" xr:uid="{00000000-0005-0000-0000-00008C330000}"/>
    <cellStyle name="Standard 11 3 2 2 6" xfId="3343" xr:uid="{00000000-0005-0000-0000-00008D330000}"/>
    <cellStyle name="Standard 11 3 2 2 6 2" xfId="6825" xr:uid="{00000000-0005-0000-0000-00008E330000}"/>
    <cellStyle name="Standard 11 3 2 2 6 2 2" xfId="15246" xr:uid="{00000000-0005-0000-0000-00008F330000}"/>
    <cellStyle name="Standard 11 3 2 2 6 2 2 2" xfId="32084" xr:uid="{00000000-0005-0000-0000-000090330000}"/>
    <cellStyle name="Standard 11 3 2 2 6 2 3" xfId="23666" xr:uid="{00000000-0005-0000-0000-000091330000}"/>
    <cellStyle name="Standard 11 3 2 2 6 3" xfId="11764" xr:uid="{00000000-0005-0000-0000-000092330000}"/>
    <cellStyle name="Standard 11 3 2 2 6 3 2" xfId="28602" xr:uid="{00000000-0005-0000-0000-000093330000}"/>
    <cellStyle name="Standard 11 3 2 2 6 4" xfId="20184" xr:uid="{00000000-0005-0000-0000-000094330000}"/>
    <cellStyle name="Standard 11 3 2 2 7" xfId="3964" xr:uid="{00000000-0005-0000-0000-000095330000}"/>
    <cellStyle name="Standard 11 3 2 2 7 2" xfId="12385" xr:uid="{00000000-0005-0000-0000-000096330000}"/>
    <cellStyle name="Standard 11 3 2 2 7 2 2" xfId="29223" xr:uid="{00000000-0005-0000-0000-000097330000}"/>
    <cellStyle name="Standard 11 3 2 2 7 3" xfId="20805" xr:uid="{00000000-0005-0000-0000-000098330000}"/>
    <cellStyle name="Standard 11 3 2 2 8" xfId="7320" xr:uid="{00000000-0005-0000-0000-000099330000}"/>
    <cellStyle name="Standard 11 3 2 2 8 2" xfId="15741" xr:uid="{00000000-0005-0000-0000-00009A330000}"/>
    <cellStyle name="Standard 11 3 2 2 8 2 2" xfId="32579" xr:uid="{00000000-0005-0000-0000-00009B330000}"/>
    <cellStyle name="Standard 11 3 2 2 8 3" xfId="24161" xr:uid="{00000000-0005-0000-0000-00009C330000}"/>
    <cellStyle name="Standard 11 3 2 2 9" xfId="7811" xr:uid="{00000000-0005-0000-0000-00009D330000}"/>
    <cellStyle name="Standard 11 3 2 2 9 2" xfId="16232" xr:uid="{00000000-0005-0000-0000-00009E330000}"/>
    <cellStyle name="Standard 11 3 2 2 9 2 2" xfId="33070" xr:uid="{00000000-0005-0000-0000-00009F330000}"/>
    <cellStyle name="Standard 11 3 2 2 9 3" xfId="24652" xr:uid="{00000000-0005-0000-0000-0000A0330000}"/>
    <cellStyle name="Standard 11 3 2 3" xfId="589" xr:uid="{00000000-0005-0000-0000-0000A1330000}"/>
    <cellStyle name="Standard 11 3 2 3 10" xfId="8305" xr:uid="{00000000-0005-0000-0000-0000A2330000}"/>
    <cellStyle name="Standard 11 3 2 3 10 2" xfId="16726" xr:uid="{00000000-0005-0000-0000-0000A3330000}"/>
    <cellStyle name="Standard 11 3 2 3 10 2 2" xfId="33564" xr:uid="{00000000-0005-0000-0000-0000A4330000}"/>
    <cellStyle name="Standard 11 3 2 3 10 3" xfId="25146" xr:uid="{00000000-0005-0000-0000-0000A5330000}"/>
    <cellStyle name="Standard 11 3 2 3 11" xfId="9065" xr:uid="{00000000-0005-0000-0000-0000A6330000}"/>
    <cellStyle name="Standard 11 3 2 3 11 2" xfId="25903" xr:uid="{00000000-0005-0000-0000-0000A7330000}"/>
    <cellStyle name="Standard 11 3 2 3 12" xfId="17485" xr:uid="{00000000-0005-0000-0000-0000A8330000}"/>
    <cellStyle name="Standard 11 3 2 3 2" xfId="1085" xr:uid="{00000000-0005-0000-0000-0000A9330000}"/>
    <cellStyle name="Standard 11 3 2 3 2 2" xfId="2073" xr:uid="{00000000-0005-0000-0000-0000AA330000}"/>
    <cellStyle name="Standard 11 3 2 3 2 2 2" xfId="5609" xr:uid="{00000000-0005-0000-0000-0000AB330000}"/>
    <cellStyle name="Standard 11 3 2 3 2 2 2 2" xfId="14030" xr:uid="{00000000-0005-0000-0000-0000AC330000}"/>
    <cellStyle name="Standard 11 3 2 3 2 2 2 2 2" xfId="30868" xr:uid="{00000000-0005-0000-0000-0000AD330000}"/>
    <cellStyle name="Standard 11 3 2 3 2 2 2 3" xfId="22450" xr:uid="{00000000-0005-0000-0000-0000AE330000}"/>
    <cellStyle name="Standard 11 3 2 3 2 2 3" xfId="10548" xr:uid="{00000000-0005-0000-0000-0000AF330000}"/>
    <cellStyle name="Standard 11 3 2 3 2 2 3 2" xfId="27386" xr:uid="{00000000-0005-0000-0000-0000B0330000}"/>
    <cellStyle name="Standard 11 3 2 3 2 2 4" xfId="18968" xr:uid="{00000000-0005-0000-0000-0000B1330000}"/>
    <cellStyle name="Standard 11 3 2 3 2 3" xfId="4621" xr:uid="{00000000-0005-0000-0000-0000B2330000}"/>
    <cellStyle name="Standard 11 3 2 3 2 3 2" xfId="13042" xr:uid="{00000000-0005-0000-0000-0000B3330000}"/>
    <cellStyle name="Standard 11 3 2 3 2 3 2 2" xfId="29880" xr:uid="{00000000-0005-0000-0000-0000B4330000}"/>
    <cellStyle name="Standard 11 3 2 3 2 3 3" xfId="21462" xr:uid="{00000000-0005-0000-0000-0000B5330000}"/>
    <cellStyle name="Standard 11 3 2 3 2 4" xfId="9560" xr:uid="{00000000-0005-0000-0000-0000B6330000}"/>
    <cellStyle name="Standard 11 3 2 3 2 4 2" xfId="26398" xr:uid="{00000000-0005-0000-0000-0000B7330000}"/>
    <cellStyle name="Standard 11 3 2 3 2 5" xfId="17980" xr:uid="{00000000-0005-0000-0000-0000B8330000}"/>
    <cellStyle name="Standard 11 3 2 3 3" xfId="1578" xr:uid="{00000000-0005-0000-0000-0000B9330000}"/>
    <cellStyle name="Standard 11 3 2 3 3 2" xfId="5114" xr:uid="{00000000-0005-0000-0000-0000BA330000}"/>
    <cellStyle name="Standard 11 3 2 3 3 2 2" xfId="13535" xr:uid="{00000000-0005-0000-0000-0000BB330000}"/>
    <cellStyle name="Standard 11 3 2 3 3 2 2 2" xfId="30373" xr:uid="{00000000-0005-0000-0000-0000BC330000}"/>
    <cellStyle name="Standard 11 3 2 3 3 2 3" xfId="21955" xr:uid="{00000000-0005-0000-0000-0000BD330000}"/>
    <cellStyle name="Standard 11 3 2 3 3 3" xfId="10053" xr:uid="{00000000-0005-0000-0000-0000BE330000}"/>
    <cellStyle name="Standard 11 3 2 3 3 3 2" xfId="26891" xr:uid="{00000000-0005-0000-0000-0000BF330000}"/>
    <cellStyle name="Standard 11 3 2 3 3 4" xfId="18473" xr:uid="{00000000-0005-0000-0000-0000C0330000}"/>
    <cellStyle name="Standard 11 3 2 3 4" xfId="2352" xr:uid="{00000000-0005-0000-0000-0000C1330000}"/>
    <cellStyle name="Standard 11 3 2 3 4 2" xfId="5838" xr:uid="{00000000-0005-0000-0000-0000C2330000}"/>
    <cellStyle name="Standard 11 3 2 3 4 2 2" xfId="14259" xr:uid="{00000000-0005-0000-0000-0000C3330000}"/>
    <cellStyle name="Standard 11 3 2 3 4 2 2 2" xfId="31097" xr:uid="{00000000-0005-0000-0000-0000C4330000}"/>
    <cellStyle name="Standard 11 3 2 3 4 2 3" xfId="22679" xr:uid="{00000000-0005-0000-0000-0000C5330000}"/>
    <cellStyle name="Standard 11 3 2 3 4 3" xfId="10777" xr:uid="{00000000-0005-0000-0000-0000C6330000}"/>
    <cellStyle name="Standard 11 3 2 3 4 3 2" xfId="27615" xr:uid="{00000000-0005-0000-0000-0000C7330000}"/>
    <cellStyle name="Standard 11 3 2 3 4 4" xfId="19197" xr:uid="{00000000-0005-0000-0000-0000C8330000}"/>
    <cellStyle name="Standard 11 3 2 3 5" xfId="2847" xr:uid="{00000000-0005-0000-0000-0000C9330000}"/>
    <cellStyle name="Standard 11 3 2 3 5 2" xfId="6329" xr:uid="{00000000-0005-0000-0000-0000CA330000}"/>
    <cellStyle name="Standard 11 3 2 3 5 2 2" xfId="14750" xr:uid="{00000000-0005-0000-0000-0000CB330000}"/>
    <cellStyle name="Standard 11 3 2 3 5 2 2 2" xfId="31588" xr:uid="{00000000-0005-0000-0000-0000CC330000}"/>
    <cellStyle name="Standard 11 3 2 3 5 2 3" xfId="23170" xr:uid="{00000000-0005-0000-0000-0000CD330000}"/>
    <cellStyle name="Standard 11 3 2 3 5 3" xfId="11268" xr:uid="{00000000-0005-0000-0000-0000CE330000}"/>
    <cellStyle name="Standard 11 3 2 3 5 3 2" xfId="28106" xr:uid="{00000000-0005-0000-0000-0000CF330000}"/>
    <cellStyle name="Standard 11 3 2 3 5 4" xfId="19688" xr:uid="{00000000-0005-0000-0000-0000D0330000}"/>
    <cellStyle name="Standard 11 3 2 3 6" xfId="3344" xr:uid="{00000000-0005-0000-0000-0000D1330000}"/>
    <cellStyle name="Standard 11 3 2 3 6 2" xfId="6826" xr:uid="{00000000-0005-0000-0000-0000D2330000}"/>
    <cellStyle name="Standard 11 3 2 3 6 2 2" xfId="15247" xr:uid="{00000000-0005-0000-0000-0000D3330000}"/>
    <cellStyle name="Standard 11 3 2 3 6 2 2 2" xfId="32085" xr:uid="{00000000-0005-0000-0000-0000D4330000}"/>
    <cellStyle name="Standard 11 3 2 3 6 2 3" xfId="23667" xr:uid="{00000000-0005-0000-0000-0000D5330000}"/>
    <cellStyle name="Standard 11 3 2 3 6 3" xfId="11765" xr:uid="{00000000-0005-0000-0000-0000D6330000}"/>
    <cellStyle name="Standard 11 3 2 3 6 3 2" xfId="28603" xr:uid="{00000000-0005-0000-0000-0000D7330000}"/>
    <cellStyle name="Standard 11 3 2 3 6 4" xfId="20185" xr:uid="{00000000-0005-0000-0000-0000D8330000}"/>
    <cellStyle name="Standard 11 3 2 3 7" xfId="4126" xr:uid="{00000000-0005-0000-0000-0000D9330000}"/>
    <cellStyle name="Standard 11 3 2 3 7 2" xfId="12547" xr:uid="{00000000-0005-0000-0000-0000DA330000}"/>
    <cellStyle name="Standard 11 3 2 3 7 2 2" xfId="29385" xr:uid="{00000000-0005-0000-0000-0000DB330000}"/>
    <cellStyle name="Standard 11 3 2 3 7 3" xfId="20967" xr:uid="{00000000-0005-0000-0000-0000DC330000}"/>
    <cellStyle name="Standard 11 3 2 3 8" xfId="7321" xr:uid="{00000000-0005-0000-0000-0000DD330000}"/>
    <cellStyle name="Standard 11 3 2 3 8 2" xfId="15742" xr:uid="{00000000-0005-0000-0000-0000DE330000}"/>
    <cellStyle name="Standard 11 3 2 3 8 2 2" xfId="32580" xr:uid="{00000000-0005-0000-0000-0000DF330000}"/>
    <cellStyle name="Standard 11 3 2 3 8 3" xfId="24162" xr:uid="{00000000-0005-0000-0000-0000E0330000}"/>
    <cellStyle name="Standard 11 3 2 3 9" xfId="7812" xr:uid="{00000000-0005-0000-0000-0000E1330000}"/>
    <cellStyle name="Standard 11 3 2 3 9 2" xfId="16233" xr:uid="{00000000-0005-0000-0000-0000E2330000}"/>
    <cellStyle name="Standard 11 3 2 3 9 2 2" xfId="33071" xr:uid="{00000000-0005-0000-0000-0000E3330000}"/>
    <cellStyle name="Standard 11 3 2 3 9 3" xfId="24653" xr:uid="{00000000-0005-0000-0000-0000E4330000}"/>
    <cellStyle name="Standard 11 3 2 4" xfId="760" xr:uid="{00000000-0005-0000-0000-0000E5330000}"/>
    <cellStyle name="Standard 11 3 2 4 2" xfId="1748" xr:uid="{00000000-0005-0000-0000-0000E6330000}"/>
    <cellStyle name="Standard 11 3 2 4 2 2" xfId="5284" xr:uid="{00000000-0005-0000-0000-0000E7330000}"/>
    <cellStyle name="Standard 11 3 2 4 2 2 2" xfId="13705" xr:uid="{00000000-0005-0000-0000-0000E8330000}"/>
    <cellStyle name="Standard 11 3 2 4 2 2 2 2" xfId="30543" xr:uid="{00000000-0005-0000-0000-0000E9330000}"/>
    <cellStyle name="Standard 11 3 2 4 2 2 3" xfId="22125" xr:uid="{00000000-0005-0000-0000-0000EA330000}"/>
    <cellStyle name="Standard 11 3 2 4 2 3" xfId="10223" xr:uid="{00000000-0005-0000-0000-0000EB330000}"/>
    <cellStyle name="Standard 11 3 2 4 2 3 2" xfId="27061" xr:uid="{00000000-0005-0000-0000-0000EC330000}"/>
    <cellStyle name="Standard 11 3 2 4 2 4" xfId="18643" xr:uid="{00000000-0005-0000-0000-0000ED330000}"/>
    <cellStyle name="Standard 11 3 2 4 3" xfId="4296" xr:uid="{00000000-0005-0000-0000-0000EE330000}"/>
    <cellStyle name="Standard 11 3 2 4 3 2" xfId="12717" xr:uid="{00000000-0005-0000-0000-0000EF330000}"/>
    <cellStyle name="Standard 11 3 2 4 3 2 2" xfId="29555" xr:uid="{00000000-0005-0000-0000-0000F0330000}"/>
    <cellStyle name="Standard 11 3 2 4 3 3" xfId="21137" xr:uid="{00000000-0005-0000-0000-0000F1330000}"/>
    <cellStyle name="Standard 11 3 2 4 4" xfId="9235" xr:uid="{00000000-0005-0000-0000-0000F2330000}"/>
    <cellStyle name="Standard 11 3 2 4 4 2" xfId="26073" xr:uid="{00000000-0005-0000-0000-0000F3330000}"/>
    <cellStyle name="Standard 11 3 2 4 5" xfId="17655" xr:uid="{00000000-0005-0000-0000-0000F4330000}"/>
    <cellStyle name="Standard 11 3 2 5" xfId="1253" xr:uid="{00000000-0005-0000-0000-0000F5330000}"/>
    <cellStyle name="Standard 11 3 2 5 2" xfId="4789" xr:uid="{00000000-0005-0000-0000-0000F6330000}"/>
    <cellStyle name="Standard 11 3 2 5 2 2" xfId="13210" xr:uid="{00000000-0005-0000-0000-0000F7330000}"/>
    <cellStyle name="Standard 11 3 2 5 2 2 2" xfId="30048" xr:uid="{00000000-0005-0000-0000-0000F8330000}"/>
    <cellStyle name="Standard 11 3 2 5 2 3" xfId="21630" xr:uid="{00000000-0005-0000-0000-0000F9330000}"/>
    <cellStyle name="Standard 11 3 2 5 3" xfId="9728" xr:uid="{00000000-0005-0000-0000-0000FA330000}"/>
    <cellStyle name="Standard 11 3 2 5 3 2" xfId="26566" xr:uid="{00000000-0005-0000-0000-0000FB330000}"/>
    <cellStyle name="Standard 11 3 2 5 4" xfId="18148" xr:uid="{00000000-0005-0000-0000-0000FC330000}"/>
    <cellStyle name="Standard 11 3 2 6" xfId="2350" xr:uid="{00000000-0005-0000-0000-0000FD330000}"/>
    <cellStyle name="Standard 11 3 2 6 2" xfId="5836" xr:uid="{00000000-0005-0000-0000-0000FE330000}"/>
    <cellStyle name="Standard 11 3 2 6 2 2" xfId="14257" xr:uid="{00000000-0005-0000-0000-0000FF330000}"/>
    <cellStyle name="Standard 11 3 2 6 2 2 2" xfId="31095" xr:uid="{00000000-0005-0000-0000-000000340000}"/>
    <cellStyle name="Standard 11 3 2 6 2 3" xfId="22677" xr:uid="{00000000-0005-0000-0000-000001340000}"/>
    <cellStyle name="Standard 11 3 2 6 3" xfId="10775" xr:uid="{00000000-0005-0000-0000-000002340000}"/>
    <cellStyle name="Standard 11 3 2 6 3 2" xfId="27613" xr:uid="{00000000-0005-0000-0000-000003340000}"/>
    <cellStyle name="Standard 11 3 2 6 4" xfId="19195" xr:uid="{00000000-0005-0000-0000-000004340000}"/>
    <cellStyle name="Standard 11 3 2 7" xfId="2845" xr:uid="{00000000-0005-0000-0000-000005340000}"/>
    <cellStyle name="Standard 11 3 2 7 2" xfId="6327" xr:uid="{00000000-0005-0000-0000-000006340000}"/>
    <cellStyle name="Standard 11 3 2 7 2 2" xfId="14748" xr:uid="{00000000-0005-0000-0000-000007340000}"/>
    <cellStyle name="Standard 11 3 2 7 2 2 2" xfId="31586" xr:uid="{00000000-0005-0000-0000-000008340000}"/>
    <cellStyle name="Standard 11 3 2 7 2 3" xfId="23168" xr:uid="{00000000-0005-0000-0000-000009340000}"/>
    <cellStyle name="Standard 11 3 2 7 3" xfId="11266" xr:uid="{00000000-0005-0000-0000-00000A340000}"/>
    <cellStyle name="Standard 11 3 2 7 3 2" xfId="28104" xr:uid="{00000000-0005-0000-0000-00000B340000}"/>
    <cellStyle name="Standard 11 3 2 7 4" xfId="19686" xr:uid="{00000000-0005-0000-0000-00000C340000}"/>
    <cellStyle name="Standard 11 3 2 8" xfId="3342" xr:uid="{00000000-0005-0000-0000-00000D340000}"/>
    <cellStyle name="Standard 11 3 2 8 2" xfId="6824" xr:uid="{00000000-0005-0000-0000-00000E340000}"/>
    <cellStyle name="Standard 11 3 2 8 2 2" xfId="15245" xr:uid="{00000000-0005-0000-0000-00000F340000}"/>
    <cellStyle name="Standard 11 3 2 8 2 2 2" xfId="32083" xr:uid="{00000000-0005-0000-0000-000010340000}"/>
    <cellStyle name="Standard 11 3 2 8 2 3" xfId="23665" xr:uid="{00000000-0005-0000-0000-000011340000}"/>
    <cellStyle name="Standard 11 3 2 8 3" xfId="11763" xr:uid="{00000000-0005-0000-0000-000012340000}"/>
    <cellStyle name="Standard 11 3 2 8 3 2" xfId="28601" xr:uid="{00000000-0005-0000-0000-000013340000}"/>
    <cellStyle name="Standard 11 3 2 8 4" xfId="20183" xr:uid="{00000000-0005-0000-0000-000014340000}"/>
    <cellStyle name="Standard 11 3 2 9" xfId="3801" xr:uid="{00000000-0005-0000-0000-000015340000}"/>
    <cellStyle name="Standard 11 3 2 9 2" xfId="12222" xr:uid="{00000000-0005-0000-0000-000016340000}"/>
    <cellStyle name="Standard 11 3 2 9 2 2" xfId="29060" xr:uid="{00000000-0005-0000-0000-000017340000}"/>
    <cellStyle name="Standard 11 3 2 9 3" xfId="20642" xr:uid="{00000000-0005-0000-0000-000018340000}"/>
    <cellStyle name="Standard 11 3_1" xfId="217" xr:uid="{00000000-0005-0000-0000-000019340000}"/>
    <cellStyle name="Standard 11 4" xfId="147" xr:uid="{00000000-0005-0000-0000-00001A340000}"/>
    <cellStyle name="Standard 11 4 10" xfId="7322" xr:uid="{00000000-0005-0000-0000-00001B340000}"/>
    <cellStyle name="Standard 11 4 10 2" xfId="15743" xr:uid="{00000000-0005-0000-0000-00001C340000}"/>
    <cellStyle name="Standard 11 4 10 2 2" xfId="32581" xr:uid="{00000000-0005-0000-0000-00001D340000}"/>
    <cellStyle name="Standard 11 4 10 3" xfId="24163" xr:uid="{00000000-0005-0000-0000-00001E340000}"/>
    <cellStyle name="Standard 11 4 11" xfId="7813" xr:uid="{00000000-0005-0000-0000-00001F340000}"/>
    <cellStyle name="Standard 11 4 11 2" xfId="16234" xr:uid="{00000000-0005-0000-0000-000020340000}"/>
    <cellStyle name="Standard 11 4 11 2 2" xfId="33072" xr:uid="{00000000-0005-0000-0000-000021340000}"/>
    <cellStyle name="Standard 11 4 11 3" xfId="24654" xr:uid="{00000000-0005-0000-0000-000022340000}"/>
    <cellStyle name="Standard 11 4 12" xfId="8306" xr:uid="{00000000-0005-0000-0000-000023340000}"/>
    <cellStyle name="Standard 11 4 12 2" xfId="16727" xr:uid="{00000000-0005-0000-0000-000024340000}"/>
    <cellStyle name="Standard 11 4 12 2 2" xfId="33565" xr:uid="{00000000-0005-0000-0000-000025340000}"/>
    <cellStyle name="Standard 11 4 12 3" xfId="25147" xr:uid="{00000000-0005-0000-0000-000026340000}"/>
    <cellStyle name="Standard 11 4 13" xfId="8699" xr:uid="{00000000-0005-0000-0000-000027340000}"/>
    <cellStyle name="Standard 11 4 13 2" xfId="25538" xr:uid="{00000000-0005-0000-0000-000028340000}"/>
    <cellStyle name="Standard 11 4 14" xfId="17119" xr:uid="{00000000-0005-0000-0000-000029340000}"/>
    <cellStyle name="Standard 11 4 2" xfId="387" xr:uid="{00000000-0005-0000-0000-00002A340000}"/>
    <cellStyle name="Standard 11 4 2 10" xfId="8307" xr:uid="{00000000-0005-0000-0000-00002B340000}"/>
    <cellStyle name="Standard 11 4 2 10 2" xfId="16728" xr:uid="{00000000-0005-0000-0000-00002C340000}"/>
    <cellStyle name="Standard 11 4 2 10 2 2" xfId="33566" xr:uid="{00000000-0005-0000-0000-00002D340000}"/>
    <cellStyle name="Standard 11 4 2 10 3" xfId="25148" xr:uid="{00000000-0005-0000-0000-00002E340000}"/>
    <cellStyle name="Standard 11 4 2 11" xfId="8862" xr:uid="{00000000-0005-0000-0000-00002F340000}"/>
    <cellStyle name="Standard 11 4 2 11 2" xfId="25701" xr:uid="{00000000-0005-0000-0000-000030340000}"/>
    <cellStyle name="Standard 11 4 2 12" xfId="17282" xr:uid="{00000000-0005-0000-0000-000031340000}"/>
    <cellStyle name="Standard 11 4 2 2" xfId="883" xr:uid="{00000000-0005-0000-0000-000032340000}"/>
    <cellStyle name="Standard 11 4 2 2 2" xfId="1871" xr:uid="{00000000-0005-0000-0000-000033340000}"/>
    <cellStyle name="Standard 11 4 2 2 2 2" xfId="5407" xr:uid="{00000000-0005-0000-0000-000034340000}"/>
    <cellStyle name="Standard 11 4 2 2 2 2 2" xfId="13828" xr:uid="{00000000-0005-0000-0000-000035340000}"/>
    <cellStyle name="Standard 11 4 2 2 2 2 2 2" xfId="30666" xr:uid="{00000000-0005-0000-0000-000036340000}"/>
    <cellStyle name="Standard 11 4 2 2 2 2 3" xfId="22248" xr:uid="{00000000-0005-0000-0000-000037340000}"/>
    <cellStyle name="Standard 11 4 2 2 2 3" xfId="10346" xr:uid="{00000000-0005-0000-0000-000038340000}"/>
    <cellStyle name="Standard 11 4 2 2 2 3 2" xfId="27184" xr:uid="{00000000-0005-0000-0000-000039340000}"/>
    <cellStyle name="Standard 11 4 2 2 2 4" xfId="18766" xr:uid="{00000000-0005-0000-0000-00003A340000}"/>
    <cellStyle name="Standard 11 4 2 2 3" xfId="4419" xr:uid="{00000000-0005-0000-0000-00003B340000}"/>
    <cellStyle name="Standard 11 4 2 2 3 2" xfId="12840" xr:uid="{00000000-0005-0000-0000-00003C340000}"/>
    <cellStyle name="Standard 11 4 2 2 3 2 2" xfId="29678" xr:uid="{00000000-0005-0000-0000-00003D340000}"/>
    <cellStyle name="Standard 11 4 2 2 3 3" xfId="21260" xr:uid="{00000000-0005-0000-0000-00003E340000}"/>
    <cellStyle name="Standard 11 4 2 2 4" xfId="9358" xr:uid="{00000000-0005-0000-0000-00003F340000}"/>
    <cellStyle name="Standard 11 4 2 2 4 2" xfId="26196" xr:uid="{00000000-0005-0000-0000-000040340000}"/>
    <cellStyle name="Standard 11 4 2 2 5" xfId="17778" xr:uid="{00000000-0005-0000-0000-000041340000}"/>
    <cellStyle name="Standard 11 4 2 3" xfId="1376" xr:uid="{00000000-0005-0000-0000-000042340000}"/>
    <cellStyle name="Standard 11 4 2 3 2" xfId="4912" xr:uid="{00000000-0005-0000-0000-000043340000}"/>
    <cellStyle name="Standard 11 4 2 3 2 2" xfId="13333" xr:uid="{00000000-0005-0000-0000-000044340000}"/>
    <cellStyle name="Standard 11 4 2 3 2 2 2" xfId="30171" xr:uid="{00000000-0005-0000-0000-000045340000}"/>
    <cellStyle name="Standard 11 4 2 3 2 3" xfId="21753" xr:uid="{00000000-0005-0000-0000-000046340000}"/>
    <cellStyle name="Standard 11 4 2 3 3" xfId="9851" xr:uid="{00000000-0005-0000-0000-000047340000}"/>
    <cellStyle name="Standard 11 4 2 3 3 2" xfId="26689" xr:uid="{00000000-0005-0000-0000-000048340000}"/>
    <cellStyle name="Standard 11 4 2 3 4" xfId="18271" xr:uid="{00000000-0005-0000-0000-000049340000}"/>
    <cellStyle name="Standard 11 4 2 4" xfId="2354" xr:uid="{00000000-0005-0000-0000-00004A340000}"/>
    <cellStyle name="Standard 11 4 2 4 2" xfId="5840" xr:uid="{00000000-0005-0000-0000-00004B340000}"/>
    <cellStyle name="Standard 11 4 2 4 2 2" xfId="14261" xr:uid="{00000000-0005-0000-0000-00004C340000}"/>
    <cellStyle name="Standard 11 4 2 4 2 2 2" xfId="31099" xr:uid="{00000000-0005-0000-0000-00004D340000}"/>
    <cellStyle name="Standard 11 4 2 4 2 3" xfId="22681" xr:uid="{00000000-0005-0000-0000-00004E340000}"/>
    <cellStyle name="Standard 11 4 2 4 3" xfId="10779" xr:uid="{00000000-0005-0000-0000-00004F340000}"/>
    <cellStyle name="Standard 11 4 2 4 3 2" xfId="27617" xr:uid="{00000000-0005-0000-0000-000050340000}"/>
    <cellStyle name="Standard 11 4 2 4 4" xfId="19199" xr:uid="{00000000-0005-0000-0000-000051340000}"/>
    <cellStyle name="Standard 11 4 2 5" xfId="2849" xr:uid="{00000000-0005-0000-0000-000052340000}"/>
    <cellStyle name="Standard 11 4 2 5 2" xfId="6331" xr:uid="{00000000-0005-0000-0000-000053340000}"/>
    <cellStyle name="Standard 11 4 2 5 2 2" xfId="14752" xr:uid="{00000000-0005-0000-0000-000054340000}"/>
    <cellStyle name="Standard 11 4 2 5 2 2 2" xfId="31590" xr:uid="{00000000-0005-0000-0000-000055340000}"/>
    <cellStyle name="Standard 11 4 2 5 2 3" xfId="23172" xr:uid="{00000000-0005-0000-0000-000056340000}"/>
    <cellStyle name="Standard 11 4 2 5 3" xfId="11270" xr:uid="{00000000-0005-0000-0000-000057340000}"/>
    <cellStyle name="Standard 11 4 2 5 3 2" xfId="28108" xr:uid="{00000000-0005-0000-0000-000058340000}"/>
    <cellStyle name="Standard 11 4 2 5 4" xfId="19690" xr:uid="{00000000-0005-0000-0000-000059340000}"/>
    <cellStyle name="Standard 11 4 2 6" xfId="3346" xr:uid="{00000000-0005-0000-0000-00005A340000}"/>
    <cellStyle name="Standard 11 4 2 6 2" xfId="6828" xr:uid="{00000000-0005-0000-0000-00005B340000}"/>
    <cellStyle name="Standard 11 4 2 6 2 2" xfId="15249" xr:uid="{00000000-0005-0000-0000-00005C340000}"/>
    <cellStyle name="Standard 11 4 2 6 2 2 2" xfId="32087" xr:uid="{00000000-0005-0000-0000-00005D340000}"/>
    <cellStyle name="Standard 11 4 2 6 2 3" xfId="23669" xr:uid="{00000000-0005-0000-0000-00005E340000}"/>
    <cellStyle name="Standard 11 4 2 6 3" xfId="11767" xr:uid="{00000000-0005-0000-0000-00005F340000}"/>
    <cellStyle name="Standard 11 4 2 6 3 2" xfId="28605" xr:uid="{00000000-0005-0000-0000-000060340000}"/>
    <cellStyle name="Standard 11 4 2 6 4" xfId="20187" xr:uid="{00000000-0005-0000-0000-000061340000}"/>
    <cellStyle name="Standard 11 4 2 7" xfId="3924" xr:uid="{00000000-0005-0000-0000-000062340000}"/>
    <cellStyle name="Standard 11 4 2 7 2" xfId="12345" xr:uid="{00000000-0005-0000-0000-000063340000}"/>
    <cellStyle name="Standard 11 4 2 7 2 2" xfId="29183" xr:uid="{00000000-0005-0000-0000-000064340000}"/>
    <cellStyle name="Standard 11 4 2 7 3" xfId="20765" xr:uid="{00000000-0005-0000-0000-000065340000}"/>
    <cellStyle name="Standard 11 4 2 8" xfId="7323" xr:uid="{00000000-0005-0000-0000-000066340000}"/>
    <cellStyle name="Standard 11 4 2 8 2" xfId="15744" xr:uid="{00000000-0005-0000-0000-000067340000}"/>
    <cellStyle name="Standard 11 4 2 8 2 2" xfId="32582" xr:uid="{00000000-0005-0000-0000-000068340000}"/>
    <cellStyle name="Standard 11 4 2 8 3" xfId="24164" xr:uid="{00000000-0005-0000-0000-000069340000}"/>
    <cellStyle name="Standard 11 4 2 9" xfId="7814" xr:uid="{00000000-0005-0000-0000-00006A340000}"/>
    <cellStyle name="Standard 11 4 2 9 2" xfId="16235" xr:uid="{00000000-0005-0000-0000-00006B340000}"/>
    <cellStyle name="Standard 11 4 2 9 2 2" xfId="33073" xr:uid="{00000000-0005-0000-0000-00006C340000}"/>
    <cellStyle name="Standard 11 4 2 9 3" xfId="24655" xr:uid="{00000000-0005-0000-0000-00006D340000}"/>
    <cellStyle name="Standard 11 4 3" xfId="549" xr:uid="{00000000-0005-0000-0000-00006E340000}"/>
    <cellStyle name="Standard 11 4 3 10" xfId="8308" xr:uid="{00000000-0005-0000-0000-00006F340000}"/>
    <cellStyle name="Standard 11 4 3 10 2" xfId="16729" xr:uid="{00000000-0005-0000-0000-000070340000}"/>
    <cellStyle name="Standard 11 4 3 10 2 2" xfId="33567" xr:uid="{00000000-0005-0000-0000-000071340000}"/>
    <cellStyle name="Standard 11 4 3 10 3" xfId="25149" xr:uid="{00000000-0005-0000-0000-000072340000}"/>
    <cellStyle name="Standard 11 4 3 11" xfId="9025" xr:uid="{00000000-0005-0000-0000-000073340000}"/>
    <cellStyle name="Standard 11 4 3 11 2" xfId="25863" xr:uid="{00000000-0005-0000-0000-000074340000}"/>
    <cellStyle name="Standard 11 4 3 12" xfId="17445" xr:uid="{00000000-0005-0000-0000-000075340000}"/>
    <cellStyle name="Standard 11 4 3 2" xfId="1045" xr:uid="{00000000-0005-0000-0000-000076340000}"/>
    <cellStyle name="Standard 11 4 3 2 2" xfId="2033" xr:uid="{00000000-0005-0000-0000-000077340000}"/>
    <cellStyle name="Standard 11 4 3 2 2 2" xfId="5569" xr:uid="{00000000-0005-0000-0000-000078340000}"/>
    <cellStyle name="Standard 11 4 3 2 2 2 2" xfId="13990" xr:uid="{00000000-0005-0000-0000-000079340000}"/>
    <cellStyle name="Standard 11 4 3 2 2 2 2 2" xfId="30828" xr:uid="{00000000-0005-0000-0000-00007A340000}"/>
    <cellStyle name="Standard 11 4 3 2 2 2 3" xfId="22410" xr:uid="{00000000-0005-0000-0000-00007B340000}"/>
    <cellStyle name="Standard 11 4 3 2 2 3" xfId="10508" xr:uid="{00000000-0005-0000-0000-00007C340000}"/>
    <cellStyle name="Standard 11 4 3 2 2 3 2" xfId="27346" xr:uid="{00000000-0005-0000-0000-00007D340000}"/>
    <cellStyle name="Standard 11 4 3 2 2 4" xfId="18928" xr:uid="{00000000-0005-0000-0000-00007E340000}"/>
    <cellStyle name="Standard 11 4 3 2 3" xfId="4581" xr:uid="{00000000-0005-0000-0000-00007F340000}"/>
    <cellStyle name="Standard 11 4 3 2 3 2" xfId="13002" xr:uid="{00000000-0005-0000-0000-000080340000}"/>
    <cellStyle name="Standard 11 4 3 2 3 2 2" xfId="29840" xr:uid="{00000000-0005-0000-0000-000081340000}"/>
    <cellStyle name="Standard 11 4 3 2 3 3" xfId="21422" xr:uid="{00000000-0005-0000-0000-000082340000}"/>
    <cellStyle name="Standard 11 4 3 2 4" xfId="9520" xr:uid="{00000000-0005-0000-0000-000083340000}"/>
    <cellStyle name="Standard 11 4 3 2 4 2" xfId="26358" xr:uid="{00000000-0005-0000-0000-000084340000}"/>
    <cellStyle name="Standard 11 4 3 2 5" xfId="17940" xr:uid="{00000000-0005-0000-0000-000085340000}"/>
    <cellStyle name="Standard 11 4 3 3" xfId="1538" xr:uid="{00000000-0005-0000-0000-000086340000}"/>
    <cellStyle name="Standard 11 4 3 3 2" xfId="5074" xr:uid="{00000000-0005-0000-0000-000087340000}"/>
    <cellStyle name="Standard 11 4 3 3 2 2" xfId="13495" xr:uid="{00000000-0005-0000-0000-000088340000}"/>
    <cellStyle name="Standard 11 4 3 3 2 2 2" xfId="30333" xr:uid="{00000000-0005-0000-0000-000089340000}"/>
    <cellStyle name="Standard 11 4 3 3 2 3" xfId="21915" xr:uid="{00000000-0005-0000-0000-00008A340000}"/>
    <cellStyle name="Standard 11 4 3 3 3" xfId="10013" xr:uid="{00000000-0005-0000-0000-00008B340000}"/>
    <cellStyle name="Standard 11 4 3 3 3 2" xfId="26851" xr:uid="{00000000-0005-0000-0000-00008C340000}"/>
    <cellStyle name="Standard 11 4 3 3 4" xfId="18433" xr:uid="{00000000-0005-0000-0000-00008D340000}"/>
    <cellStyle name="Standard 11 4 3 4" xfId="2355" xr:uid="{00000000-0005-0000-0000-00008E340000}"/>
    <cellStyle name="Standard 11 4 3 4 2" xfId="5841" xr:uid="{00000000-0005-0000-0000-00008F340000}"/>
    <cellStyle name="Standard 11 4 3 4 2 2" xfId="14262" xr:uid="{00000000-0005-0000-0000-000090340000}"/>
    <cellStyle name="Standard 11 4 3 4 2 2 2" xfId="31100" xr:uid="{00000000-0005-0000-0000-000091340000}"/>
    <cellStyle name="Standard 11 4 3 4 2 3" xfId="22682" xr:uid="{00000000-0005-0000-0000-000092340000}"/>
    <cellStyle name="Standard 11 4 3 4 3" xfId="10780" xr:uid="{00000000-0005-0000-0000-000093340000}"/>
    <cellStyle name="Standard 11 4 3 4 3 2" xfId="27618" xr:uid="{00000000-0005-0000-0000-000094340000}"/>
    <cellStyle name="Standard 11 4 3 4 4" xfId="19200" xr:uid="{00000000-0005-0000-0000-000095340000}"/>
    <cellStyle name="Standard 11 4 3 5" xfId="2850" xr:uid="{00000000-0005-0000-0000-000096340000}"/>
    <cellStyle name="Standard 11 4 3 5 2" xfId="6332" xr:uid="{00000000-0005-0000-0000-000097340000}"/>
    <cellStyle name="Standard 11 4 3 5 2 2" xfId="14753" xr:uid="{00000000-0005-0000-0000-000098340000}"/>
    <cellStyle name="Standard 11 4 3 5 2 2 2" xfId="31591" xr:uid="{00000000-0005-0000-0000-000099340000}"/>
    <cellStyle name="Standard 11 4 3 5 2 3" xfId="23173" xr:uid="{00000000-0005-0000-0000-00009A340000}"/>
    <cellStyle name="Standard 11 4 3 5 3" xfId="11271" xr:uid="{00000000-0005-0000-0000-00009B340000}"/>
    <cellStyle name="Standard 11 4 3 5 3 2" xfId="28109" xr:uid="{00000000-0005-0000-0000-00009C340000}"/>
    <cellStyle name="Standard 11 4 3 5 4" xfId="19691" xr:uid="{00000000-0005-0000-0000-00009D340000}"/>
    <cellStyle name="Standard 11 4 3 6" xfId="3347" xr:uid="{00000000-0005-0000-0000-00009E340000}"/>
    <cellStyle name="Standard 11 4 3 6 2" xfId="6829" xr:uid="{00000000-0005-0000-0000-00009F340000}"/>
    <cellStyle name="Standard 11 4 3 6 2 2" xfId="15250" xr:uid="{00000000-0005-0000-0000-0000A0340000}"/>
    <cellStyle name="Standard 11 4 3 6 2 2 2" xfId="32088" xr:uid="{00000000-0005-0000-0000-0000A1340000}"/>
    <cellStyle name="Standard 11 4 3 6 2 3" xfId="23670" xr:uid="{00000000-0005-0000-0000-0000A2340000}"/>
    <cellStyle name="Standard 11 4 3 6 3" xfId="11768" xr:uid="{00000000-0005-0000-0000-0000A3340000}"/>
    <cellStyle name="Standard 11 4 3 6 3 2" xfId="28606" xr:uid="{00000000-0005-0000-0000-0000A4340000}"/>
    <cellStyle name="Standard 11 4 3 6 4" xfId="20188" xr:uid="{00000000-0005-0000-0000-0000A5340000}"/>
    <cellStyle name="Standard 11 4 3 7" xfId="4086" xr:uid="{00000000-0005-0000-0000-0000A6340000}"/>
    <cellStyle name="Standard 11 4 3 7 2" xfId="12507" xr:uid="{00000000-0005-0000-0000-0000A7340000}"/>
    <cellStyle name="Standard 11 4 3 7 2 2" xfId="29345" xr:uid="{00000000-0005-0000-0000-0000A8340000}"/>
    <cellStyle name="Standard 11 4 3 7 3" xfId="20927" xr:uid="{00000000-0005-0000-0000-0000A9340000}"/>
    <cellStyle name="Standard 11 4 3 8" xfId="7324" xr:uid="{00000000-0005-0000-0000-0000AA340000}"/>
    <cellStyle name="Standard 11 4 3 8 2" xfId="15745" xr:uid="{00000000-0005-0000-0000-0000AB340000}"/>
    <cellStyle name="Standard 11 4 3 8 2 2" xfId="32583" xr:uid="{00000000-0005-0000-0000-0000AC340000}"/>
    <cellStyle name="Standard 11 4 3 8 3" xfId="24165" xr:uid="{00000000-0005-0000-0000-0000AD340000}"/>
    <cellStyle name="Standard 11 4 3 9" xfId="7815" xr:uid="{00000000-0005-0000-0000-0000AE340000}"/>
    <cellStyle name="Standard 11 4 3 9 2" xfId="16236" xr:uid="{00000000-0005-0000-0000-0000AF340000}"/>
    <cellStyle name="Standard 11 4 3 9 2 2" xfId="33074" xr:uid="{00000000-0005-0000-0000-0000B0340000}"/>
    <cellStyle name="Standard 11 4 3 9 3" xfId="24656" xr:uid="{00000000-0005-0000-0000-0000B1340000}"/>
    <cellStyle name="Standard 11 4 4" xfId="720" xr:uid="{00000000-0005-0000-0000-0000B2340000}"/>
    <cellStyle name="Standard 11 4 4 2" xfId="1708" xr:uid="{00000000-0005-0000-0000-0000B3340000}"/>
    <cellStyle name="Standard 11 4 4 2 2" xfId="5244" xr:uid="{00000000-0005-0000-0000-0000B4340000}"/>
    <cellStyle name="Standard 11 4 4 2 2 2" xfId="13665" xr:uid="{00000000-0005-0000-0000-0000B5340000}"/>
    <cellStyle name="Standard 11 4 4 2 2 2 2" xfId="30503" xr:uid="{00000000-0005-0000-0000-0000B6340000}"/>
    <cellStyle name="Standard 11 4 4 2 2 3" xfId="22085" xr:uid="{00000000-0005-0000-0000-0000B7340000}"/>
    <cellStyle name="Standard 11 4 4 2 3" xfId="10183" xr:uid="{00000000-0005-0000-0000-0000B8340000}"/>
    <cellStyle name="Standard 11 4 4 2 3 2" xfId="27021" xr:uid="{00000000-0005-0000-0000-0000B9340000}"/>
    <cellStyle name="Standard 11 4 4 2 4" xfId="18603" xr:uid="{00000000-0005-0000-0000-0000BA340000}"/>
    <cellStyle name="Standard 11 4 4 3" xfId="4256" xr:uid="{00000000-0005-0000-0000-0000BB340000}"/>
    <cellStyle name="Standard 11 4 4 3 2" xfId="12677" xr:uid="{00000000-0005-0000-0000-0000BC340000}"/>
    <cellStyle name="Standard 11 4 4 3 2 2" xfId="29515" xr:uid="{00000000-0005-0000-0000-0000BD340000}"/>
    <cellStyle name="Standard 11 4 4 3 3" xfId="21097" xr:uid="{00000000-0005-0000-0000-0000BE340000}"/>
    <cellStyle name="Standard 11 4 4 4" xfId="9195" xr:uid="{00000000-0005-0000-0000-0000BF340000}"/>
    <cellStyle name="Standard 11 4 4 4 2" xfId="26033" xr:uid="{00000000-0005-0000-0000-0000C0340000}"/>
    <cellStyle name="Standard 11 4 4 5" xfId="17615" xr:uid="{00000000-0005-0000-0000-0000C1340000}"/>
    <cellStyle name="Standard 11 4 5" xfId="1213" xr:uid="{00000000-0005-0000-0000-0000C2340000}"/>
    <cellStyle name="Standard 11 4 5 2" xfId="4749" xr:uid="{00000000-0005-0000-0000-0000C3340000}"/>
    <cellStyle name="Standard 11 4 5 2 2" xfId="13170" xr:uid="{00000000-0005-0000-0000-0000C4340000}"/>
    <cellStyle name="Standard 11 4 5 2 2 2" xfId="30008" xr:uid="{00000000-0005-0000-0000-0000C5340000}"/>
    <cellStyle name="Standard 11 4 5 2 3" xfId="21590" xr:uid="{00000000-0005-0000-0000-0000C6340000}"/>
    <cellStyle name="Standard 11 4 5 3" xfId="9688" xr:uid="{00000000-0005-0000-0000-0000C7340000}"/>
    <cellStyle name="Standard 11 4 5 3 2" xfId="26526" xr:uid="{00000000-0005-0000-0000-0000C8340000}"/>
    <cellStyle name="Standard 11 4 5 4" xfId="18108" xr:uid="{00000000-0005-0000-0000-0000C9340000}"/>
    <cellStyle name="Standard 11 4 6" xfId="2353" xr:uid="{00000000-0005-0000-0000-0000CA340000}"/>
    <cellStyle name="Standard 11 4 6 2" xfId="5839" xr:uid="{00000000-0005-0000-0000-0000CB340000}"/>
    <cellStyle name="Standard 11 4 6 2 2" xfId="14260" xr:uid="{00000000-0005-0000-0000-0000CC340000}"/>
    <cellStyle name="Standard 11 4 6 2 2 2" xfId="31098" xr:uid="{00000000-0005-0000-0000-0000CD340000}"/>
    <cellStyle name="Standard 11 4 6 2 3" xfId="22680" xr:uid="{00000000-0005-0000-0000-0000CE340000}"/>
    <cellStyle name="Standard 11 4 6 3" xfId="10778" xr:uid="{00000000-0005-0000-0000-0000CF340000}"/>
    <cellStyle name="Standard 11 4 6 3 2" xfId="27616" xr:uid="{00000000-0005-0000-0000-0000D0340000}"/>
    <cellStyle name="Standard 11 4 6 4" xfId="19198" xr:uid="{00000000-0005-0000-0000-0000D1340000}"/>
    <cellStyle name="Standard 11 4 7" xfId="2848" xr:uid="{00000000-0005-0000-0000-0000D2340000}"/>
    <cellStyle name="Standard 11 4 7 2" xfId="6330" xr:uid="{00000000-0005-0000-0000-0000D3340000}"/>
    <cellStyle name="Standard 11 4 7 2 2" xfId="14751" xr:uid="{00000000-0005-0000-0000-0000D4340000}"/>
    <cellStyle name="Standard 11 4 7 2 2 2" xfId="31589" xr:uid="{00000000-0005-0000-0000-0000D5340000}"/>
    <cellStyle name="Standard 11 4 7 2 3" xfId="23171" xr:uid="{00000000-0005-0000-0000-0000D6340000}"/>
    <cellStyle name="Standard 11 4 7 3" xfId="11269" xr:uid="{00000000-0005-0000-0000-0000D7340000}"/>
    <cellStyle name="Standard 11 4 7 3 2" xfId="28107" xr:uid="{00000000-0005-0000-0000-0000D8340000}"/>
    <cellStyle name="Standard 11 4 7 4" xfId="19689" xr:uid="{00000000-0005-0000-0000-0000D9340000}"/>
    <cellStyle name="Standard 11 4 8" xfId="3345" xr:uid="{00000000-0005-0000-0000-0000DA340000}"/>
    <cellStyle name="Standard 11 4 8 2" xfId="6827" xr:uid="{00000000-0005-0000-0000-0000DB340000}"/>
    <cellStyle name="Standard 11 4 8 2 2" xfId="15248" xr:uid="{00000000-0005-0000-0000-0000DC340000}"/>
    <cellStyle name="Standard 11 4 8 2 2 2" xfId="32086" xr:uid="{00000000-0005-0000-0000-0000DD340000}"/>
    <cellStyle name="Standard 11 4 8 2 3" xfId="23668" xr:uid="{00000000-0005-0000-0000-0000DE340000}"/>
    <cellStyle name="Standard 11 4 8 3" xfId="11766" xr:uid="{00000000-0005-0000-0000-0000DF340000}"/>
    <cellStyle name="Standard 11 4 8 3 2" xfId="28604" xr:uid="{00000000-0005-0000-0000-0000E0340000}"/>
    <cellStyle name="Standard 11 4 8 4" xfId="20186" xr:uid="{00000000-0005-0000-0000-0000E1340000}"/>
    <cellStyle name="Standard 11 4 9" xfId="3761" xr:uid="{00000000-0005-0000-0000-0000E2340000}"/>
    <cellStyle name="Standard 11 4 9 2" xfId="12182" xr:uid="{00000000-0005-0000-0000-0000E3340000}"/>
    <cellStyle name="Standard 11 4 9 2 2" xfId="29020" xr:uid="{00000000-0005-0000-0000-0000E4340000}"/>
    <cellStyle name="Standard 11 4 9 3" xfId="20602" xr:uid="{00000000-0005-0000-0000-0000E5340000}"/>
    <cellStyle name="Standard 11 5" xfId="309" xr:uid="{00000000-0005-0000-0000-0000E6340000}"/>
    <cellStyle name="Standard 11 5 10" xfId="8309" xr:uid="{00000000-0005-0000-0000-0000E7340000}"/>
    <cellStyle name="Standard 11 5 10 2" xfId="16730" xr:uid="{00000000-0005-0000-0000-0000E8340000}"/>
    <cellStyle name="Standard 11 5 10 2 2" xfId="33568" xr:uid="{00000000-0005-0000-0000-0000E9340000}"/>
    <cellStyle name="Standard 11 5 10 3" xfId="25150" xr:uid="{00000000-0005-0000-0000-0000EA340000}"/>
    <cellStyle name="Standard 11 5 11" xfId="8784" xr:uid="{00000000-0005-0000-0000-0000EB340000}"/>
    <cellStyle name="Standard 11 5 11 2" xfId="25623" xr:uid="{00000000-0005-0000-0000-0000EC340000}"/>
    <cellStyle name="Standard 11 5 12" xfId="17204" xr:uid="{00000000-0005-0000-0000-0000ED340000}"/>
    <cellStyle name="Standard 11 5 2" xfId="805" xr:uid="{00000000-0005-0000-0000-0000EE340000}"/>
    <cellStyle name="Standard 11 5 2 2" xfId="1793" xr:uid="{00000000-0005-0000-0000-0000EF340000}"/>
    <cellStyle name="Standard 11 5 2 2 2" xfId="5329" xr:uid="{00000000-0005-0000-0000-0000F0340000}"/>
    <cellStyle name="Standard 11 5 2 2 2 2" xfId="13750" xr:uid="{00000000-0005-0000-0000-0000F1340000}"/>
    <cellStyle name="Standard 11 5 2 2 2 2 2" xfId="30588" xr:uid="{00000000-0005-0000-0000-0000F2340000}"/>
    <cellStyle name="Standard 11 5 2 2 2 3" xfId="22170" xr:uid="{00000000-0005-0000-0000-0000F3340000}"/>
    <cellStyle name="Standard 11 5 2 2 3" xfId="10268" xr:uid="{00000000-0005-0000-0000-0000F4340000}"/>
    <cellStyle name="Standard 11 5 2 2 3 2" xfId="27106" xr:uid="{00000000-0005-0000-0000-0000F5340000}"/>
    <cellStyle name="Standard 11 5 2 2 4" xfId="18688" xr:uid="{00000000-0005-0000-0000-0000F6340000}"/>
    <cellStyle name="Standard 11 5 2 3" xfId="4341" xr:uid="{00000000-0005-0000-0000-0000F7340000}"/>
    <cellStyle name="Standard 11 5 2 3 2" xfId="12762" xr:uid="{00000000-0005-0000-0000-0000F8340000}"/>
    <cellStyle name="Standard 11 5 2 3 2 2" xfId="29600" xr:uid="{00000000-0005-0000-0000-0000F9340000}"/>
    <cellStyle name="Standard 11 5 2 3 3" xfId="21182" xr:uid="{00000000-0005-0000-0000-0000FA340000}"/>
    <cellStyle name="Standard 11 5 2 4" xfId="9280" xr:uid="{00000000-0005-0000-0000-0000FB340000}"/>
    <cellStyle name="Standard 11 5 2 4 2" xfId="26118" xr:uid="{00000000-0005-0000-0000-0000FC340000}"/>
    <cellStyle name="Standard 11 5 2 5" xfId="17700" xr:uid="{00000000-0005-0000-0000-0000FD340000}"/>
    <cellStyle name="Standard 11 5 3" xfId="1298" xr:uid="{00000000-0005-0000-0000-0000FE340000}"/>
    <cellStyle name="Standard 11 5 3 2" xfId="4834" xr:uid="{00000000-0005-0000-0000-0000FF340000}"/>
    <cellStyle name="Standard 11 5 3 2 2" xfId="13255" xr:uid="{00000000-0005-0000-0000-000000350000}"/>
    <cellStyle name="Standard 11 5 3 2 2 2" xfId="30093" xr:uid="{00000000-0005-0000-0000-000001350000}"/>
    <cellStyle name="Standard 11 5 3 2 3" xfId="21675" xr:uid="{00000000-0005-0000-0000-000002350000}"/>
    <cellStyle name="Standard 11 5 3 3" xfId="9773" xr:uid="{00000000-0005-0000-0000-000003350000}"/>
    <cellStyle name="Standard 11 5 3 3 2" xfId="26611" xr:uid="{00000000-0005-0000-0000-000004350000}"/>
    <cellStyle name="Standard 11 5 3 4" xfId="18193" xr:uid="{00000000-0005-0000-0000-000005350000}"/>
    <cellStyle name="Standard 11 5 4" xfId="2356" xr:uid="{00000000-0005-0000-0000-000006350000}"/>
    <cellStyle name="Standard 11 5 4 2" xfId="5842" xr:uid="{00000000-0005-0000-0000-000007350000}"/>
    <cellStyle name="Standard 11 5 4 2 2" xfId="14263" xr:uid="{00000000-0005-0000-0000-000008350000}"/>
    <cellStyle name="Standard 11 5 4 2 2 2" xfId="31101" xr:uid="{00000000-0005-0000-0000-000009350000}"/>
    <cellStyle name="Standard 11 5 4 2 3" xfId="22683" xr:uid="{00000000-0005-0000-0000-00000A350000}"/>
    <cellStyle name="Standard 11 5 4 3" xfId="10781" xr:uid="{00000000-0005-0000-0000-00000B350000}"/>
    <cellStyle name="Standard 11 5 4 3 2" xfId="27619" xr:uid="{00000000-0005-0000-0000-00000C350000}"/>
    <cellStyle name="Standard 11 5 4 4" xfId="19201" xr:uid="{00000000-0005-0000-0000-00000D350000}"/>
    <cellStyle name="Standard 11 5 5" xfId="2851" xr:uid="{00000000-0005-0000-0000-00000E350000}"/>
    <cellStyle name="Standard 11 5 5 2" xfId="6333" xr:uid="{00000000-0005-0000-0000-00000F350000}"/>
    <cellStyle name="Standard 11 5 5 2 2" xfId="14754" xr:uid="{00000000-0005-0000-0000-000010350000}"/>
    <cellStyle name="Standard 11 5 5 2 2 2" xfId="31592" xr:uid="{00000000-0005-0000-0000-000011350000}"/>
    <cellStyle name="Standard 11 5 5 2 3" xfId="23174" xr:uid="{00000000-0005-0000-0000-000012350000}"/>
    <cellStyle name="Standard 11 5 5 3" xfId="11272" xr:uid="{00000000-0005-0000-0000-000013350000}"/>
    <cellStyle name="Standard 11 5 5 3 2" xfId="28110" xr:uid="{00000000-0005-0000-0000-000014350000}"/>
    <cellStyle name="Standard 11 5 5 4" xfId="19692" xr:uid="{00000000-0005-0000-0000-000015350000}"/>
    <cellStyle name="Standard 11 5 6" xfId="3348" xr:uid="{00000000-0005-0000-0000-000016350000}"/>
    <cellStyle name="Standard 11 5 6 2" xfId="6830" xr:uid="{00000000-0005-0000-0000-000017350000}"/>
    <cellStyle name="Standard 11 5 6 2 2" xfId="15251" xr:uid="{00000000-0005-0000-0000-000018350000}"/>
    <cellStyle name="Standard 11 5 6 2 2 2" xfId="32089" xr:uid="{00000000-0005-0000-0000-000019350000}"/>
    <cellStyle name="Standard 11 5 6 2 3" xfId="23671" xr:uid="{00000000-0005-0000-0000-00001A350000}"/>
    <cellStyle name="Standard 11 5 6 3" xfId="11769" xr:uid="{00000000-0005-0000-0000-00001B350000}"/>
    <cellStyle name="Standard 11 5 6 3 2" xfId="28607" xr:uid="{00000000-0005-0000-0000-00001C350000}"/>
    <cellStyle name="Standard 11 5 6 4" xfId="20189" xr:uid="{00000000-0005-0000-0000-00001D350000}"/>
    <cellStyle name="Standard 11 5 7" xfId="3846" xr:uid="{00000000-0005-0000-0000-00001E350000}"/>
    <cellStyle name="Standard 11 5 7 2" xfId="12267" xr:uid="{00000000-0005-0000-0000-00001F350000}"/>
    <cellStyle name="Standard 11 5 7 2 2" xfId="29105" xr:uid="{00000000-0005-0000-0000-000020350000}"/>
    <cellStyle name="Standard 11 5 7 3" xfId="20687" xr:uid="{00000000-0005-0000-0000-000021350000}"/>
    <cellStyle name="Standard 11 5 8" xfId="7325" xr:uid="{00000000-0005-0000-0000-000022350000}"/>
    <cellStyle name="Standard 11 5 8 2" xfId="15746" xr:uid="{00000000-0005-0000-0000-000023350000}"/>
    <cellStyle name="Standard 11 5 8 2 2" xfId="32584" xr:uid="{00000000-0005-0000-0000-000024350000}"/>
    <cellStyle name="Standard 11 5 8 3" xfId="24166" xr:uid="{00000000-0005-0000-0000-000025350000}"/>
    <cellStyle name="Standard 11 5 9" xfId="7816" xr:uid="{00000000-0005-0000-0000-000026350000}"/>
    <cellStyle name="Standard 11 5 9 2" xfId="16237" xr:uid="{00000000-0005-0000-0000-000027350000}"/>
    <cellStyle name="Standard 11 5 9 2 2" xfId="33075" xr:uid="{00000000-0005-0000-0000-000028350000}"/>
    <cellStyle name="Standard 11 5 9 3" xfId="24657" xr:uid="{00000000-0005-0000-0000-000029350000}"/>
    <cellStyle name="Standard 11 6" xfId="471" xr:uid="{00000000-0005-0000-0000-00002A350000}"/>
    <cellStyle name="Standard 11 6 10" xfId="8310" xr:uid="{00000000-0005-0000-0000-00002B350000}"/>
    <cellStyle name="Standard 11 6 10 2" xfId="16731" xr:uid="{00000000-0005-0000-0000-00002C350000}"/>
    <cellStyle name="Standard 11 6 10 2 2" xfId="33569" xr:uid="{00000000-0005-0000-0000-00002D350000}"/>
    <cellStyle name="Standard 11 6 10 3" xfId="25151" xr:uid="{00000000-0005-0000-0000-00002E350000}"/>
    <cellStyle name="Standard 11 6 11" xfId="8947" xr:uid="{00000000-0005-0000-0000-00002F350000}"/>
    <cellStyle name="Standard 11 6 11 2" xfId="25785" xr:uid="{00000000-0005-0000-0000-000030350000}"/>
    <cellStyle name="Standard 11 6 12" xfId="17367" xr:uid="{00000000-0005-0000-0000-000031350000}"/>
    <cellStyle name="Standard 11 6 2" xfId="967" xr:uid="{00000000-0005-0000-0000-000032350000}"/>
    <cellStyle name="Standard 11 6 2 2" xfId="1955" xr:uid="{00000000-0005-0000-0000-000033350000}"/>
    <cellStyle name="Standard 11 6 2 2 2" xfId="5491" xr:uid="{00000000-0005-0000-0000-000034350000}"/>
    <cellStyle name="Standard 11 6 2 2 2 2" xfId="13912" xr:uid="{00000000-0005-0000-0000-000035350000}"/>
    <cellStyle name="Standard 11 6 2 2 2 2 2" xfId="30750" xr:uid="{00000000-0005-0000-0000-000036350000}"/>
    <cellStyle name="Standard 11 6 2 2 2 3" xfId="22332" xr:uid="{00000000-0005-0000-0000-000037350000}"/>
    <cellStyle name="Standard 11 6 2 2 3" xfId="10430" xr:uid="{00000000-0005-0000-0000-000038350000}"/>
    <cellStyle name="Standard 11 6 2 2 3 2" xfId="27268" xr:uid="{00000000-0005-0000-0000-000039350000}"/>
    <cellStyle name="Standard 11 6 2 2 4" xfId="18850" xr:uid="{00000000-0005-0000-0000-00003A350000}"/>
    <cellStyle name="Standard 11 6 2 3" xfId="4503" xr:uid="{00000000-0005-0000-0000-00003B350000}"/>
    <cellStyle name="Standard 11 6 2 3 2" xfId="12924" xr:uid="{00000000-0005-0000-0000-00003C350000}"/>
    <cellStyle name="Standard 11 6 2 3 2 2" xfId="29762" xr:uid="{00000000-0005-0000-0000-00003D350000}"/>
    <cellStyle name="Standard 11 6 2 3 3" xfId="21344" xr:uid="{00000000-0005-0000-0000-00003E350000}"/>
    <cellStyle name="Standard 11 6 2 4" xfId="9442" xr:uid="{00000000-0005-0000-0000-00003F350000}"/>
    <cellStyle name="Standard 11 6 2 4 2" xfId="26280" xr:uid="{00000000-0005-0000-0000-000040350000}"/>
    <cellStyle name="Standard 11 6 2 5" xfId="17862" xr:uid="{00000000-0005-0000-0000-000041350000}"/>
    <cellStyle name="Standard 11 6 3" xfId="1460" xr:uid="{00000000-0005-0000-0000-000042350000}"/>
    <cellStyle name="Standard 11 6 3 2" xfId="4996" xr:uid="{00000000-0005-0000-0000-000043350000}"/>
    <cellStyle name="Standard 11 6 3 2 2" xfId="13417" xr:uid="{00000000-0005-0000-0000-000044350000}"/>
    <cellStyle name="Standard 11 6 3 2 2 2" xfId="30255" xr:uid="{00000000-0005-0000-0000-000045350000}"/>
    <cellStyle name="Standard 11 6 3 2 3" xfId="21837" xr:uid="{00000000-0005-0000-0000-000046350000}"/>
    <cellStyle name="Standard 11 6 3 3" xfId="9935" xr:uid="{00000000-0005-0000-0000-000047350000}"/>
    <cellStyle name="Standard 11 6 3 3 2" xfId="26773" xr:uid="{00000000-0005-0000-0000-000048350000}"/>
    <cellStyle name="Standard 11 6 3 4" xfId="18355" xr:uid="{00000000-0005-0000-0000-000049350000}"/>
    <cellStyle name="Standard 11 6 4" xfId="2357" xr:uid="{00000000-0005-0000-0000-00004A350000}"/>
    <cellStyle name="Standard 11 6 4 2" xfId="5843" xr:uid="{00000000-0005-0000-0000-00004B350000}"/>
    <cellStyle name="Standard 11 6 4 2 2" xfId="14264" xr:uid="{00000000-0005-0000-0000-00004C350000}"/>
    <cellStyle name="Standard 11 6 4 2 2 2" xfId="31102" xr:uid="{00000000-0005-0000-0000-00004D350000}"/>
    <cellStyle name="Standard 11 6 4 2 3" xfId="22684" xr:uid="{00000000-0005-0000-0000-00004E350000}"/>
    <cellStyle name="Standard 11 6 4 3" xfId="10782" xr:uid="{00000000-0005-0000-0000-00004F350000}"/>
    <cellStyle name="Standard 11 6 4 3 2" xfId="27620" xr:uid="{00000000-0005-0000-0000-000050350000}"/>
    <cellStyle name="Standard 11 6 4 4" xfId="19202" xr:uid="{00000000-0005-0000-0000-000051350000}"/>
    <cellStyle name="Standard 11 6 5" xfId="2852" xr:uid="{00000000-0005-0000-0000-000052350000}"/>
    <cellStyle name="Standard 11 6 5 2" xfId="6334" xr:uid="{00000000-0005-0000-0000-000053350000}"/>
    <cellStyle name="Standard 11 6 5 2 2" xfId="14755" xr:uid="{00000000-0005-0000-0000-000054350000}"/>
    <cellStyle name="Standard 11 6 5 2 2 2" xfId="31593" xr:uid="{00000000-0005-0000-0000-000055350000}"/>
    <cellStyle name="Standard 11 6 5 2 3" xfId="23175" xr:uid="{00000000-0005-0000-0000-000056350000}"/>
    <cellStyle name="Standard 11 6 5 3" xfId="11273" xr:uid="{00000000-0005-0000-0000-000057350000}"/>
    <cellStyle name="Standard 11 6 5 3 2" xfId="28111" xr:uid="{00000000-0005-0000-0000-000058350000}"/>
    <cellStyle name="Standard 11 6 5 4" xfId="19693" xr:uid="{00000000-0005-0000-0000-000059350000}"/>
    <cellStyle name="Standard 11 6 6" xfId="3349" xr:uid="{00000000-0005-0000-0000-00005A350000}"/>
    <cellStyle name="Standard 11 6 6 2" xfId="6831" xr:uid="{00000000-0005-0000-0000-00005B350000}"/>
    <cellStyle name="Standard 11 6 6 2 2" xfId="15252" xr:uid="{00000000-0005-0000-0000-00005C350000}"/>
    <cellStyle name="Standard 11 6 6 2 2 2" xfId="32090" xr:uid="{00000000-0005-0000-0000-00005D350000}"/>
    <cellStyle name="Standard 11 6 6 2 3" xfId="23672" xr:uid="{00000000-0005-0000-0000-00005E350000}"/>
    <cellStyle name="Standard 11 6 6 3" xfId="11770" xr:uid="{00000000-0005-0000-0000-00005F350000}"/>
    <cellStyle name="Standard 11 6 6 3 2" xfId="28608" xr:uid="{00000000-0005-0000-0000-000060350000}"/>
    <cellStyle name="Standard 11 6 6 4" xfId="20190" xr:uid="{00000000-0005-0000-0000-000061350000}"/>
    <cellStyle name="Standard 11 6 7" xfId="4008" xr:uid="{00000000-0005-0000-0000-000062350000}"/>
    <cellStyle name="Standard 11 6 7 2" xfId="12429" xr:uid="{00000000-0005-0000-0000-000063350000}"/>
    <cellStyle name="Standard 11 6 7 2 2" xfId="29267" xr:uid="{00000000-0005-0000-0000-000064350000}"/>
    <cellStyle name="Standard 11 6 7 3" xfId="20849" xr:uid="{00000000-0005-0000-0000-000065350000}"/>
    <cellStyle name="Standard 11 6 8" xfId="7326" xr:uid="{00000000-0005-0000-0000-000066350000}"/>
    <cellStyle name="Standard 11 6 8 2" xfId="15747" xr:uid="{00000000-0005-0000-0000-000067350000}"/>
    <cellStyle name="Standard 11 6 8 2 2" xfId="32585" xr:uid="{00000000-0005-0000-0000-000068350000}"/>
    <cellStyle name="Standard 11 6 8 3" xfId="24167" xr:uid="{00000000-0005-0000-0000-000069350000}"/>
    <cellStyle name="Standard 11 6 9" xfId="7817" xr:uid="{00000000-0005-0000-0000-00006A350000}"/>
    <cellStyle name="Standard 11 6 9 2" xfId="16238" xr:uid="{00000000-0005-0000-0000-00006B350000}"/>
    <cellStyle name="Standard 11 6 9 2 2" xfId="33076" xr:uid="{00000000-0005-0000-0000-00006C350000}"/>
    <cellStyle name="Standard 11 6 9 3" xfId="24658" xr:uid="{00000000-0005-0000-0000-00006D350000}"/>
    <cellStyle name="Standard 11 7" xfId="642" xr:uid="{00000000-0005-0000-0000-00006E350000}"/>
    <cellStyle name="Standard 11 7 2" xfId="1630" xr:uid="{00000000-0005-0000-0000-00006F350000}"/>
    <cellStyle name="Standard 11 7 2 2" xfId="5166" xr:uid="{00000000-0005-0000-0000-000070350000}"/>
    <cellStyle name="Standard 11 7 2 2 2" xfId="13587" xr:uid="{00000000-0005-0000-0000-000071350000}"/>
    <cellStyle name="Standard 11 7 2 2 2 2" xfId="30425" xr:uid="{00000000-0005-0000-0000-000072350000}"/>
    <cellStyle name="Standard 11 7 2 2 3" xfId="22007" xr:uid="{00000000-0005-0000-0000-000073350000}"/>
    <cellStyle name="Standard 11 7 2 3" xfId="10105" xr:uid="{00000000-0005-0000-0000-000074350000}"/>
    <cellStyle name="Standard 11 7 2 3 2" xfId="26943" xr:uid="{00000000-0005-0000-0000-000075350000}"/>
    <cellStyle name="Standard 11 7 2 4" xfId="18525" xr:uid="{00000000-0005-0000-0000-000076350000}"/>
    <cellStyle name="Standard 11 7 3" xfId="4178" xr:uid="{00000000-0005-0000-0000-000077350000}"/>
    <cellStyle name="Standard 11 7 3 2" xfId="12599" xr:uid="{00000000-0005-0000-0000-000078350000}"/>
    <cellStyle name="Standard 11 7 3 2 2" xfId="29437" xr:uid="{00000000-0005-0000-0000-000079350000}"/>
    <cellStyle name="Standard 11 7 3 3" xfId="21019" xr:uid="{00000000-0005-0000-0000-00007A350000}"/>
    <cellStyle name="Standard 11 7 4" xfId="9117" xr:uid="{00000000-0005-0000-0000-00007B350000}"/>
    <cellStyle name="Standard 11 7 4 2" xfId="25955" xr:uid="{00000000-0005-0000-0000-00007C350000}"/>
    <cellStyle name="Standard 11 7 5" xfId="17537" xr:uid="{00000000-0005-0000-0000-00007D350000}"/>
    <cellStyle name="Standard 11 8" xfId="1135" xr:uid="{00000000-0005-0000-0000-00007E350000}"/>
    <cellStyle name="Standard 11 8 2" xfId="4671" xr:uid="{00000000-0005-0000-0000-00007F350000}"/>
    <cellStyle name="Standard 11 8 2 2" xfId="13092" xr:uid="{00000000-0005-0000-0000-000080350000}"/>
    <cellStyle name="Standard 11 8 2 2 2" xfId="29930" xr:uid="{00000000-0005-0000-0000-000081350000}"/>
    <cellStyle name="Standard 11 8 2 3" xfId="21512" xr:uid="{00000000-0005-0000-0000-000082350000}"/>
    <cellStyle name="Standard 11 8 3" xfId="9610" xr:uid="{00000000-0005-0000-0000-000083350000}"/>
    <cellStyle name="Standard 11 8 3 2" xfId="26448" xr:uid="{00000000-0005-0000-0000-000084350000}"/>
    <cellStyle name="Standard 11 8 4" xfId="18030" xr:uid="{00000000-0005-0000-0000-000085350000}"/>
    <cellStyle name="Standard 11 9" xfId="2337" xr:uid="{00000000-0005-0000-0000-000086350000}"/>
    <cellStyle name="Standard 11 9 2" xfId="5823" xr:uid="{00000000-0005-0000-0000-000087350000}"/>
    <cellStyle name="Standard 11 9 2 2" xfId="14244" xr:uid="{00000000-0005-0000-0000-000088350000}"/>
    <cellStyle name="Standard 11 9 2 2 2" xfId="31082" xr:uid="{00000000-0005-0000-0000-000089350000}"/>
    <cellStyle name="Standard 11 9 2 3" xfId="22664" xr:uid="{00000000-0005-0000-0000-00008A350000}"/>
    <cellStyle name="Standard 11 9 3" xfId="10762" xr:uid="{00000000-0005-0000-0000-00008B350000}"/>
    <cellStyle name="Standard 11 9 3 2" xfId="27600" xr:uid="{00000000-0005-0000-0000-00008C350000}"/>
    <cellStyle name="Standard 11 9 4" xfId="19182" xr:uid="{00000000-0005-0000-0000-00008D350000}"/>
    <cellStyle name="Standard 11_1" xfId="213" xr:uid="{00000000-0005-0000-0000-00008E350000}"/>
    <cellStyle name="Standard 12" xfId="38" xr:uid="{00000000-0005-0000-0000-00008F350000}"/>
    <cellStyle name="Standard 12 10" xfId="2358" xr:uid="{00000000-0005-0000-0000-000090350000}"/>
    <cellStyle name="Standard 12 10 2" xfId="5844" xr:uid="{00000000-0005-0000-0000-000091350000}"/>
    <cellStyle name="Standard 12 10 2 2" xfId="14265" xr:uid="{00000000-0005-0000-0000-000092350000}"/>
    <cellStyle name="Standard 12 10 2 2 2" xfId="31103" xr:uid="{00000000-0005-0000-0000-000093350000}"/>
    <cellStyle name="Standard 12 10 2 3" xfId="22685" xr:uid="{00000000-0005-0000-0000-000094350000}"/>
    <cellStyle name="Standard 12 10 3" xfId="10783" xr:uid="{00000000-0005-0000-0000-000095350000}"/>
    <cellStyle name="Standard 12 10 3 2" xfId="27621" xr:uid="{00000000-0005-0000-0000-000096350000}"/>
    <cellStyle name="Standard 12 10 4" xfId="19203" xr:uid="{00000000-0005-0000-0000-000097350000}"/>
    <cellStyle name="Standard 12 11" xfId="2853" xr:uid="{00000000-0005-0000-0000-000098350000}"/>
    <cellStyle name="Standard 12 11 2" xfId="6335" xr:uid="{00000000-0005-0000-0000-000099350000}"/>
    <cellStyle name="Standard 12 11 2 2" xfId="14756" xr:uid="{00000000-0005-0000-0000-00009A350000}"/>
    <cellStyle name="Standard 12 11 2 2 2" xfId="31594" xr:uid="{00000000-0005-0000-0000-00009B350000}"/>
    <cellStyle name="Standard 12 11 2 3" xfId="23176" xr:uid="{00000000-0005-0000-0000-00009C350000}"/>
    <cellStyle name="Standard 12 11 3" xfId="11274" xr:uid="{00000000-0005-0000-0000-00009D350000}"/>
    <cellStyle name="Standard 12 11 3 2" xfId="28112" xr:uid="{00000000-0005-0000-0000-00009E350000}"/>
    <cellStyle name="Standard 12 11 4" xfId="19694" xr:uid="{00000000-0005-0000-0000-00009F350000}"/>
    <cellStyle name="Standard 12 12" xfId="3350" xr:uid="{00000000-0005-0000-0000-0000A0350000}"/>
    <cellStyle name="Standard 12 12 2" xfId="6832" xr:uid="{00000000-0005-0000-0000-0000A1350000}"/>
    <cellStyle name="Standard 12 12 2 2" xfId="15253" xr:uid="{00000000-0005-0000-0000-0000A2350000}"/>
    <cellStyle name="Standard 12 12 2 2 2" xfId="32091" xr:uid="{00000000-0005-0000-0000-0000A3350000}"/>
    <cellStyle name="Standard 12 12 2 3" xfId="23673" xr:uid="{00000000-0005-0000-0000-0000A4350000}"/>
    <cellStyle name="Standard 12 12 3" xfId="11771" xr:uid="{00000000-0005-0000-0000-0000A5350000}"/>
    <cellStyle name="Standard 12 12 3 2" xfId="28609" xr:uid="{00000000-0005-0000-0000-0000A6350000}"/>
    <cellStyle name="Standard 12 12 4" xfId="20191" xr:uid="{00000000-0005-0000-0000-0000A7350000}"/>
    <cellStyle name="Standard 12 13" xfId="3685" xr:uid="{00000000-0005-0000-0000-0000A8350000}"/>
    <cellStyle name="Standard 12 13 2" xfId="12106" xr:uid="{00000000-0005-0000-0000-0000A9350000}"/>
    <cellStyle name="Standard 12 13 2 2" xfId="28944" xr:uid="{00000000-0005-0000-0000-0000AA350000}"/>
    <cellStyle name="Standard 12 13 3" xfId="20526" xr:uid="{00000000-0005-0000-0000-0000AB350000}"/>
    <cellStyle name="Standard 12 14" xfId="7327" xr:uid="{00000000-0005-0000-0000-0000AC350000}"/>
    <cellStyle name="Standard 12 14 2" xfId="15748" xr:uid="{00000000-0005-0000-0000-0000AD350000}"/>
    <cellStyle name="Standard 12 14 2 2" xfId="32586" xr:uid="{00000000-0005-0000-0000-0000AE350000}"/>
    <cellStyle name="Standard 12 14 3" xfId="24168" xr:uid="{00000000-0005-0000-0000-0000AF350000}"/>
    <cellStyle name="Standard 12 15" xfId="7818" xr:uid="{00000000-0005-0000-0000-0000B0350000}"/>
    <cellStyle name="Standard 12 15 2" xfId="16239" xr:uid="{00000000-0005-0000-0000-0000B1350000}"/>
    <cellStyle name="Standard 12 15 2 2" xfId="33077" xr:uid="{00000000-0005-0000-0000-0000B2350000}"/>
    <cellStyle name="Standard 12 15 3" xfId="24659" xr:uid="{00000000-0005-0000-0000-0000B3350000}"/>
    <cellStyle name="Standard 12 16" xfId="8311" xr:uid="{00000000-0005-0000-0000-0000B4350000}"/>
    <cellStyle name="Standard 12 16 2" xfId="16732" xr:uid="{00000000-0005-0000-0000-0000B5350000}"/>
    <cellStyle name="Standard 12 16 2 2" xfId="33570" xr:uid="{00000000-0005-0000-0000-0000B6350000}"/>
    <cellStyle name="Standard 12 16 3" xfId="25152" xr:uid="{00000000-0005-0000-0000-0000B7350000}"/>
    <cellStyle name="Standard 12 17" xfId="8623" xr:uid="{00000000-0005-0000-0000-0000B8350000}"/>
    <cellStyle name="Standard 12 17 2" xfId="25462" xr:uid="{00000000-0005-0000-0000-0000B9350000}"/>
    <cellStyle name="Standard 12 18" xfId="17043" xr:uid="{00000000-0005-0000-0000-0000BA350000}"/>
    <cellStyle name="Standard 12 2" xfId="39" xr:uid="{00000000-0005-0000-0000-0000BB350000}"/>
    <cellStyle name="Standard 12 2 10" xfId="2854" xr:uid="{00000000-0005-0000-0000-0000BC350000}"/>
    <cellStyle name="Standard 12 2 10 2" xfId="6336" xr:uid="{00000000-0005-0000-0000-0000BD350000}"/>
    <cellStyle name="Standard 12 2 10 2 2" xfId="14757" xr:uid="{00000000-0005-0000-0000-0000BE350000}"/>
    <cellStyle name="Standard 12 2 10 2 2 2" xfId="31595" xr:uid="{00000000-0005-0000-0000-0000BF350000}"/>
    <cellStyle name="Standard 12 2 10 2 3" xfId="23177" xr:uid="{00000000-0005-0000-0000-0000C0350000}"/>
    <cellStyle name="Standard 12 2 10 3" xfId="11275" xr:uid="{00000000-0005-0000-0000-0000C1350000}"/>
    <cellStyle name="Standard 12 2 10 3 2" xfId="28113" xr:uid="{00000000-0005-0000-0000-0000C2350000}"/>
    <cellStyle name="Standard 12 2 10 4" xfId="19695" xr:uid="{00000000-0005-0000-0000-0000C3350000}"/>
    <cellStyle name="Standard 12 2 11" xfId="3351" xr:uid="{00000000-0005-0000-0000-0000C4350000}"/>
    <cellStyle name="Standard 12 2 11 2" xfId="6833" xr:uid="{00000000-0005-0000-0000-0000C5350000}"/>
    <cellStyle name="Standard 12 2 11 2 2" xfId="15254" xr:uid="{00000000-0005-0000-0000-0000C6350000}"/>
    <cellStyle name="Standard 12 2 11 2 2 2" xfId="32092" xr:uid="{00000000-0005-0000-0000-0000C7350000}"/>
    <cellStyle name="Standard 12 2 11 2 3" xfId="23674" xr:uid="{00000000-0005-0000-0000-0000C8350000}"/>
    <cellStyle name="Standard 12 2 11 3" xfId="11772" xr:uid="{00000000-0005-0000-0000-0000C9350000}"/>
    <cellStyle name="Standard 12 2 11 3 2" xfId="28610" xr:uid="{00000000-0005-0000-0000-0000CA350000}"/>
    <cellStyle name="Standard 12 2 11 4" xfId="20192" xr:uid="{00000000-0005-0000-0000-0000CB350000}"/>
    <cellStyle name="Standard 12 2 12" xfId="3686" xr:uid="{00000000-0005-0000-0000-0000CC350000}"/>
    <cellStyle name="Standard 12 2 12 2" xfId="12107" xr:uid="{00000000-0005-0000-0000-0000CD350000}"/>
    <cellStyle name="Standard 12 2 12 2 2" xfId="28945" xr:uid="{00000000-0005-0000-0000-0000CE350000}"/>
    <cellStyle name="Standard 12 2 12 3" xfId="20527" xr:uid="{00000000-0005-0000-0000-0000CF350000}"/>
    <cellStyle name="Standard 12 2 13" xfId="7328" xr:uid="{00000000-0005-0000-0000-0000D0350000}"/>
    <cellStyle name="Standard 12 2 13 2" xfId="15749" xr:uid="{00000000-0005-0000-0000-0000D1350000}"/>
    <cellStyle name="Standard 12 2 13 2 2" xfId="32587" xr:uid="{00000000-0005-0000-0000-0000D2350000}"/>
    <cellStyle name="Standard 12 2 13 3" xfId="24169" xr:uid="{00000000-0005-0000-0000-0000D3350000}"/>
    <cellStyle name="Standard 12 2 14" xfId="7819" xr:uid="{00000000-0005-0000-0000-0000D4350000}"/>
    <cellStyle name="Standard 12 2 14 2" xfId="16240" xr:uid="{00000000-0005-0000-0000-0000D5350000}"/>
    <cellStyle name="Standard 12 2 14 2 2" xfId="33078" xr:uid="{00000000-0005-0000-0000-0000D6350000}"/>
    <cellStyle name="Standard 12 2 14 3" xfId="24660" xr:uid="{00000000-0005-0000-0000-0000D7350000}"/>
    <cellStyle name="Standard 12 2 15" xfId="8312" xr:uid="{00000000-0005-0000-0000-0000D8350000}"/>
    <cellStyle name="Standard 12 2 15 2" xfId="16733" xr:uid="{00000000-0005-0000-0000-0000D9350000}"/>
    <cellStyle name="Standard 12 2 15 2 2" xfId="33571" xr:uid="{00000000-0005-0000-0000-0000DA350000}"/>
    <cellStyle name="Standard 12 2 15 3" xfId="25153" xr:uid="{00000000-0005-0000-0000-0000DB350000}"/>
    <cellStyle name="Standard 12 2 16" xfId="8624" xr:uid="{00000000-0005-0000-0000-0000DC350000}"/>
    <cellStyle name="Standard 12 2 16 2" xfId="25463" xr:uid="{00000000-0005-0000-0000-0000DD350000}"/>
    <cellStyle name="Standard 12 2 17" xfId="17044" xr:uid="{00000000-0005-0000-0000-0000DE350000}"/>
    <cellStyle name="Standard 12 2 2" xfId="101" xr:uid="{00000000-0005-0000-0000-0000DF350000}"/>
    <cellStyle name="Standard 12 2 2 10" xfId="7329" xr:uid="{00000000-0005-0000-0000-0000E0350000}"/>
    <cellStyle name="Standard 12 2 2 10 2" xfId="15750" xr:uid="{00000000-0005-0000-0000-0000E1350000}"/>
    <cellStyle name="Standard 12 2 2 10 2 2" xfId="32588" xr:uid="{00000000-0005-0000-0000-0000E2350000}"/>
    <cellStyle name="Standard 12 2 2 10 3" xfId="24170" xr:uid="{00000000-0005-0000-0000-0000E3350000}"/>
    <cellStyle name="Standard 12 2 2 11" xfId="7820" xr:uid="{00000000-0005-0000-0000-0000E4350000}"/>
    <cellStyle name="Standard 12 2 2 11 2" xfId="16241" xr:uid="{00000000-0005-0000-0000-0000E5350000}"/>
    <cellStyle name="Standard 12 2 2 11 2 2" xfId="33079" xr:uid="{00000000-0005-0000-0000-0000E6350000}"/>
    <cellStyle name="Standard 12 2 2 11 3" xfId="24661" xr:uid="{00000000-0005-0000-0000-0000E7350000}"/>
    <cellStyle name="Standard 12 2 2 12" xfId="8313" xr:uid="{00000000-0005-0000-0000-0000E8350000}"/>
    <cellStyle name="Standard 12 2 2 12 2" xfId="16734" xr:uid="{00000000-0005-0000-0000-0000E9350000}"/>
    <cellStyle name="Standard 12 2 2 12 2 2" xfId="33572" xr:uid="{00000000-0005-0000-0000-0000EA350000}"/>
    <cellStyle name="Standard 12 2 2 12 3" xfId="25154" xr:uid="{00000000-0005-0000-0000-0000EB350000}"/>
    <cellStyle name="Standard 12 2 2 13" xfId="8661" xr:uid="{00000000-0005-0000-0000-0000EC350000}"/>
    <cellStyle name="Standard 12 2 2 13 2" xfId="25500" xr:uid="{00000000-0005-0000-0000-0000ED350000}"/>
    <cellStyle name="Standard 12 2 2 14" xfId="17081" xr:uid="{00000000-0005-0000-0000-0000EE350000}"/>
    <cellStyle name="Standard 12 2 2 2" xfId="349" xr:uid="{00000000-0005-0000-0000-0000EF350000}"/>
    <cellStyle name="Standard 12 2 2 2 10" xfId="8314" xr:uid="{00000000-0005-0000-0000-0000F0350000}"/>
    <cellStyle name="Standard 12 2 2 2 10 2" xfId="16735" xr:uid="{00000000-0005-0000-0000-0000F1350000}"/>
    <cellStyle name="Standard 12 2 2 2 10 2 2" xfId="33573" xr:uid="{00000000-0005-0000-0000-0000F2350000}"/>
    <cellStyle name="Standard 12 2 2 2 10 3" xfId="25155" xr:uid="{00000000-0005-0000-0000-0000F3350000}"/>
    <cellStyle name="Standard 12 2 2 2 11" xfId="8824" xr:uid="{00000000-0005-0000-0000-0000F4350000}"/>
    <cellStyle name="Standard 12 2 2 2 11 2" xfId="25663" xr:uid="{00000000-0005-0000-0000-0000F5350000}"/>
    <cellStyle name="Standard 12 2 2 2 12" xfId="17244" xr:uid="{00000000-0005-0000-0000-0000F6350000}"/>
    <cellStyle name="Standard 12 2 2 2 2" xfId="845" xr:uid="{00000000-0005-0000-0000-0000F7350000}"/>
    <cellStyle name="Standard 12 2 2 2 2 2" xfId="1833" xr:uid="{00000000-0005-0000-0000-0000F8350000}"/>
    <cellStyle name="Standard 12 2 2 2 2 2 2" xfId="5369" xr:uid="{00000000-0005-0000-0000-0000F9350000}"/>
    <cellStyle name="Standard 12 2 2 2 2 2 2 2" xfId="13790" xr:uid="{00000000-0005-0000-0000-0000FA350000}"/>
    <cellStyle name="Standard 12 2 2 2 2 2 2 2 2" xfId="30628" xr:uid="{00000000-0005-0000-0000-0000FB350000}"/>
    <cellStyle name="Standard 12 2 2 2 2 2 2 3" xfId="22210" xr:uid="{00000000-0005-0000-0000-0000FC350000}"/>
    <cellStyle name="Standard 12 2 2 2 2 2 3" xfId="10308" xr:uid="{00000000-0005-0000-0000-0000FD350000}"/>
    <cellStyle name="Standard 12 2 2 2 2 2 3 2" xfId="27146" xr:uid="{00000000-0005-0000-0000-0000FE350000}"/>
    <cellStyle name="Standard 12 2 2 2 2 2 4" xfId="18728" xr:uid="{00000000-0005-0000-0000-0000FF350000}"/>
    <cellStyle name="Standard 12 2 2 2 2 3" xfId="4381" xr:uid="{00000000-0005-0000-0000-000000360000}"/>
    <cellStyle name="Standard 12 2 2 2 2 3 2" xfId="12802" xr:uid="{00000000-0005-0000-0000-000001360000}"/>
    <cellStyle name="Standard 12 2 2 2 2 3 2 2" xfId="29640" xr:uid="{00000000-0005-0000-0000-000002360000}"/>
    <cellStyle name="Standard 12 2 2 2 2 3 3" xfId="21222" xr:uid="{00000000-0005-0000-0000-000003360000}"/>
    <cellStyle name="Standard 12 2 2 2 2 4" xfId="9320" xr:uid="{00000000-0005-0000-0000-000004360000}"/>
    <cellStyle name="Standard 12 2 2 2 2 4 2" xfId="26158" xr:uid="{00000000-0005-0000-0000-000005360000}"/>
    <cellStyle name="Standard 12 2 2 2 2 5" xfId="17740" xr:uid="{00000000-0005-0000-0000-000006360000}"/>
    <cellStyle name="Standard 12 2 2 2 3" xfId="1338" xr:uid="{00000000-0005-0000-0000-000007360000}"/>
    <cellStyle name="Standard 12 2 2 2 3 2" xfId="4874" xr:uid="{00000000-0005-0000-0000-000008360000}"/>
    <cellStyle name="Standard 12 2 2 2 3 2 2" xfId="13295" xr:uid="{00000000-0005-0000-0000-000009360000}"/>
    <cellStyle name="Standard 12 2 2 2 3 2 2 2" xfId="30133" xr:uid="{00000000-0005-0000-0000-00000A360000}"/>
    <cellStyle name="Standard 12 2 2 2 3 2 3" xfId="21715" xr:uid="{00000000-0005-0000-0000-00000B360000}"/>
    <cellStyle name="Standard 12 2 2 2 3 3" xfId="9813" xr:uid="{00000000-0005-0000-0000-00000C360000}"/>
    <cellStyle name="Standard 12 2 2 2 3 3 2" xfId="26651" xr:uid="{00000000-0005-0000-0000-00000D360000}"/>
    <cellStyle name="Standard 12 2 2 2 3 4" xfId="18233" xr:uid="{00000000-0005-0000-0000-00000E360000}"/>
    <cellStyle name="Standard 12 2 2 2 4" xfId="2361" xr:uid="{00000000-0005-0000-0000-00000F360000}"/>
    <cellStyle name="Standard 12 2 2 2 4 2" xfId="5847" xr:uid="{00000000-0005-0000-0000-000010360000}"/>
    <cellStyle name="Standard 12 2 2 2 4 2 2" xfId="14268" xr:uid="{00000000-0005-0000-0000-000011360000}"/>
    <cellStyle name="Standard 12 2 2 2 4 2 2 2" xfId="31106" xr:uid="{00000000-0005-0000-0000-000012360000}"/>
    <cellStyle name="Standard 12 2 2 2 4 2 3" xfId="22688" xr:uid="{00000000-0005-0000-0000-000013360000}"/>
    <cellStyle name="Standard 12 2 2 2 4 3" xfId="10786" xr:uid="{00000000-0005-0000-0000-000014360000}"/>
    <cellStyle name="Standard 12 2 2 2 4 3 2" xfId="27624" xr:uid="{00000000-0005-0000-0000-000015360000}"/>
    <cellStyle name="Standard 12 2 2 2 4 4" xfId="19206" xr:uid="{00000000-0005-0000-0000-000016360000}"/>
    <cellStyle name="Standard 12 2 2 2 5" xfId="2856" xr:uid="{00000000-0005-0000-0000-000017360000}"/>
    <cellStyle name="Standard 12 2 2 2 5 2" xfId="6338" xr:uid="{00000000-0005-0000-0000-000018360000}"/>
    <cellStyle name="Standard 12 2 2 2 5 2 2" xfId="14759" xr:uid="{00000000-0005-0000-0000-000019360000}"/>
    <cellStyle name="Standard 12 2 2 2 5 2 2 2" xfId="31597" xr:uid="{00000000-0005-0000-0000-00001A360000}"/>
    <cellStyle name="Standard 12 2 2 2 5 2 3" xfId="23179" xr:uid="{00000000-0005-0000-0000-00001B360000}"/>
    <cellStyle name="Standard 12 2 2 2 5 3" xfId="11277" xr:uid="{00000000-0005-0000-0000-00001C360000}"/>
    <cellStyle name="Standard 12 2 2 2 5 3 2" xfId="28115" xr:uid="{00000000-0005-0000-0000-00001D360000}"/>
    <cellStyle name="Standard 12 2 2 2 5 4" xfId="19697" xr:uid="{00000000-0005-0000-0000-00001E360000}"/>
    <cellStyle name="Standard 12 2 2 2 6" xfId="3353" xr:uid="{00000000-0005-0000-0000-00001F360000}"/>
    <cellStyle name="Standard 12 2 2 2 6 2" xfId="6835" xr:uid="{00000000-0005-0000-0000-000020360000}"/>
    <cellStyle name="Standard 12 2 2 2 6 2 2" xfId="15256" xr:uid="{00000000-0005-0000-0000-000021360000}"/>
    <cellStyle name="Standard 12 2 2 2 6 2 2 2" xfId="32094" xr:uid="{00000000-0005-0000-0000-000022360000}"/>
    <cellStyle name="Standard 12 2 2 2 6 2 3" xfId="23676" xr:uid="{00000000-0005-0000-0000-000023360000}"/>
    <cellStyle name="Standard 12 2 2 2 6 3" xfId="11774" xr:uid="{00000000-0005-0000-0000-000024360000}"/>
    <cellStyle name="Standard 12 2 2 2 6 3 2" xfId="28612" xr:uid="{00000000-0005-0000-0000-000025360000}"/>
    <cellStyle name="Standard 12 2 2 2 6 4" xfId="20194" xr:uid="{00000000-0005-0000-0000-000026360000}"/>
    <cellStyle name="Standard 12 2 2 2 7" xfId="3886" xr:uid="{00000000-0005-0000-0000-000027360000}"/>
    <cellStyle name="Standard 12 2 2 2 7 2" xfId="12307" xr:uid="{00000000-0005-0000-0000-000028360000}"/>
    <cellStyle name="Standard 12 2 2 2 7 2 2" xfId="29145" xr:uid="{00000000-0005-0000-0000-000029360000}"/>
    <cellStyle name="Standard 12 2 2 2 7 3" xfId="20727" xr:uid="{00000000-0005-0000-0000-00002A360000}"/>
    <cellStyle name="Standard 12 2 2 2 8" xfId="7330" xr:uid="{00000000-0005-0000-0000-00002B360000}"/>
    <cellStyle name="Standard 12 2 2 2 8 2" xfId="15751" xr:uid="{00000000-0005-0000-0000-00002C360000}"/>
    <cellStyle name="Standard 12 2 2 2 8 2 2" xfId="32589" xr:uid="{00000000-0005-0000-0000-00002D360000}"/>
    <cellStyle name="Standard 12 2 2 2 8 3" xfId="24171" xr:uid="{00000000-0005-0000-0000-00002E360000}"/>
    <cellStyle name="Standard 12 2 2 2 9" xfId="7821" xr:uid="{00000000-0005-0000-0000-00002F360000}"/>
    <cellStyle name="Standard 12 2 2 2 9 2" xfId="16242" xr:uid="{00000000-0005-0000-0000-000030360000}"/>
    <cellStyle name="Standard 12 2 2 2 9 2 2" xfId="33080" xr:uid="{00000000-0005-0000-0000-000031360000}"/>
    <cellStyle name="Standard 12 2 2 2 9 3" xfId="24662" xr:uid="{00000000-0005-0000-0000-000032360000}"/>
    <cellStyle name="Standard 12 2 2 3" xfId="511" xr:uid="{00000000-0005-0000-0000-000033360000}"/>
    <cellStyle name="Standard 12 2 2 3 10" xfId="8315" xr:uid="{00000000-0005-0000-0000-000034360000}"/>
    <cellStyle name="Standard 12 2 2 3 10 2" xfId="16736" xr:uid="{00000000-0005-0000-0000-000035360000}"/>
    <cellStyle name="Standard 12 2 2 3 10 2 2" xfId="33574" xr:uid="{00000000-0005-0000-0000-000036360000}"/>
    <cellStyle name="Standard 12 2 2 3 10 3" xfId="25156" xr:uid="{00000000-0005-0000-0000-000037360000}"/>
    <cellStyle name="Standard 12 2 2 3 11" xfId="8987" xr:uid="{00000000-0005-0000-0000-000038360000}"/>
    <cellStyle name="Standard 12 2 2 3 11 2" xfId="25825" xr:uid="{00000000-0005-0000-0000-000039360000}"/>
    <cellStyle name="Standard 12 2 2 3 12" xfId="17407" xr:uid="{00000000-0005-0000-0000-00003A360000}"/>
    <cellStyle name="Standard 12 2 2 3 2" xfId="1007" xr:uid="{00000000-0005-0000-0000-00003B360000}"/>
    <cellStyle name="Standard 12 2 2 3 2 2" xfId="1995" xr:uid="{00000000-0005-0000-0000-00003C360000}"/>
    <cellStyle name="Standard 12 2 2 3 2 2 2" xfId="5531" xr:uid="{00000000-0005-0000-0000-00003D360000}"/>
    <cellStyle name="Standard 12 2 2 3 2 2 2 2" xfId="13952" xr:uid="{00000000-0005-0000-0000-00003E360000}"/>
    <cellStyle name="Standard 12 2 2 3 2 2 2 2 2" xfId="30790" xr:uid="{00000000-0005-0000-0000-00003F360000}"/>
    <cellStyle name="Standard 12 2 2 3 2 2 2 3" xfId="22372" xr:uid="{00000000-0005-0000-0000-000040360000}"/>
    <cellStyle name="Standard 12 2 2 3 2 2 3" xfId="10470" xr:uid="{00000000-0005-0000-0000-000041360000}"/>
    <cellStyle name="Standard 12 2 2 3 2 2 3 2" xfId="27308" xr:uid="{00000000-0005-0000-0000-000042360000}"/>
    <cellStyle name="Standard 12 2 2 3 2 2 4" xfId="18890" xr:uid="{00000000-0005-0000-0000-000043360000}"/>
    <cellStyle name="Standard 12 2 2 3 2 3" xfId="4543" xr:uid="{00000000-0005-0000-0000-000044360000}"/>
    <cellStyle name="Standard 12 2 2 3 2 3 2" xfId="12964" xr:uid="{00000000-0005-0000-0000-000045360000}"/>
    <cellStyle name="Standard 12 2 2 3 2 3 2 2" xfId="29802" xr:uid="{00000000-0005-0000-0000-000046360000}"/>
    <cellStyle name="Standard 12 2 2 3 2 3 3" xfId="21384" xr:uid="{00000000-0005-0000-0000-000047360000}"/>
    <cellStyle name="Standard 12 2 2 3 2 4" xfId="9482" xr:uid="{00000000-0005-0000-0000-000048360000}"/>
    <cellStyle name="Standard 12 2 2 3 2 4 2" xfId="26320" xr:uid="{00000000-0005-0000-0000-000049360000}"/>
    <cellStyle name="Standard 12 2 2 3 2 5" xfId="17902" xr:uid="{00000000-0005-0000-0000-00004A360000}"/>
    <cellStyle name="Standard 12 2 2 3 3" xfId="1500" xr:uid="{00000000-0005-0000-0000-00004B360000}"/>
    <cellStyle name="Standard 12 2 2 3 3 2" xfId="5036" xr:uid="{00000000-0005-0000-0000-00004C360000}"/>
    <cellStyle name="Standard 12 2 2 3 3 2 2" xfId="13457" xr:uid="{00000000-0005-0000-0000-00004D360000}"/>
    <cellStyle name="Standard 12 2 2 3 3 2 2 2" xfId="30295" xr:uid="{00000000-0005-0000-0000-00004E360000}"/>
    <cellStyle name="Standard 12 2 2 3 3 2 3" xfId="21877" xr:uid="{00000000-0005-0000-0000-00004F360000}"/>
    <cellStyle name="Standard 12 2 2 3 3 3" xfId="9975" xr:uid="{00000000-0005-0000-0000-000050360000}"/>
    <cellStyle name="Standard 12 2 2 3 3 3 2" xfId="26813" xr:uid="{00000000-0005-0000-0000-000051360000}"/>
    <cellStyle name="Standard 12 2 2 3 3 4" xfId="18395" xr:uid="{00000000-0005-0000-0000-000052360000}"/>
    <cellStyle name="Standard 12 2 2 3 4" xfId="2362" xr:uid="{00000000-0005-0000-0000-000053360000}"/>
    <cellStyle name="Standard 12 2 2 3 4 2" xfId="5848" xr:uid="{00000000-0005-0000-0000-000054360000}"/>
    <cellStyle name="Standard 12 2 2 3 4 2 2" xfId="14269" xr:uid="{00000000-0005-0000-0000-000055360000}"/>
    <cellStyle name="Standard 12 2 2 3 4 2 2 2" xfId="31107" xr:uid="{00000000-0005-0000-0000-000056360000}"/>
    <cellStyle name="Standard 12 2 2 3 4 2 3" xfId="22689" xr:uid="{00000000-0005-0000-0000-000057360000}"/>
    <cellStyle name="Standard 12 2 2 3 4 3" xfId="10787" xr:uid="{00000000-0005-0000-0000-000058360000}"/>
    <cellStyle name="Standard 12 2 2 3 4 3 2" xfId="27625" xr:uid="{00000000-0005-0000-0000-000059360000}"/>
    <cellStyle name="Standard 12 2 2 3 4 4" xfId="19207" xr:uid="{00000000-0005-0000-0000-00005A360000}"/>
    <cellStyle name="Standard 12 2 2 3 5" xfId="2857" xr:uid="{00000000-0005-0000-0000-00005B360000}"/>
    <cellStyle name="Standard 12 2 2 3 5 2" xfId="6339" xr:uid="{00000000-0005-0000-0000-00005C360000}"/>
    <cellStyle name="Standard 12 2 2 3 5 2 2" xfId="14760" xr:uid="{00000000-0005-0000-0000-00005D360000}"/>
    <cellStyle name="Standard 12 2 2 3 5 2 2 2" xfId="31598" xr:uid="{00000000-0005-0000-0000-00005E360000}"/>
    <cellStyle name="Standard 12 2 2 3 5 2 3" xfId="23180" xr:uid="{00000000-0005-0000-0000-00005F360000}"/>
    <cellStyle name="Standard 12 2 2 3 5 3" xfId="11278" xr:uid="{00000000-0005-0000-0000-000060360000}"/>
    <cellStyle name="Standard 12 2 2 3 5 3 2" xfId="28116" xr:uid="{00000000-0005-0000-0000-000061360000}"/>
    <cellStyle name="Standard 12 2 2 3 5 4" xfId="19698" xr:uid="{00000000-0005-0000-0000-000062360000}"/>
    <cellStyle name="Standard 12 2 2 3 6" xfId="3354" xr:uid="{00000000-0005-0000-0000-000063360000}"/>
    <cellStyle name="Standard 12 2 2 3 6 2" xfId="6836" xr:uid="{00000000-0005-0000-0000-000064360000}"/>
    <cellStyle name="Standard 12 2 2 3 6 2 2" xfId="15257" xr:uid="{00000000-0005-0000-0000-000065360000}"/>
    <cellStyle name="Standard 12 2 2 3 6 2 2 2" xfId="32095" xr:uid="{00000000-0005-0000-0000-000066360000}"/>
    <cellStyle name="Standard 12 2 2 3 6 2 3" xfId="23677" xr:uid="{00000000-0005-0000-0000-000067360000}"/>
    <cellStyle name="Standard 12 2 2 3 6 3" xfId="11775" xr:uid="{00000000-0005-0000-0000-000068360000}"/>
    <cellStyle name="Standard 12 2 2 3 6 3 2" xfId="28613" xr:uid="{00000000-0005-0000-0000-000069360000}"/>
    <cellStyle name="Standard 12 2 2 3 6 4" xfId="20195" xr:uid="{00000000-0005-0000-0000-00006A360000}"/>
    <cellStyle name="Standard 12 2 2 3 7" xfId="4048" xr:uid="{00000000-0005-0000-0000-00006B360000}"/>
    <cellStyle name="Standard 12 2 2 3 7 2" xfId="12469" xr:uid="{00000000-0005-0000-0000-00006C360000}"/>
    <cellStyle name="Standard 12 2 2 3 7 2 2" xfId="29307" xr:uid="{00000000-0005-0000-0000-00006D360000}"/>
    <cellStyle name="Standard 12 2 2 3 7 3" xfId="20889" xr:uid="{00000000-0005-0000-0000-00006E360000}"/>
    <cellStyle name="Standard 12 2 2 3 8" xfId="7331" xr:uid="{00000000-0005-0000-0000-00006F360000}"/>
    <cellStyle name="Standard 12 2 2 3 8 2" xfId="15752" xr:uid="{00000000-0005-0000-0000-000070360000}"/>
    <cellStyle name="Standard 12 2 2 3 8 2 2" xfId="32590" xr:uid="{00000000-0005-0000-0000-000071360000}"/>
    <cellStyle name="Standard 12 2 2 3 8 3" xfId="24172" xr:uid="{00000000-0005-0000-0000-000072360000}"/>
    <cellStyle name="Standard 12 2 2 3 9" xfId="7822" xr:uid="{00000000-0005-0000-0000-000073360000}"/>
    <cellStyle name="Standard 12 2 2 3 9 2" xfId="16243" xr:uid="{00000000-0005-0000-0000-000074360000}"/>
    <cellStyle name="Standard 12 2 2 3 9 2 2" xfId="33081" xr:uid="{00000000-0005-0000-0000-000075360000}"/>
    <cellStyle name="Standard 12 2 2 3 9 3" xfId="24663" xr:uid="{00000000-0005-0000-0000-000076360000}"/>
    <cellStyle name="Standard 12 2 2 4" xfId="682" xr:uid="{00000000-0005-0000-0000-000077360000}"/>
    <cellStyle name="Standard 12 2 2 4 2" xfId="1670" xr:uid="{00000000-0005-0000-0000-000078360000}"/>
    <cellStyle name="Standard 12 2 2 4 2 2" xfId="5206" xr:uid="{00000000-0005-0000-0000-000079360000}"/>
    <cellStyle name="Standard 12 2 2 4 2 2 2" xfId="13627" xr:uid="{00000000-0005-0000-0000-00007A360000}"/>
    <cellStyle name="Standard 12 2 2 4 2 2 2 2" xfId="30465" xr:uid="{00000000-0005-0000-0000-00007B360000}"/>
    <cellStyle name="Standard 12 2 2 4 2 2 3" xfId="22047" xr:uid="{00000000-0005-0000-0000-00007C360000}"/>
    <cellStyle name="Standard 12 2 2 4 2 3" xfId="10145" xr:uid="{00000000-0005-0000-0000-00007D360000}"/>
    <cellStyle name="Standard 12 2 2 4 2 3 2" xfId="26983" xr:uid="{00000000-0005-0000-0000-00007E360000}"/>
    <cellStyle name="Standard 12 2 2 4 2 4" xfId="18565" xr:uid="{00000000-0005-0000-0000-00007F360000}"/>
    <cellStyle name="Standard 12 2 2 4 3" xfId="4218" xr:uid="{00000000-0005-0000-0000-000080360000}"/>
    <cellStyle name="Standard 12 2 2 4 3 2" xfId="12639" xr:uid="{00000000-0005-0000-0000-000081360000}"/>
    <cellStyle name="Standard 12 2 2 4 3 2 2" xfId="29477" xr:uid="{00000000-0005-0000-0000-000082360000}"/>
    <cellStyle name="Standard 12 2 2 4 3 3" xfId="21059" xr:uid="{00000000-0005-0000-0000-000083360000}"/>
    <cellStyle name="Standard 12 2 2 4 4" xfId="9157" xr:uid="{00000000-0005-0000-0000-000084360000}"/>
    <cellStyle name="Standard 12 2 2 4 4 2" xfId="25995" xr:uid="{00000000-0005-0000-0000-000085360000}"/>
    <cellStyle name="Standard 12 2 2 4 5" xfId="17577" xr:uid="{00000000-0005-0000-0000-000086360000}"/>
    <cellStyle name="Standard 12 2 2 5" xfId="1175" xr:uid="{00000000-0005-0000-0000-000087360000}"/>
    <cellStyle name="Standard 12 2 2 5 2" xfId="4711" xr:uid="{00000000-0005-0000-0000-000088360000}"/>
    <cellStyle name="Standard 12 2 2 5 2 2" xfId="13132" xr:uid="{00000000-0005-0000-0000-000089360000}"/>
    <cellStyle name="Standard 12 2 2 5 2 2 2" xfId="29970" xr:uid="{00000000-0005-0000-0000-00008A360000}"/>
    <cellStyle name="Standard 12 2 2 5 2 3" xfId="21552" xr:uid="{00000000-0005-0000-0000-00008B360000}"/>
    <cellStyle name="Standard 12 2 2 5 3" xfId="9650" xr:uid="{00000000-0005-0000-0000-00008C360000}"/>
    <cellStyle name="Standard 12 2 2 5 3 2" xfId="26488" xr:uid="{00000000-0005-0000-0000-00008D360000}"/>
    <cellStyle name="Standard 12 2 2 5 4" xfId="18070" xr:uid="{00000000-0005-0000-0000-00008E360000}"/>
    <cellStyle name="Standard 12 2 2 6" xfId="2360" xr:uid="{00000000-0005-0000-0000-00008F360000}"/>
    <cellStyle name="Standard 12 2 2 6 2" xfId="5846" xr:uid="{00000000-0005-0000-0000-000090360000}"/>
    <cellStyle name="Standard 12 2 2 6 2 2" xfId="14267" xr:uid="{00000000-0005-0000-0000-000091360000}"/>
    <cellStyle name="Standard 12 2 2 6 2 2 2" xfId="31105" xr:uid="{00000000-0005-0000-0000-000092360000}"/>
    <cellStyle name="Standard 12 2 2 6 2 3" xfId="22687" xr:uid="{00000000-0005-0000-0000-000093360000}"/>
    <cellStyle name="Standard 12 2 2 6 3" xfId="10785" xr:uid="{00000000-0005-0000-0000-000094360000}"/>
    <cellStyle name="Standard 12 2 2 6 3 2" xfId="27623" xr:uid="{00000000-0005-0000-0000-000095360000}"/>
    <cellStyle name="Standard 12 2 2 6 4" xfId="19205" xr:uid="{00000000-0005-0000-0000-000096360000}"/>
    <cellStyle name="Standard 12 2 2 7" xfId="2855" xr:uid="{00000000-0005-0000-0000-000097360000}"/>
    <cellStyle name="Standard 12 2 2 7 2" xfId="6337" xr:uid="{00000000-0005-0000-0000-000098360000}"/>
    <cellStyle name="Standard 12 2 2 7 2 2" xfId="14758" xr:uid="{00000000-0005-0000-0000-000099360000}"/>
    <cellStyle name="Standard 12 2 2 7 2 2 2" xfId="31596" xr:uid="{00000000-0005-0000-0000-00009A360000}"/>
    <cellStyle name="Standard 12 2 2 7 2 3" xfId="23178" xr:uid="{00000000-0005-0000-0000-00009B360000}"/>
    <cellStyle name="Standard 12 2 2 7 3" xfId="11276" xr:uid="{00000000-0005-0000-0000-00009C360000}"/>
    <cellStyle name="Standard 12 2 2 7 3 2" xfId="28114" xr:uid="{00000000-0005-0000-0000-00009D360000}"/>
    <cellStyle name="Standard 12 2 2 7 4" xfId="19696" xr:uid="{00000000-0005-0000-0000-00009E360000}"/>
    <cellStyle name="Standard 12 2 2 8" xfId="3352" xr:uid="{00000000-0005-0000-0000-00009F360000}"/>
    <cellStyle name="Standard 12 2 2 8 2" xfId="6834" xr:uid="{00000000-0005-0000-0000-0000A0360000}"/>
    <cellStyle name="Standard 12 2 2 8 2 2" xfId="15255" xr:uid="{00000000-0005-0000-0000-0000A1360000}"/>
    <cellStyle name="Standard 12 2 2 8 2 2 2" xfId="32093" xr:uid="{00000000-0005-0000-0000-0000A2360000}"/>
    <cellStyle name="Standard 12 2 2 8 2 3" xfId="23675" xr:uid="{00000000-0005-0000-0000-0000A3360000}"/>
    <cellStyle name="Standard 12 2 2 8 3" xfId="11773" xr:uid="{00000000-0005-0000-0000-0000A4360000}"/>
    <cellStyle name="Standard 12 2 2 8 3 2" xfId="28611" xr:uid="{00000000-0005-0000-0000-0000A5360000}"/>
    <cellStyle name="Standard 12 2 2 8 4" xfId="20193" xr:uid="{00000000-0005-0000-0000-0000A6360000}"/>
    <cellStyle name="Standard 12 2 2 9" xfId="3723" xr:uid="{00000000-0005-0000-0000-0000A7360000}"/>
    <cellStyle name="Standard 12 2 2 9 2" xfId="12144" xr:uid="{00000000-0005-0000-0000-0000A8360000}"/>
    <cellStyle name="Standard 12 2 2 9 2 2" xfId="28982" xr:uid="{00000000-0005-0000-0000-0000A9360000}"/>
    <cellStyle name="Standard 12 2 2 9 3" xfId="20564" xr:uid="{00000000-0005-0000-0000-0000AA360000}"/>
    <cellStyle name="Standard 12 2 3" xfId="100" xr:uid="{00000000-0005-0000-0000-0000AB360000}"/>
    <cellStyle name="Standard 12 2 4" xfId="150" xr:uid="{00000000-0005-0000-0000-0000AC360000}"/>
    <cellStyle name="Standard 12 2 4 10" xfId="7332" xr:uid="{00000000-0005-0000-0000-0000AD360000}"/>
    <cellStyle name="Standard 12 2 4 10 2" xfId="15753" xr:uid="{00000000-0005-0000-0000-0000AE360000}"/>
    <cellStyle name="Standard 12 2 4 10 2 2" xfId="32591" xr:uid="{00000000-0005-0000-0000-0000AF360000}"/>
    <cellStyle name="Standard 12 2 4 10 3" xfId="24173" xr:uid="{00000000-0005-0000-0000-0000B0360000}"/>
    <cellStyle name="Standard 12 2 4 11" xfId="7823" xr:uid="{00000000-0005-0000-0000-0000B1360000}"/>
    <cellStyle name="Standard 12 2 4 11 2" xfId="16244" xr:uid="{00000000-0005-0000-0000-0000B2360000}"/>
    <cellStyle name="Standard 12 2 4 11 2 2" xfId="33082" xr:uid="{00000000-0005-0000-0000-0000B3360000}"/>
    <cellStyle name="Standard 12 2 4 11 3" xfId="24664" xr:uid="{00000000-0005-0000-0000-0000B4360000}"/>
    <cellStyle name="Standard 12 2 4 12" xfId="8316" xr:uid="{00000000-0005-0000-0000-0000B5360000}"/>
    <cellStyle name="Standard 12 2 4 12 2" xfId="16737" xr:uid="{00000000-0005-0000-0000-0000B6360000}"/>
    <cellStyle name="Standard 12 2 4 12 2 2" xfId="33575" xr:uid="{00000000-0005-0000-0000-0000B7360000}"/>
    <cellStyle name="Standard 12 2 4 12 3" xfId="25157" xr:uid="{00000000-0005-0000-0000-0000B8360000}"/>
    <cellStyle name="Standard 12 2 4 13" xfId="8702" xr:uid="{00000000-0005-0000-0000-0000B9360000}"/>
    <cellStyle name="Standard 12 2 4 13 2" xfId="25541" xr:uid="{00000000-0005-0000-0000-0000BA360000}"/>
    <cellStyle name="Standard 12 2 4 14" xfId="17122" xr:uid="{00000000-0005-0000-0000-0000BB360000}"/>
    <cellStyle name="Standard 12 2 4 2" xfId="390" xr:uid="{00000000-0005-0000-0000-0000BC360000}"/>
    <cellStyle name="Standard 12 2 4 2 10" xfId="8317" xr:uid="{00000000-0005-0000-0000-0000BD360000}"/>
    <cellStyle name="Standard 12 2 4 2 10 2" xfId="16738" xr:uid="{00000000-0005-0000-0000-0000BE360000}"/>
    <cellStyle name="Standard 12 2 4 2 10 2 2" xfId="33576" xr:uid="{00000000-0005-0000-0000-0000BF360000}"/>
    <cellStyle name="Standard 12 2 4 2 10 3" xfId="25158" xr:uid="{00000000-0005-0000-0000-0000C0360000}"/>
    <cellStyle name="Standard 12 2 4 2 11" xfId="8865" xr:uid="{00000000-0005-0000-0000-0000C1360000}"/>
    <cellStyle name="Standard 12 2 4 2 11 2" xfId="25704" xr:uid="{00000000-0005-0000-0000-0000C2360000}"/>
    <cellStyle name="Standard 12 2 4 2 12" xfId="17285" xr:uid="{00000000-0005-0000-0000-0000C3360000}"/>
    <cellStyle name="Standard 12 2 4 2 2" xfId="886" xr:uid="{00000000-0005-0000-0000-0000C4360000}"/>
    <cellStyle name="Standard 12 2 4 2 2 2" xfId="1874" xr:uid="{00000000-0005-0000-0000-0000C5360000}"/>
    <cellStyle name="Standard 12 2 4 2 2 2 2" xfId="5410" xr:uid="{00000000-0005-0000-0000-0000C6360000}"/>
    <cellStyle name="Standard 12 2 4 2 2 2 2 2" xfId="13831" xr:uid="{00000000-0005-0000-0000-0000C7360000}"/>
    <cellStyle name="Standard 12 2 4 2 2 2 2 2 2" xfId="30669" xr:uid="{00000000-0005-0000-0000-0000C8360000}"/>
    <cellStyle name="Standard 12 2 4 2 2 2 2 3" xfId="22251" xr:uid="{00000000-0005-0000-0000-0000C9360000}"/>
    <cellStyle name="Standard 12 2 4 2 2 2 3" xfId="10349" xr:uid="{00000000-0005-0000-0000-0000CA360000}"/>
    <cellStyle name="Standard 12 2 4 2 2 2 3 2" xfId="27187" xr:uid="{00000000-0005-0000-0000-0000CB360000}"/>
    <cellStyle name="Standard 12 2 4 2 2 2 4" xfId="18769" xr:uid="{00000000-0005-0000-0000-0000CC360000}"/>
    <cellStyle name="Standard 12 2 4 2 2 3" xfId="4422" xr:uid="{00000000-0005-0000-0000-0000CD360000}"/>
    <cellStyle name="Standard 12 2 4 2 2 3 2" xfId="12843" xr:uid="{00000000-0005-0000-0000-0000CE360000}"/>
    <cellStyle name="Standard 12 2 4 2 2 3 2 2" xfId="29681" xr:uid="{00000000-0005-0000-0000-0000CF360000}"/>
    <cellStyle name="Standard 12 2 4 2 2 3 3" xfId="21263" xr:uid="{00000000-0005-0000-0000-0000D0360000}"/>
    <cellStyle name="Standard 12 2 4 2 2 4" xfId="9361" xr:uid="{00000000-0005-0000-0000-0000D1360000}"/>
    <cellStyle name="Standard 12 2 4 2 2 4 2" xfId="26199" xr:uid="{00000000-0005-0000-0000-0000D2360000}"/>
    <cellStyle name="Standard 12 2 4 2 2 5" xfId="17781" xr:uid="{00000000-0005-0000-0000-0000D3360000}"/>
    <cellStyle name="Standard 12 2 4 2 3" xfId="1379" xr:uid="{00000000-0005-0000-0000-0000D4360000}"/>
    <cellStyle name="Standard 12 2 4 2 3 2" xfId="4915" xr:uid="{00000000-0005-0000-0000-0000D5360000}"/>
    <cellStyle name="Standard 12 2 4 2 3 2 2" xfId="13336" xr:uid="{00000000-0005-0000-0000-0000D6360000}"/>
    <cellStyle name="Standard 12 2 4 2 3 2 2 2" xfId="30174" xr:uid="{00000000-0005-0000-0000-0000D7360000}"/>
    <cellStyle name="Standard 12 2 4 2 3 2 3" xfId="21756" xr:uid="{00000000-0005-0000-0000-0000D8360000}"/>
    <cellStyle name="Standard 12 2 4 2 3 3" xfId="9854" xr:uid="{00000000-0005-0000-0000-0000D9360000}"/>
    <cellStyle name="Standard 12 2 4 2 3 3 2" xfId="26692" xr:uid="{00000000-0005-0000-0000-0000DA360000}"/>
    <cellStyle name="Standard 12 2 4 2 3 4" xfId="18274" xr:uid="{00000000-0005-0000-0000-0000DB360000}"/>
    <cellStyle name="Standard 12 2 4 2 4" xfId="2364" xr:uid="{00000000-0005-0000-0000-0000DC360000}"/>
    <cellStyle name="Standard 12 2 4 2 4 2" xfId="5850" xr:uid="{00000000-0005-0000-0000-0000DD360000}"/>
    <cellStyle name="Standard 12 2 4 2 4 2 2" xfId="14271" xr:uid="{00000000-0005-0000-0000-0000DE360000}"/>
    <cellStyle name="Standard 12 2 4 2 4 2 2 2" xfId="31109" xr:uid="{00000000-0005-0000-0000-0000DF360000}"/>
    <cellStyle name="Standard 12 2 4 2 4 2 3" xfId="22691" xr:uid="{00000000-0005-0000-0000-0000E0360000}"/>
    <cellStyle name="Standard 12 2 4 2 4 3" xfId="10789" xr:uid="{00000000-0005-0000-0000-0000E1360000}"/>
    <cellStyle name="Standard 12 2 4 2 4 3 2" xfId="27627" xr:uid="{00000000-0005-0000-0000-0000E2360000}"/>
    <cellStyle name="Standard 12 2 4 2 4 4" xfId="19209" xr:uid="{00000000-0005-0000-0000-0000E3360000}"/>
    <cellStyle name="Standard 12 2 4 2 5" xfId="2859" xr:uid="{00000000-0005-0000-0000-0000E4360000}"/>
    <cellStyle name="Standard 12 2 4 2 5 2" xfId="6341" xr:uid="{00000000-0005-0000-0000-0000E5360000}"/>
    <cellStyle name="Standard 12 2 4 2 5 2 2" xfId="14762" xr:uid="{00000000-0005-0000-0000-0000E6360000}"/>
    <cellStyle name="Standard 12 2 4 2 5 2 2 2" xfId="31600" xr:uid="{00000000-0005-0000-0000-0000E7360000}"/>
    <cellStyle name="Standard 12 2 4 2 5 2 3" xfId="23182" xr:uid="{00000000-0005-0000-0000-0000E8360000}"/>
    <cellStyle name="Standard 12 2 4 2 5 3" xfId="11280" xr:uid="{00000000-0005-0000-0000-0000E9360000}"/>
    <cellStyle name="Standard 12 2 4 2 5 3 2" xfId="28118" xr:uid="{00000000-0005-0000-0000-0000EA360000}"/>
    <cellStyle name="Standard 12 2 4 2 5 4" xfId="19700" xr:uid="{00000000-0005-0000-0000-0000EB360000}"/>
    <cellStyle name="Standard 12 2 4 2 6" xfId="3356" xr:uid="{00000000-0005-0000-0000-0000EC360000}"/>
    <cellStyle name="Standard 12 2 4 2 6 2" xfId="6838" xr:uid="{00000000-0005-0000-0000-0000ED360000}"/>
    <cellStyle name="Standard 12 2 4 2 6 2 2" xfId="15259" xr:uid="{00000000-0005-0000-0000-0000EE360000}"/>
    <cellStyle name="Standard 12 2 4 2 6 2 2 2" xfId="32097" xr:uid="{00000000-0005-0000-0000-0000EF360000}"/>
    <cellStyle name="Standard 12 2 4 2 6 2 3" xfId="23679" xr:uid="{00000000-0005-0000-0000-0000F0360000}"/>
    <cellStyle name="Standard 12 2 4 2 6 3" xfId="11777" xr:uid="{00000000-0005-0000-0000-0000F1360000}"/>
    <cellStyle name="Standard 12 2 4 2 6 3 2" xfId="28615" xr:uid="{00000000-0005-0000-0000-0000F2360000}"/>
    <cellStyle name="Standard 12 2 4 2 6 4" xfId="20197" xr:uid="{00000000-0005-0000-0000-0000F3360000}"/>
    <cellStyle name="Standard 12 2 4 2 7" xfId="3927" xr:uid="{00000000-0005-0000-0000-0000F4360000}"/>
    <cellStyle name="Standard 12 2 4 2 7 2" xfId="12348" xr:uid="{00000000-0005-0000-0000-0000F5360000}"/>
    <cellStyle name="Standard 12 2 4 2 7 2 2" xfId="29186" xr:uid="{00000000-0005-0000-0000-0000F6360000}"/>
    <cellStyle name="Standard 12 2 4 2 7 3" xfId="20768" xr:uid="{00000000-0005-0000-0000-0000F7360000}"/>
    <cellStyle name="Standard 12 2 4 2 8" xfId="7333" xr:uid="{00000000-0005-0000-0000-0000F8360000}"/>
    <cellStyle name="Standard 12 2 4 2 8 2" xfId="15754" xr:uid="{00000000-0005-0000-0000-0000F9360000}"/>
    <cellStyle name="Standard 12 2 4 2 8 2 2" xfId="32592" xr:uid="{00000000-0005-0000-0000-0000FA360000}"/>
    <cellStyle name="Standard 12 2 4 2 8 3" xfId="24174" xr:uid="{00000000-0005-0000-0000-0000FB360000}"/>
    <cellStyle name="Standard 12 2 4 2 9" xfId="7824" xr:uid="{00000000-0005-0000-0000-0000FC360000}"/>
    <cellStyle name="Standard 12 2 4 2 9 2" xfId="16245" xr:uid="{00000000-0005-0000-0000-0000FD360000}"/>
    <cellStyle name="Standard 12 2 4 2 9 2 2" xfId="33083" xr:uid="{00000000-0005-0000-0000-0000FE360000}"/>
    <cellStyle name="Standard 12 2 4 2 9 3" xfId="24665" xr:uid="{00000000-0005-0000-0000-0000FF360000}"/>
    <cellStyle name="Standard 12 2 4 3" xfId="552" xr:uid="{00000000-0005-0000-0000-000000370000}"/>
    <cellStyle name="Standard 12 2 4 3 10" xfId="8318" xr:uid="{00000000-0005-0000-0000-000001370000}"/>
    <cellStyle name="Standard 12 2 4 3 10 2" xfId="16739" xr:uid="{00000000-0005-0000-0000-000002370000}"/>
    <cellStyle name="Standard 12 2 4 3 10 2 2" xfId="33577" xr:uid="{00000000-0005-0000-0000-000003370000}"/>
    <cellStyle name="Standard 12 2 4 3 10 3" xfId="25159" xr:uid="{00000000-0005-0000-0000-000004370000}"/>
    <cellStyle name="Standard 12 2 4 3 11" xfId="9028" xr:uid="{00000000-0005-0000-0000-000005370000}"/>
    <cellStyle name="Standard 12 2 4 3 11 2" xfId="25866" xr:uid="{00000000-0005-0000-0000-000006370000}"/>
    <cellStyle name="Standard 12 2 4 3 12" xfId="17448" xr:uid="{00000000-0005-0000-0000-000007370000}"/>
    <cellStyle name="Standard 12 2 4 3 2" xfId="1048" xr:uid="{00000000-0005-0000-0000-000008370000}"/>
    <cellStyle name="Standard 12 2 4 3 2 2" xfId="2036" xr:uid="{00000000-0005-0000-0000-000009370000}"/>
    <cellStyle name="Standard 12 2 4 3 2 2 2" xfId="5572" xr:uid="{00000000-0005-0000-0000-00000A370000}"/>
    <cellStyle name="Standard 12 2 4 3 2 2 2 2" xfId="13993" xr:uid="{00000000-0005-0000-0000-00000B370000}"/>
    <cellStyle name="Standard 12 2 4 3 2 2 2 2 2" xfId="30831" xr:uid="{00000000-0005-0000-0000-00000C370000}"/>
    <cellStyle name="Standard 12 2 4 3 2 2 2 3" xfId="22413" xr:uid="{00000000-0005-0000-0000-00000D370000}"/>
    <cellStyle name="Standard 12 2 4 3 2 2 3" xfId="10511" xr:uid="{00000000-0005-0000-0000-00000E370000}"/>
    <cellStyle name="Standard 12 2 4 3 2 2 3 2" xfId="27349" xr:uid="{00000000-0005-0000-0000-00000F370000}"/>
    <cellStyle name="Standard 12 2 4 3 2 2 4" xfId="18931" xr:uid="{00000000-0005-0000-0000-000010370000}"/>
    <cellStyle name="Standard 12 2 4 3 2 3" xfId="4584" xr:uid="{00000000-0005-0000-0000-000011370000}"/>
    <cellStyle name="Standard 12 2 4 3 2 3 2" xfId="13005" xr:uid="{00000000-0005-0000-0000-000012370000}"/>
    <cellStyle name="Standard 12 2 4 3 2 3 2 2" xfId="29843" xr:uid="{00000000-0005-0000-0000-000013370000}"/>
    <cellStyle name="Standard 12 2 4 3 2 3 3" xfId="21425" xr:uid="{00000000-0005-0000-0000-000014370000}"/>
    <cellStyle name="Standard 12 2 4 3 2 4" xfId="9523" xr:uid="{00000000-0005-0000-0000-000015370000}"/>
    <cellStyle name="Standard 12 2 4 3 2 4 2" xfId="26361" xr:uid="{00000000-0005-0000-0000-000016370000}"/>
    <cellStyle name="Standard 12 2 4 3 2 5" xfId="17943" xr:uid="{00000000-0005-0000-0000-000017370000}"/>
    <cellStyle name="Standard 12 2 4 3 3" xfId="1541" xr:uid="{00000000-0005-0000-0000-000018370000}"/>
    <cellStyle name="Standard 12 2 4 3 3 2" xfId="5077" xr:uid="{00000000-0005-0000-0000-000019370000}"/>
    <cellStyle name="Standard 12 2 4 3 3 2 2" xfId="13498" xr:uid="{00000000-0005-0000-0000-00001A370000}"/>
    <cellStyle name="Standard 12 2 4 3 3 2 2 2" xfId="30336" xr:uid="{00000000-0005-0000-0000-00001B370000}"/>
    <cellStyle name="Standard 12 2 4 3 3 2 3" xfId="21918" xr:uid="{00000000-0005-0000-0000-00001C370000}"/>
    <cellStyle name="Standard 12 2 4 3 3 3" xfId="10016" xr:uid="{00000000-0005-0000-0000-00001D370000}"/>
    <cellStyle name="Standard 12 2 4 3 3 3 2" xfId="26854" xr:uid="{00000000-0005-0000-0000-00001E370000}"/>
    <cellStyle name="Standard 12 2 4 3 3 4" xfId="18436" xr:uid="{00000000-0005-0000-0000-00001F370000}"/>
    <cellStyle name="Standard 12 2 4 3 4" xfId="2365" xr:uid="{00000000-0005-0000-0000-000020370000}"/>
    <cellStyle name="Standard 12 2 4 3 4 2" xfId="5851" xr:uid="{00000000-0005-0000-0000-000021370000}"/>
    <cellStyle name="Standard 12 2 4 3 4 2 2" xfId="14272" xr:uid="{00000000-0005-0000-0000-000022370000}"/>
    <cellStyle name="Standard 12 2 4 3 4 2 2 2" xfId="31110" xr:uid="{00000000-0005-0000-0000-000023370000}"/>
    <cellStyle name="Standard 12 2 4 3 4 2 3" xfId="22692" xr:uid="{00000000-0005-0000-0000-000024370000}"/>
    <cellStyle name="Standard 12 2 4 3 4 3" xfId="10790" xr:uid="{00000000-0005-0000-0000-000025370000}"/>
    <cellStyle name="Standard 12 2 4 3 4 3 2" xfId="27628" xr:uid="{00000000-0005-0000-0000-000026370000}"/>
    <cellStyle name="Standard 12 2 4 3 4 4" xfId="19210" xr:uid="{00000000-0005-0000-0000-000027370000}"/>
    <cellStyle name="Standard 12 2 4 3 5" xfId="2860" xr:uid="{00000000-0005-0000-0000-000028370000}"/>
    <cellStyle name="Standard 12 2 4 3 5 2" xfId="6342" xr:uid="{00000000-0005-0000-0000-000029370000}"/>
    <cellStyle name="Standard 12 2 4 3 5 2 2" xfId="14763" xr:uid="{00000000-0005-0000-0000-00002A370000}"/>
    <cellStyle name="Standard 12 2 4 3 5 2 2 2" xfId="31601" xr:uid="{00000000-0005-0000-0000-00002B370000}"/>
    <cellStyle name="Standard 12 2 4 3 5 2 3" xfId="23183" xr:uid="{00000000-0005-0000-0000-00002C370000}"/>
    <cellStyle name="Standard 12 2 4 3 5 3" xfId="11281" xr:uid="{00000000-0005-0000-0000-00002D370000}"/>
    <cellStyle name="Standard 12 2 4 3 5 3 2" xfId="28119" xr:uid="{00000000-0005-0000-0000-00002E370000}"/>
    <cellStyle name="Standard 12 2 4 3 5 4" xfId="19701" xr:uid="{00000000-0005-0000-0000-00002F370000}"/>
    <cellStyle name="Standard 12 2 4 3 6" xfId="3357" xr:uid="{00000000-0005-0000-0000-000030370000}"/>
    <cellStyle name="Standard 12 2 4 3 6 2" xfId="6839" xr:uid="{00000000-0005-0000-0000-000031370000}"/>
    <cellStyle name="Standard 12 2 4 3 6 2 2" xfId="15260" xr:uid="{00000000-0005-0000-0000-000032370000}"/>
    <cellStyle name="Standard 12 2 4 3 6 2 2 2" xfId="32098" xr:uid="{00000000-0005-0000-0000-000033370000}"/>
    <cellStyle name="Standard 12 2 4 3 6 2 3" xfId="23680" xr:uid="{00000000-0005-0000-0000-000034370000}"/>
    <cellStyle name="Standard 12 2 4 3 6 3" xfId="11778" xr:uid="{00000000-0005-0000-0000-000035370000}"/>
    <cellStyle name="Standard 12 2 4 3 6 3 2" xfId="28616" xr:uid="{00000000-0005-0000-0000-000036370000}"/>
    <cellStyle name="Standard 12 2 4 3 6 4" xfId="20198" xr:uid="{00000000-0005-0000-0000-000037370000}"/>
    <cellStyle name="Standard 12 2 4 3 7" xfId="4089" xr:uid="{00000000-0005-0000-0000-000038370000}"/>
    <cellStyle name="Standard 12 2 4 3 7 2" xfId="12510" xr:uid="{00000000-0005-0000-0000-000039370000}"/>
    <cellStyle name="Standard 12 2 4 3 7 2 2" xfId="29348" xr:uid="{00000000-0005-0000-0000-00003A370000}"/>
    <cellStyle name="Standard 12 2 4 3 7 3" xfId="20930" xr:uid="{00000000-0005-0000-0000-00003B370000}"/>
    <cellStyle name="Standard 12 2 4 3 8" xfId="7334" xr:uid="{00000000-0005-0000-0000-00003C370000}"/>
    <cellStyle name="Standard 12 2 4 3 8 2" xfId="15755" xr:uid="{00000000-0005-0000-0000-00003D370000}"/>
    <cellStyle name="Standard 12 2 4 3 8 2 2" xfId="32593" xr:uid="{00000000-0005-0000-0000-00003E370000}"/>
    <cellStyle name="Standard 12 2 4 3 8 3" xfId="24175" xr:uid="{00000000-0005-0000-0000-00003F370000}"/>
    <cellStyle name="Standard 12 2 4 3 9" xfId="7825" xr:uid="{00000000-0005-0000-0000-000040370000}"/>
    <cellStyle name="Standard 12 2 4 3 9 2" xfId="16246" xr:uid="{00000000-0005-0000-0000-000041370000}"/>
    <cellStyle name="Standard 12 2 4 3 9 2 2" xfId="33084" xr:uid="{00000000-0005-0000-0000-000042370000}"/>
    <cellStyle name="Standard 12 2 4 3 9 3" xfId="24666" xr:uid="{00000000-0005-0000-0000-000043370000}"/>
    <cellStyle name="Standard 12 2 4 4" xfId="723" xr:uid="{00000000-0005-0000-0000-000044370000}"/>
    <cellStyle name="Standard 12 2 4 4 2" xfId="1711" xr:uid="{00000000-0005-0000-0000-000045370000}"/>
    <cellStyle name="Standard 12 2 4 4 2 2" xfId="5247" xr:uid="{00000000-0005-0000-0000-000046370000}"/>
    <cellStyle name="Standard 12 2 4 4 2 2 2" xfId="13668" xr:uid="{00000000-0005-0000-0000-000047370000}"/>
    <cellStyle name="Standard 12 2 4 4 2 2 2 2" xfId="30506" xr:uid="{00000000-0005-0000-0000-000048370000}"/>
    <cellStyle name="Standard 12 2 4 4 2 2 3" xfId="22088" xr:uid="{00000000-0005-0000-0000-000049370000}"/>
    <cellStyle name="Standard 12 2 4 4 2 3" xfId="10186" xr:uid="{00000000-0005-0000-0000-00004A370000}"/>
    <cellStyle name="Standard 12 2 4 4 2 3 2" xfId="27024" xr:uid="{00000000-0005-0000-0000-00004B370000}"/>
    <cellStyle name="Standard 12 2 4 4 2 4" xfId="18606" xr:uid="{00000000-0005-0000-0000-00004C370000}"/>
    <cellStyle name="Standard 12 2 4 4 3" xfId="4259" xr:uid="{00000000-0005-0000-0000-00004D370000}"/>
    <cellStyle name="Standard 12 2 4 4 3 2" xfId="12680" xr:uid="{00000000-0005-0000-0000-00004E370000}"/>
    <cellStyle name="Standard 12 2 4 4 3 2 2" xfId="29518" xr:uid="{00000000-0005-0000-0000-00004F370000}"/>
    <cellStyle name="Standard 12 2 4 4 3 3" xfId="21100" xr:uid="{00000000-0005-0000-0000-000050370000}"/>
    <cellStyle name="Standard 12 2 4 4 4" xfId="9198" xr:uid="{00000000-0005-0000-0000-000051370000}"/>
    <cellStyle name="Standard 12 2 4 4 4 2" xfId="26036" xr:uid="{00000000-0005-0000-0000-000052370000}"/>
    <cellStyle name="Standard 12 2 4 4 5" xfId="17618" xr:uid="{00000000-0005-0000-0000-000053370000}"/>
    <cellStyle name="Standard 12 2 4 5" xfId="1216" xr:uid="{00000000-0005-0000-0000-000054370000}"/>
    <cellStyle name="Standard 12 2 4 5 2" xfId="4752" xr:uid="{00000000-0005-0000-0000-000055370000}"/>
    <cellStyle name="Standard 12 2 4 5 2 2" xfId="13173" xr:uid="{00000000-0005-0000-0000-000056370000}"/>
    <cellStyle name="Standard 12 2 4 5 2 2 2" xfId="30011" xr:uid="{00000000-0005-0000-0000-000057370000}"/>
    <cellStyle name="Standard 12 2 4 5 2 3" xfId="21593" xr:uid="{00000000-0005-0000-0000-000058370000}"/>
    <cellStyle name="Standard 12 2 4 5 3" xfId="9691" xr:uid="{00000000-0005-0000-0000-000059370000}"/>
    <cellStyle name="Standard 12 2 4 5 3 2" xfId="26529" xr:uid="{00000000-0005-0000-0000-00005A370000}"/>
    <cellStyle name="Standard 12 2 4 5 4" xfId="18111" xr:uid="{00000000-0005-0000-0000-00005B370000}"/>
    <cellStyle name="Standard 12 2 4 6" xfId="2363" xr:uid="{00000000-0005-0000-0000-00005C370000}"/>
    <cellStyle name="Standard 12 2 4 6 2" xfId="5849" xr:uid="{00000000-0005-0000-0000-00005D370000}"/>
    <cellStyle name="Standard 12 2 4 6 2 2" xfId="14270" xr:uid="{00000000-0005-0000-0000-00005E370000}"/>
    <cellStyle name="Standard 12 2 4 6 2 2 2" xfId="31108" xr:uid="{00000000-0005-0000-0000-00005F370000}"/>
    <cellStyle name="Standard 12 2 4 6 2 3" xfId="22690" xr:uid="{00000000-0005-0000-0000-000060370000}"/>
    <cellStyle name="Standard 12 2 4 6 3" xfId="10788" xr:uid="{00000000-0005-0000-0000-000061370000}"/>
    <cellStyle name="Standard 12 2 4 6 3 2" xfId="27626" xr:uid="{00000000-0005-0000-0000-000062370000}"/>
    <cellStyle name="Standard 12 2 4 6 4" xfId="19208" xr:uid="{00000000-0005-0000-0000-000063370000}"/>
    <cellStyle name="Standard 12 2 4 7" xfId="2858" xr:uid="{00000000-0005-0000-0000-000064370000}"/>
    <cellStyle name="Standard 12 2 4 7 2" xfId="6340" xr:uid="{00000000-0005-0000-0000-000065370000}"/>
    <cellStyle name="Standard 12 2 4 7 2 2" xfId="14761" xr:uid="{00000000-0005-0000-0000-000066370000}"/>
    <cellStyle name="Standard 12 2 4 7 2 2 2" xfId="31599" xr:uid="{00000000-0005-0000-0000-000067370000}"/>
    <cellStyle name="Standard 12 2 4 7 2 3" xfId="23181" xr:uid="{00000000-0005-0000-0000-000068370000}"/>
    <cellStyle name="Standard 12 2 4 7 3" xfId="11279" xr:uid="{00000000-0005-0000-0000-000069370000}"/>
    <cellStyle name="Standard 12 2 4 7 3 2" xfId="28117" xr:uid="{00000000-0005-0000-0000-00006A370000}"/>
    <cellStyle name="Standard 12 2 4 7 4" xfId="19699" xr:uid="{00000000-0005-0000-0000-00006B370000}"/>
    <cellStyle name="Standard 12 2 4 8" xfId="3355" xr:uid="{00000000-0005-0000-0000-00006C370000}"/>
    <cellStyle name="Standard 12 2 4 8 2" xfId="6837" xr:uid="{00000000-0005-0000-0000-00006D370000}"/>
    <cellStyle name="Standard 12 2 4 8 2 2" xfId="15258" xr:uid="{00000000-0005-0000-0000-00006E370000}"/>
    <cellStyle name="Standard 12 2 4 8 2 2 2" xfId="32096" xr:uid="{00000000-0005-0000-0000-00006F370000}"/>
    <cellStyle name="Standard 12 2 4 8 2 3" xfId="23678" xr:uid="{00000000-0005-0000-0000-000070370000}"/>
    <cellStyle name="Standard 12 2 4 8 3" xfId="11776" xr:uid="{00000000-0005-0000-0000-000071370000}"/>
    <cellStyle name="Standard 12 2 4 8 3 2" xfId="28614" xr:uid="{00000000-0005-0000-0000-000072370000}"/>
    <cellStyle name="Standard 12 2 4 8 4" xfId="20196" xr:uid="{00000000-0005-0000-0000-000073370000}"/>
    <cellStyle name="Standard 12 2 4 9" xfId="3764" xr:uid="{00000000-0005-0000-0000-000074370000}"/>
    <cellStyle name="Standard 12 2 4 9 2" xfId="12185" xr:uid="{00000000-0005-0000-0000-000075370000}"/>
    <cellStyle name="Standard 12 2 4 9 2 2" xfId="29023" xr:uid="{00000000-0005-0000-0000-000076370000}"/>
    <cellStyle name="Standard 12 2 4 9 3" xfId="20605" xr:uid="{00000000-0005-0000-0000-000077370000}"/>
    <cellStyle name="Standard 12 2 5" xfId="312" xr:uid="{00000000-0005-0000-0000-000078370000}"/>
    <cellStyle name="Standard 12 2 5 10" xfId="8319" xr:uid="{00000000-0005-0000-0000-000079370000}"/>
    <cellStyle name="Standard 12 2 5 10 2" xfId="16740" xr:uid="{00000000-0005-0000-0000-00007A370000}"/>
    <cellStyle name="Standard 12 2 5 10 2 2" xfId="33578" xr:uid="{00000000-0005-0000-0000-00007B370000}"/>
    <cellStyle name="Standard 12 2 5 10 3" xfId="25160" xr:uid="{00000000-0005-0000-0000-00007C370000}"/>
    <cellStyle name="Standard 12 2 5 11" xfId="8787" xr:uid="{00000000-0005-0000-0000-00007D370000}"/>
    <cellStyle name="Standard 12 2 5 11 2" xfId="25626" xr:uid="{00000000-0005-0000-0000-00007E370000}"/>
    <cellStyle name="Standard 12 2 5 12" xfId="17207" xr:uid="{00000000-0005-0000-0000-00007F370000}"/>
    <cellStyle name="Standard 12 2 5 2" xfId="808" xr:uid="{00000000-0005-0000-0000-000080370000}"/>
    <cellStyle name="Standard 12 2 5 2 2" xfId="1796" xr:uid="{00000000-0005-0000-0000-000081370000}"/>
    <cellStyle name="Standard 12 2 5 2 2 2" xfId="5332" xr:uid="{00000000-0005-0000-0000-000082370000}"/>
    <cellStyle name="Standard 12 2 5 2 2 2 2" xfId="13753" xr:uid="{00000000-0005-0000-0000-000083370000}"/>
    <cellStyle name="Standard 12 2 5 2 2 2 2 2" xfId="30591" xr:uid="{00000000-0005-0000-0000-000084370000}"/>
    <cellStyle name="Standard 12 2 5 2 2 2 3" xfId="22173" xr:uid="{00000000-0005-0000-0000-000085370000}"/>
    <cellStyle name="Standard 12 2 5 2 2 3" xfId="10271" xr:uid="{00000000-0005-0000-0000-000086370000}"/>
    <cellStyle name="Standard 12 2 5 2 2 3 2" xfId="27109" xr:uid="{00000000-0005-0000-0000-000087370000}"/>
    <cellStyle name="Standard 12 2 5 2 2 4" xfId="18691" xr:uid="{00000000-0005-0000-0000-000088370000}"/>
    <cellStyle name="Standard 12 2 5 2 3" xfId="4344" xr:uid="{00000000-0005-0000-0000-000089370000}"/>
    <cellStyle name="Standard 12 2 5 2 3 2" xfId="12765" xr:uid="{00000000-0005-0000-0000-00008A370000}"/>
    <cellStyle name="Standard 12 2 5 2 3 2 2" xfId="29603" xr:uid="{00000000-0005-0000-0000-00008B370000}"/>
    <cellStyle name="Standard 12 2 5 2 3 3" xfId="21185" xr:uid="{00000000-0005-0000-0000-00008C370000}"/>
    <cellStyle name="Standard 12 2 5 2 4" xfId="9283" xr:uid="{00000000-0005-0000-0000-00008D370000}"/>
    <cellStyle name="Standard 12 2 5 2 4 2" xfId="26121" xr:uid="{00000000-0005-0000-0000-00008E370000}"/>
    <cellStyle name="Standard 12 2 5 2 5" xfId="17703" xr:uid="{00000000-0005-0000-0000-00008F370000}"/>
    <cellStyle name="Standard 12 2 5 3" xfId="1301" xr:uid="{00000000-0005-0000-0000-000090370000}"/>
    <cellStyle name="Standard 12 2 5 3 2" xfId="4837" xr:uid="{00000000-0005-0000-0000-000091370000}"/>
    <cellStyle name="Standard 12 2 5 3 2 2" xfId="13258" xr:uid="{00000000-0005-0000-0000-000092370000}"/>
    <cellStyle name="Standard 12 2 5 3 2 2 2" xfId="30096" xr:uid="{00000000-0005-0000-0000-000093370000}"/>
    <cellStyle name="Standard 12 2 5 3 2 3" xfId="21678" xr:uid="{00000000-0005-0000-0000-000094370000}"/>
    <cellStyle name="Standard 12 2 5 3 3" xfId="9776" xr:uid="{00000000-0005-0000-0000-000095370000}"/>
    <cellStyle name="Standard 12 2 5 3 3 2" xfId="26614" xr:uid="{00000000-0005-0000-0000-000096370000}"/>
    <cellStyle name="Standard 12 2 5 3 4" xfId="18196" xr:uid="{00000000-0005-0000-0000-000097370000}"/>
    <cellStyle name="Standard 12 2 5 4" xfId="2366" xr:uid="{00000000-0005-0000-0000-000098370000}"/>
    <cellStyle name="Standard 12 2 5 4 2" xfId="5852" xr:uid="{00000000-0005-0000-0000-000099370000}"/>
    <cellStyle name="Standard 12 2 5 4 2 2" xfId="14273" xr:uid="{00000000-0005-0000-0000-00009A370000}"/>
    <cellStyle name="Standard 12 2 5 4 2 2 2" xfId="31111" xr:uid="{00000000-0005-0000-0000-00009B370000}"/>
    <cellStyle name="Standard 12 2 5 4 2 3" xfId="22693" xr:uid="{00000000-0005-0000-0000-00009C370000}"/>
    <cellStyle name="Standard 12 2 5 4 3" xfId="10791" xr:uid="{00000000-0005-0000-0000-00009D370000}"/>
    <cellStyle name="Standard 12 2 5 4 3 2" xfId="27629" xr:uid="{00000000-0005-0000-0000-00009E370000}"/>
    <cellStyle name="Standard 12 2 5 4 4" xfId="19211" xr:uid="{00000000-0005-0000-0000-00009F370000}"/>
    <cellStyle name="Standard 12 2 5 5" xfId="2861" xr:uid="{00000000-0005-0000-0000-0000A0370000}"/>
    <cellStyle name="Standard 12 2 5 5 2" xfId="6343" xr:uid="{00000000-0005-0000-0000-0000A1370000}"/>
    <cellStyle name="Standard 12 2 5 5 2 2" xfId="14764" xr:uid="{00000000-0005-0000-0000-0000A2370000}"/>
    <cellStyle name="Standard 12 2 5 5 2 2 2" xfId="31602" xr:uid="{00000000-0005-0000-0000-0000A3370000}"/>
    <cellStyle name="Standard 12 2 5 5 2 3" xfId="23184" xr:uid="{00000000-0005-0000-0000-0000A4370000}"/>
    <cellStyle name="Standard 12 2 5 5 3" xfId="11282" xr:uid="{00000000-0005-0000-0000-0000A5370000}"/>
    <cellStyle name="Standard 12 2 5 5 3 2" xfId="28120" xr:uid="{00000000-0005-0000-0000-0000A6370000}"/>
    <cellStyle name="Standard 12 2 5 5 4" xfId="19702" xr:uid="{00000000-0005-0000-0000-0000A7370000}"/>
    <cellStyle name="Standard 12 2 5 6" xfId="3358" xr:uid="{00000000-0005-0000-0000-0000A8370000}"/>
    <cellStyle name="Standard 12 2 5 6 2" xfId="6840" xr:uid="{00000000-0005-0000-0000-0000A9370000}"/>
    <cellStyle name="Standard 12 2 5 6 2 2" xfId="15261" xr:uid="{00000000-0005-0000-0000-0000AA370000}"/>
    <cellStyle name="Standard 12 2 5 6 2 2 2" xfId="32099" xr:uid="{00000000-0005-0000-0000-0000AB370000}"/>
    <cellStyle name="Standard 12 2 5 6 2 3" xfId="23681" xr:uid="{00000000-0005-0000-0000-0000AC370000}"/>
    <cellStyle name="Standard 12 2 5 6 3" xfId="11779" xr:uid="{00000000-0005-0000-0000-0000AD370000}"/>
    <cellStyle name="Standard 12 2 5 6 3 2" xfId="28617" xr:uid="{00000000-0005-0000-0000-0000AE370000}"/>
    <cellStyle name="Standard 12 2 5 6 4" xfId="20199" xr:uid="{00000000-0005-0000-0000-0000AF370000}"/>
    <cellStyle name="Standard 12 2 5 7" xfId="3849" xr:uid="{00000000-0005-0000-0000-0000B0370000}"/>
    <cellStyle name="Standard 12 2 5 7 2" xfId="12270" xr:uid="{00000000-0005-0000-0000-0000B1370000}"/>
    <cellStyle name="Standard 12 2 5 7 2 2" xfId="29108" xr:uid="{00000000-0005-0000-0000-0000B2370000}"/>
    <cellStyle name="Standard 12 2 5 7 3" xfId="20690" xr:uid="{00000000-0005-0000-0000-0000B3370000}"/>
    <cellStyle name="Standard 12 2 5 8" xfId="7335" xr:uid="{00000000-0005-0000-0000-0000B4370000}"/>
    <cellStyle name="Standard 12 2 5 8 2" xfId="15756" xr:uid="{00000000-0005-0000-0000-0000B5370000}"/>
    <cellStyle name="Standard 12 2 5 8 2 2" xfId="32594" xr:uid="{00000000-0005-0000-0000-0000B6370000}"/>
    <cellStyle name="Standard 12 2 5 8 3" xfId="24176" xr:uid="{00000000-0005-0000-0000-0000B7370000}"/>
    <cellStyle name="Standard 12 2 5 9" xfId="7826" xr:uid="{00000000-0005-0000-0000-0000B8370000}"/>
    <cellStyle name="Standard 12 2 5 9 2" xfId="16247" xr:uid="{00000000-0005-0000-0000-0000B9370000}"/>
    <cellStyle name="Standard 12 2 5 9 2 2" xfId="33085" xr:uid="{00000000-0005-0000-0000-0000BA370000}"/>
    <cellStyle name="Standard 12 2 5 9 3" xfId="24667" xr:uid="{00000000-0005-0000-0000-0000BB370000}"/>
    <cellStyle name="Standard 12 2 6" xfId="474" xr:uid="{00000000-0005-0000-0000-0000BC370000}"/>
    <cellStyle name="Standard 12 2 6 10" xfId="8320" xr:uid="{00000000-0005-0000-0000-0000BD370000}"/>
    <cellStyle name="Standard 12 2 6 10 2" xfId="16741" xr:uid="{00000000-0005-0000-0000-0000BE370000}"/>
    <cellStyle name="Standard 12 2 6 10 2 2" xfId="33579" xr:uid="{00000000-0005-0000-0000-0000BF370000}"/>
    <cellStyle name="Standard 12 2 6 10 3" xfId="25161" xr:uid="{00000000-0005-0000-0000-0000C0370000}"/>
    <cellStyle name="Standard 12 2 6 11" xfId="8950" xr:uid="{00000000-0005-0000-0000-0000C1370000}"/>
    <cellStyle name="Standard 12 2 6 11 2" xfId="25788" xr:uid="{00000000-0005-0000-0000-0000C2370000}"/>
    <cellStyle name="Standard 12 2 6 12" xfId="17370" xr:uid="{00000000-0005-0000-0000-0000C3370000}"/>
    <cellStyle name="Standard 12 2 6 2" xfId="970" xr:uid="{00000000-0005-0000-0000-0000C4370000}"/>
    <cellStyle name="Standard 12 2 6 2 2" xfId="1958" xr:uid="{00000000-0005-0000-0000-0000C5370000}"/>
    <cellStyle name="Standard 12 2 6 2 2 2" xfId="5494" xr:uid="{00000000-0005-0000-0000-0000C6370000}"/>
    <cellStyle name="Standard 12 2 6 2 2 2 2" xfId="13915" xr:uid="{00000000-0005-0000-0000-0000C7370000}"/>
    <cellStyle name="Standard 12 2 6 2 2 2 2 2" xfId="30753" xr:uid="{00000000-0005-0000-0000-0000C8370000}"/>
    <cellStyle name="Standard 12 2 6 2 2 2 3" xfId="22335" xr:uid="{00000000-0005-0000-0000-0000C9370000}"/>
    <cellStyle name="Standard 12 2 6 2 2 3" xfId="10433" xr:uid="{00000000-0005-0000-0000-0000CA370000}"/>
    <cellStyle name="Standard 12 2 6 2 2 3 2" xfId="27271" xr:uid="{00000000-0005-0000-0000-0000CB370000}"/>
    <cellStyle name="Standard 12 2 6 2 2 4" xfId="18853" xr:uid="{00000000-0005-0000-0000-0000CC370000}"/>
    <cellStyle name="Standard 12 2 6 2 3" xfId="4506" xr:uid="{00000000-0005-0000-0000-0000CD370000}"/>
    <cellStyle name="Standard 12 2 6 2 3 2" xfId="12927" xr:uid="{00000000-0005-0000-0000-0000CE370000}"/>
    <cellStyle name="Standard 12 2 6 2 3 2 2" xfId="29765" xr:uid="{00000000-0005-0000-0000-0000CF370000}"/>
    <cellStyle name="Standard 12 2 6 2 3 3" xfId="21347" xr:uid="{00000000-0005-0000-0000-0000D0370000}"/>
    <cellStyle name="Standard 12 2 6 2 4" xfId="9445" xr:uid="{00000000-0005-0000-0000-0000D1370000}"/>
    <cellStyle name="Standard 12 2 6 2 4 2" xfId="26283" xr:uid="{00000000-0005-0000-0000-0000D2370000}"/>
    <cellStyle name="Standard 12 2 6 2 5" xfId="17865" xr:uid="{00000000-0005-0000-0000-0000D3370000}"/>
    <cellStyle name="Standard 12 2 6 3" xfId="1463" xr:uid="{00000000-0005-0000-0000-0000D4370000}"/>
    <cellStyle name="Standard 12 2 6 3 2" xfId="4999" xr:uid="{00000000-0005-0000-0000-0000D5370000}"/>
    <cellStyle name="Standard 12 2 6 3 2 2" xfId="13420" xr:uid="{00000000-0005-0000-0000-0000D6370000}"/>
    <cellStyle name="Standard 12 2 6 3 2 2 2" xfId="30258" xr:uid="{00000000-0005-0000-0000-0000D7370000}"/>
    <cellStyle name="Standard 12 2 6 3 2 3" xfId="21840" xr:uid="{00000000-0005-0000-0000-0000D8370000}"/>
    <cellStyle name="Standard 12 2 6 3 3" xfId="9938" xr:uid="{00000000-0005-0000-0000-0000D9370000}"/>
    <cellStyle name="Standard 12 2 6 3 3 2" xfId="26776" xr:uid="{00000000-0005-0000-0000-0000DA370000}"/>
    <cellStyle name="Standard 12 2 6 3 4" xfId="18358" xr:uid="{00000000-0005-0000-0000-0000DB370000}"/>
    <cellStyle name="Standard 12 2 6 4" xfId="2367" xr:uid="{00000000-0005-0000-0000-0000DC370000}"/>
    <cellStyle name="Standard 12 2 6 4 2" xfId="5853" xr:uid="{00000000-0005-0000-0000-0000DD370000}"/>
    <cellStyle name="Standard 12 2 6 4 2 2" xfId="14274" xr:uid="{00000000-0005-0000-0000-0000DE370000}"/>
    <cellStyle name="Standard 12 2 6 4 2 2 2" xfId="31112" xr:uid="{00000000-0005-0000-0000-0000DF370000}"/>
    <cellStyle name="Standard 12 2 6 4 2 3" xfId="22694" xr:uid="{00000000-0005-0000-0000-0000E0370000}"/>
    <cellStyle name="Standard 12 2 6 4 3" xfId="10792" xr:uid="{00000000-0005-0000-0000-0000E1370000}"/>
    <cellStyle name="Standard 12 2 6 4 3 2" xfId="27630" xr:uid="{00000000-0005-0000-0000-0000E2370000}"/>
    <cellStyle name="Standard 12 2 6 4 4" xfId="19212" xr:uid="{00000000-0005-0000-0000-0000E3370000}"/>
    <cellStyle name="Standard 12 2 6 5" xfId="2862" xr:uid="{00000000-0005-0000-0000-0000E4370000}"/>
    <cellStyle name="Standard 12 2 6 5 2" xfId="6344" xr:uid="{00000000-0005-0000-0000-0000E5370000}"/>
    <cellStyle name="Standard 12 2 6 5 2 2" xfId="14765" xr:uid="{00000000-0005-0000-0000-0000E6370000}"/>
    <cellStyle name="Standard 12 2 6 5 2 2 2" xfId="31603" xr:uid="{00000000-0005-0000-0000-0000E7370000}"/>
    <cellStyle name="Standard 12 2 6 5 2 3" xfId="23185" xr:uid="{00000000-0005-0000-0000-0000E8370000}"/>
    <cellStyle name="Standard 12 2 6 5 3" xfId="11283" xr:uid="{00000000-0005-0000-0000-0000E9370000}"/>
    <cellStyle name="Standard 12 2 6 5 3 2" xfId="28121" xr:uid="{00000000-0005-0000-0000-0000EA370000}"/>
    <cellStyle name="Standard 12 2 6 5 4" xfId="19703" xr:uid="{00000000-0005-0000-0000-0000EB370000}"/>
    <cellStyle name="Standard 12 2 6 6" xfId="3359" xr:uid="{00000000-0005-0000-0000-0000EC370000}"/>
    <cellStyle name="Standard 12 2 6 6 2" xfId="6841" xr:uid="{00000000-0005-0000-0000-0000ED370000}"/>
    <cellStyle name="Standard 12 2 6 6 2 2" xfId="15262" xr:uid="{00000000-0005-0000-0000-0000EE370000}"/>
    <cellStyle name="Standard 12 2 6 6 2 2 2" xfId="32100" xr:uid="{00000000-0005-0000-0000-0000EF370000}"/>
    <cellStyle name="Standard 12 2 6 6 2 3" xfId="23682" xr:uid="{00000000-0005-0000-0000-0000F0370000}"/>
    <cellStyle name="Standard 12 2 6 6 3" xfId="11780" xr:uid="{00000000-0005-0000-0000-0000F1370000}"/>
    <cellStyle name="Standard 12 2 6 6 3 2" xfId="28618" xr:uid="{00000000-0005-0000-0000-0000F2370000}"/>
    <cellStyle name="Standard 12 2 6 6 4" xfId="20200" xr:uid="{00000000-0005-0000-0000-0000F3370000}"/>
    <cellStyle name="Standard 12 2 6 7" xfId="4011" xr:uid="{00000000-0005-0000-0000-0000F4370000}"/>
    <cellStyle name="Standard 12 2 6 7 2" xfId="12432" xr:uid="{00000000-0005-0000-0000-0000F5370000}"/>
    <cellStyle name="Standard 12 2 6 7 2 2" xfId="29270" xr:uid="{00000000-0005-0000-0000-0000F6370000}"/>
    <cellStyle name="Standard 12 2 6 7 3" xfId="20852" xr:uid="{00000000-0005-0000-0000-0000F7370000}"/>
    <cellStyle name="Standard 12 2 6 8" xfId="7336" xr:uid="{00000000-0005-0000-0000-0000F8370000}"/>
    <cellStyle name="Standard 12 2 6 8 2" xfId="15757" xr:uid="{00000000-0005-0000-0000-0000F9370000}"/>
    <cellStyle name="Standard 12 2 6 8 2 2" xfId="32595" xr:uid="{00000000-0005-0000-0000-0000FA370000}"/>
    <cellStyle name="Standard 12 2 6 8 3" xfId="24177" xr:uid="{00000000-0005-0000-0000-0000FB370000}"/>
    <cellStyle name="Standard 12 2 6 9" xfId="7827" xr:uid="{00000000-0005-0000-0000-0000FC370000}"/>
    <cellStyle name="Standard 12 2 6 9 2" xfId="16248" xr:uid="{00000000-0005-0000-0000-0000FD370000}"/>
    <cellStyle name="Standard 12 2 6 9 2 2" xfId="33086" xr:uid="{00000000-0005-0000-0000-0000FE370000}"/>
    <cellStyle name="Standard 12 2 6 9 3" xfId="24668" xr:uid="{00000000-0005-0000-0000-0000FF370000}"/>
    <cellStyle name="Standard 12 2 7" xfId="645" xr:uid="{00000000-0005-0000-0000-000000380000}"/>
    <cellStyle name="Standard 12 2 7 2" xfId="1633" xr:uid="{00000000-0005-0000-0000-000001380000}"/>
    <cellStyle name="Standard 12 2 7 2 2" xfId="5169" xr:uid="{00000000-0005-0000-0000-000002380000}"/>
    <cellStyle name="Standard 12 2 7 2 2 2" xfId="13590" xr:uid="{00000000-0005-0000-0000-000003380000}"/>
    <cellStyle name="Standard 12 2 7 2 2 2 2" xfId="30428" xr:uid="{00000000-0005-0000-0000-000004380000}"/>
    <cellStyle name="Standard 12 2 7 2 2 3" xfId="22010" xr:uid="{00000000-0005-0000-0000-000005380000}"/>
    <cellStyle name="Standard 12 2 7 2 3" xfId="10108" xr:uid="{00000000-0005-0000-0000-000006380000}"/>
    <cellStyle name="Standard 12 2 7 2 3 2" xfId="26946" xr:uid="{00000000-0005-0000-0000-000007380000}"/>
    <cellStyle name="Standard 12 2 7 2 4" xfId="18528" xr:uid="{00000000-0005-0000-0000-000008380000}"/>
    <cellStyle name="Standard 12 2 7 3" xfId="4181" xr:uid="{00000000-0005-0000-0000-000009380000}"/>
    <cellStyle name="Standard 12 2 7 3 2" xfId="12602" xr:uid="{00000000-0005-0000-0000-00000A380000}"/>
    <cellStyle name="Standard 12 2 7 3 2 2" xfId="29440" xr:uid="{00000000-0005-0000-0000-00000B380000}"/>
    <cellStyle name="Standard 12 2 7 3 3" xfId="21022" xr:uid="{00000000-0005-0000-0000-00000C380000}"/>
    <cellStyle name="Standard 12 2 7 4" xfId="9120" xr:uid="{00000000-0005-0000-0000-00000D380000}"/>
    <cellStyle name="Standard 12 2 7 4 2" xfId="25958" xr:uid="{00000000-0005-0000-0000-00000E380000}"/>
    <cellStyle name="Standard 12 2 7 5" xfId="17540" xr:uid="{00000000-0005-0000-0000-00000F380000}"/>
    <cellStyle name="Standard 12 2 8" xfId="1138" xr:uid="{00000000-0005-0000-0000-000010380000}"/>
    <cellStyle name="Standard 12 2 8 2" xfId="4674" xr:uid="{00000000-0005-0000-0000-000011380000}"/>
    <cellStyle name="Standard 12 2 8 2 2" xfId="13095" xr:uid="{00000000-0005-0000-0000-000012380000}"/>
    <cellStyle name="Standard 12 2 8 2 2 2" xfId="29933" xr:uid="{00000000-0005-0000-0000-000013380000}"/>
    <cellStyle name="Standard 12 2 8 2 3" xfId="21515" xr:uid="{00000000-0005-0000-0000-000014380000}"/>
    <cellStyle name="Standard 12 2 8 3" xfId="9613" xr:uid="{00000000-0005-0000-0000-000015380000}"/>
    <cellStyle name="Standard 12 2 8 3 2" xfId="26451" xr:uid="{00000000-0005-0000-0000-000016380000}"/>
    <cellStyle name="Standard 12 2 8 4" xfId="18033" xr:uid="{00000000-0005-0000-0000-000017380000}"/>
    <cellStyle name="Standard 12 2 9" xfId="2359" xr:uid="{00000000-0005-0000-0000-000018380000}"/>
    <cellStyle name="Standard 12 2 9 2" xfId="5845" xr:uid="{00000000-0005-0000-0000-000019380000}"/>
    <cellStyle name="Standard 12 2 9 2 2" xfId="14266" xr:uid="{00000000-0005-0000-0000-00001A380000}"/>
    <cellStyle name="Standard 12 2 9 2 2 2" xfId="31104" xr:uid="{00000000-0005-0000-0000-00001B380000}"/>
    <cellStyle name="Standard 12 2 9 2 3" xfId="22686" xr:uid="{00000000-0005-0000-0000-00001C380000}"/>
    <cellStyle name="Standard 12 2 9 3" xfId="10784" xr:uid="{00000000-0005-0000-0000-00001D380000}"/>
    <cellStyle name="Standard 12 2 9 3 2" xfId="27622" xr:uid="{00000000-0005-0000-0000-00001E380000}"/>
    <cellStyle name="Standard 12 2 9 4" xfId="19204" xr:uid="{00000000-0005-0000-0000-00001F380000}"/>
    <cellStyle name="Standard 12 2_1" xfId="220" xr:uid="{00000000-0005-0000-0000-000020380000}"/>
    <cellStyle name="Standard 12 3" xfId="40" xr:uid="{00000000-0005-0000-0000-000021380000}"/>
    <cellStyle name="Standard 12 3 10" xfId="3360" xr:uid="{00000000-0005-0000-0000-000022380000}"/>
    <cellStyle name="Standard 12 3 10 2" xfId="6842" xr:uid="{00000000-0005-0000-0000-000023380000}"/>
    <cellStyle name="Standard 12 3 10 2 2" xfId="15263" xr:uid="{00000000-0005-0000-0000-000024380000}"/>
    <cellStyle name="Standard 12 3 10 2 2 2" xfId="32101" xr:uid="{00000000-0005-0000-0000-000025380000}"/>
    <cellStyle name="Standard 12 3 10 2 3" xfId="23683" xr:uid="{00000000-0005-0000-0000-000026380000}"/>
    <cellStyle name="Standard 12 3 10 3" xfId="11781" xr:uid="{00000000-0005-0000-0000-000027380000}"/>
    <cellStyle name="Standard 12 3 10 3 2" xfId="28619" xr:uid="{00000000-0005-0000-0000-000028380000}"/>
    <cellStyle name="Standard 12 3 10 4" xfId="20201" xr:uid="{00000000-0005-0000-0000-000029380000}"/>
    <cellStyle name="Standard 12 3 11" xfId="3687" xr:uid="{00000000-0005-0000-0000-00002A380000}"/>
    <cellStyle name="Standard 12 3 11 2" xfId="12108" xr:uid="{00000000-0005-0000-0000-00002B380000}"/>
    <cellStyle name="Standard 12 3 11 2 2" xfId="28946" xr:uid="{00000000-0005-0000-0000-00002C380000}"/>
    <cellStyle name="Standard 12 3 11 3" xfId="20528" xr:uid="{00000000-0005-0000-0000-00002D380000}"/>
    <cellStyle name="Standard 12 3 12" xfId="7337" xr:uid="{00000000-0005-0000-0000-00002E380000}"/>
    <cellStyle name="Standard 12 3 12 2" xfId="15758" xr:uid="{00000000-0005-0000-0000-00002F380000}"/>
    <cellStyle name="Standard 12 3 12 2 2" xfId="32596" xr:uid="{00000000-0005-0000-0000-000030380000}"/>
    <cellStyle name="Standard 12 3 12 3" xfId="24178" xr:uid="{00000000-0005-0000-0000-000031380000}"/>
    <cellStyle name="Standard 12 3 13" xfId="7828" xr:uid="{00000000-0005-0000-0000-000032380000}"/>
    <cellStyle name="Standard 12 3 13 2" xfId="16249" xr:uid="{00000000-0005-0000-0000-000033380000}"/>
    <cellStyle name="Standard 12 3 13 2 2" xfId="33087" xr:uid="{00000000-0005-0000-0000-000034380000}"/>
    <cellStyle name="Standard 12 3 13 3" xfId="24669" xr:uid="{00000000-0005-0000-0000-000035380000}"/>
    <cellStyle name="Standard 12 3 14" xfId="8321" xr:uid="{00000000-0005-0000-0000-000036380000}"/>
    <cellStyle name="Standard 12 3 14 2" xfId="16742" xr:uid="{00000000-0005-0000-0000-000037380000}"/>
    <cellStyle name="Standard 12 3 14 2 2" xfId="33580" xr:uid="{00000000-0005-0000-0000-000038380000}"/>
    <cellStyle name="Standard 12 3 14 3" xfId="25162" xr:uid="{00000000-0005-0000-0000-000039380000}"/>
    <cellStyle name="Standard 12 3 15" xfId="8625" xr:uid="{00000000-0005-0000-0000-00003A380000}"/>
    <cellStyle name="Standard 12 3 15 2" xfId="25464" xr:uid="{00000000-0005-0000-0000-00003B380000}"/>
    <cellStyle name="Standard 12 3 16" xfId="17045" xr:uid="{00000000-0005-0000-0000-00003C380000}"/>
    <cellStyle name="Standard 12 3 2" xfId="102" xr:uid="{00000000-0005-0000-0000-00003D380000}"/>
    <cellStyle name="Standard 12 3 2 10" xfId="3724" xr:uid="{00000000-0005-0000-0000-00003E380000}"/>
    <cellStyle name="Standard 12 3 2 10 2" xfId="12145" xr:uid="{00000000-0005-0000-0000-00003F380000}"/>
    <cellStyle name="Standard 12 3 2 10 2 2" xfId="28983" xr:uid="{00000000-0005-0000-0000-000040380000}"/>
    <cellStyle name="Standard 12 3 2 10 3" xfId="20565" xr:uid="{00000000-0005-0000-0000-000041380000}"/>
    <cellStyle name="Standard 12 3 2 11" xfId="7338" xr:uid="{00000000-0005-0000-0000-000042380000}"/>
    <cellStyle name="Standard 12 3 2 11 2" xfId="15759" xr:uid="{00000000-0005-0000-0000-000043380000}"/>
    <cellStyle name="Standard 12 3 2 11 2 2" xfId="32597" xr:uid="{00000000-0005-0000-0000-000044380000}"/>
    <cellStyle name="Standard 12 3 2 11 3" xfId="24179" xr:uid="{00000000-0005-0000-0000-000045380000}"/>
    <cellStyle name="Standard 12 3 2 12" xfId="7829" xr:uid="{00000000-0005-0000-0000-000046380000}"/>
    <cellStyle name="Standard 12 3 2 12 2" xfId="16250" xr:uid="{00000000-0005-0000-0000-000047380000}"/>
    <cellStyle name="Standard 12 3 2 12 2 2" xfId="33088" xr:uid="{00000000-0005-0000-0000-000048380000}"/>
    <cellStyle name="Standard 12 3 2 12 3" xfId="24670" xr:uid="{00000000-0005-0000-0000-000049380000}"/>
    <cellStyle name="Standard 12 3 2 13" xfId="8322" xr:uid="{00000000-0005-0000-0000-00004A380000}"/>
    <cellStyle name="Standard 12 3 2 13 2" xfId="16743" xr:uid="{00000000-0005-0000-0000-00004B380000}"/>
    <cellStyle name="Standard 12 3 2 13 2 2" xfId="33581" xr:uid="{00000000-0005-0000-0000-00004C380000}"/>
    <cellStyle name="Standard 12 3 2 13 3" xfId="25163" xr:uid="{00000000-0005-0000-0000-00004D380000}"/>
    <cellStyle name="Standard 12 3 2 14" xfId="8662" xr:uid="{00000000-0005-0000-0000-00004E380000}"/>
    <cellStyle name="Standard 12 3 2 14 2" xfId="25501" xr:uid="{00000000-0005-0000-0000-00004F380000}"/>
    <cellStyle name="Standard 12 3 2 15" xfId="17082" xr:uid="{00000000-0005-0000-0000-000050380000}"/>
    <cellStyle name="Standard 12 3 2 2" xfId="223" xr:uid="{00000000-0005-0000-0000-000051380000}"/>
    <cellStyle name="Standard 12 3 2 2 10" xfId="7339" xr:uid="{00000000-0005-0000-0000-000052380000}"/>
    <cellStyle name="Standard 12 3 2 2 10 2" xfId="15760" xr:uid="{00000000-0005-0000-0000-000053380000}"/>
    <cellStyle name="Standard 12 3 2 2 10 2 2" xfId="32598" xr:uid="{00000000-0005-0000-0000-000054380000}"/>
    <cellStyle name="Standard 12 3 2 2 10 3" xfId="24180" xr:uid="{00000000-0005-0000-0000-000055380000}"/>
    <cellStyle name="Standard 12 3 2 2 11" xfId="7830" xr:uid="{00000000-0005-0000-0000-000056380000}"/>
    <cellStyle name="Standard 12 3 2 2 11 2" xfId="16251" xr:uid="{00000000-0005-0000-0000-000057380000}"/>
    <cellStyle name="Standard 12 3 2 2 11 2 2" xfId="33089" xr:uid="{00000000-0005-0000-0000-000058380000}"/>
    <cellStyle name="Standard 12 3 2 2 11 3" xfId="24671" xr:uid="{00000000-0005-0000-0000-000059380000}"/>
    <cellStyle name="Standard 12 3 2 2 12" xfId="8323" xr:uid="{00000000-0005-0000-0000-00005A380000}"/>
    <cellStyle name="Standard 12 3 2 2 12 2" xfId="16744" xr:uid="{00000000-0005-0000-0000-00005B380000}"/>
    <cellStyle name="Standard 12 3 2 2 12 2 2" xfId="33582" xr:uid="{00000000-0005-0000-0000-00005C380000}"/>
    <cellStyle name="Standard 12 3 2 2 12 3" xfId="25164" xr:uid="{00000000-0005-0000-0000-00005D380000}"/>
    <cellStyle name="Standard 12 3 2 2 13" xfId="8740" xr:uid="{00000000-0005-0000-0000-00005E380000}"/>
    <cellStyle name="Standard 12 3 2 2 13 2" xfId="25579" xr:uid="{00000000-0005-0000-0000-00005F380000}"/>
    <cellStyle name="Standard 12 3 2 2 14" xfId="17160" xr:uid="{00000000-0005-0000-0000-000060380000}"/>
    <cellStyle name="Standard 12 3 2 2 2" xfId="428" xr:uid="{00000000-0005-0000-0000-000061380000}"/>
    <cellStyle name="Standard 12 3 2 2 2 10" xfId="8324" xr:uid="{00000000-0005-0000-0000-000062380000}"/>
    <cellStyle name="Standard 12 3 2 2 2 10 2" xfId="16745" xr:uid="{00000000-0005-0000-0000-000063380000}"/>
    <cellStyle name="Standard 12 3 2 2 2 10 2 2" xfId="33583" xr:uid="{00000000-0005-0000-0000-000064380000}"/>
    <cellStyle name="Standard 12 3 2 2 2 10 3" xfId="25165" xr:uid="{00000000-0005-0000-0000-000065380000}"/>
    <cellStyle name="Standard 12 3 2 2 2 11" xfId="8903" xr:uid="{00000000-0005-0000-0000-000066380000}"/>
    <cellStyle name="Standard 12 3 2 2 2 11 2" xfId="25742" xr:uid="{00000000-0005-0000-0000-000067380000}"/>
    <cellStyle name="Standard 12 3 2 2 2 12" xfId="17323" xr:uid="{00000000-0005-0000-0000-000068380000}"/>
    <cellStyle name="Standard 12 3 2 2 2 2" xfId="924" xr:uid="{00000000-0005-0000-0000-000069380000}"/>
    <cellStyle name="Standard 12 3 2 2 2 2 2" xfId="1912" xr:uid="{00000000-0005-0000-0000-00006A380000}"/>
    <cellStyle name="Standard 12 3 2 2 2 2 2 2" xfId="5448" xr:uid="{00000000-0005-0000-0000-00006B380000}"/>
    <cellStyle name="Standard 12 3 2 2 2 2 2 2 2" xfId="13869" xr:uid="{00000000-0005-0000-0000-00006C380000}"/>
    <cellStyle name="Standard 12 3 2 2 2 2 2 2 2 2" xfId="30707" xr:uid="{00000000-0005-0000-0000-00006D380000}"/>
    <cellStyle name="Standard 12 3 2 2 2 2 2 2 3" xfId="22289" xr:uid="{00000000-0005-0000-0000-00006E380000}"/>
    <cellStyle name="Standard 12 3 2 2 2 2 2 3" xfId="10387" xr:uid="{00000000-0005-0000-0000-00006F380000}"/>
    <cellStyle name="Standard 12 3 2 2 2 2 2 3 2" xfId="27225" xr:uid="{00000000-0005-0000-0000-000070380000}"/>
    <cellStyle name="Standard 12 3 2 2 2 2 2 4" xfId="18807" xr:uid="{00000000-0005-0000-0000-000071380000}"/>
    <cellStyle name="Standard 12 3 2 2 2 2 3" xfId="4460" xr:uid="{00000000-0005-0000-0000-000072380000}"/>
    <cellStyle name="Standard 12 3 2 2 2 2 3 2" xfId="12881" xr:uid="{00000000-0005-0000-0000-000073380000}"/>
    <cellStyle name="Standard 12 3 2 2 2 2 3 2 2" xfId="29719" xr:uid="{00000000-0005-0000-0000-000074380000}"/>
    <cellStyle name="Standard 12 3 2 2 2 2 3 3" xfId="21301" xr:uid="{00000000-0005-0000-0000-000075380000}"/>
    <cellStyle name="Standard 12 3 2 2 2 2 4" xfId="9399" xr:uid="{00000000-0005-0000-0000-000076380000}"/>
    <cellStyle name="Standard 12 3 2 2 2 2 4 2" xfId="26237" xr:uid="{00000000-0005-0000-0000-000077380000}"/>
    <cellStyle name="Standard 12 3 2 2 2 2 5" xfId="17819" xr:uid="{00000000-0005-0000-0000-000078380000}"/>
    <cellStyle name="Standard 12 3 2 2 2 3" xfId="1417" xr:uid="{00000000-0005-0000-0000-000079380000}"/>
    <cellStyle name="Standard 12 3 2 2 2 3 2" xfId="4953" xr:uid="{00000000-0005-0000-0000-00007A380000}"/>
    <cellStyle name="Standard 12 3 2 2 2 3 2 2" xfId="13374" xr:uid="{00000000-0005-0000-0000-00007B380000}"/>
    <cellStyle name="Standard 12 3 2 2 2 3 2 2 2" xfId="30212" xr:uid="{00000000-0005-0000-0000-00007C380000}"/>
    <cellStyle name="Standard 12 3 2 2 2 3 2 3" xfId="21794" xr:uid="{00000000-0005-0000-0000-00007D380000}"/>
    <cellStyle name="Standard 12 3 2 2 2 3 3" xfId="9892" xr:uid="{00000000-0005-0000-0000-00007E380000}"/>
    <cellStyle name="Standard 12 3 2 2 2 3 3 2" xfId="26730" xr:uid="{00000000-0005-0000-0000-00007F380000}"/>
    <cellStyle name="Standard 12 3 2 2 2 3 4" xfId="18312" xr:uid="{00000000-0005-0000-0000-000080380000}"/>
    <cellStyle name="Standard 12 3 2 2 2 4" xfId="2371" xr:uid="{00000000-0005-0000-0000-000081380000}"/>
    <cellStyle name="Standard 12 3 2 2 2 4 2" xfId="5857" xr:uid="{00000000-0005-0000-0000-000082380000}"/>
    <cellStyle name="Standard 12 3 2 2 2 4 2 2" xfId="14278" xr:uid="{00000000-0005-0000-0000-000083380000}"/>
    <cellStyle name="Standard 12 3 2 2 2 4 2 2 2" xfId="31116" xr:uid="{00000000-0005-0000-0000-000084380000}"/>
    <cellStyle name="Standard 12 3 2 2 2 4 2 3" xfId="22698" xr:uid="{00000000-0005-0000-0000-000085380000}"/>
    <cellStyle name="Standard 12 3 2 2 2 4 3" xfId="10796" xr:uid="{00000000-0005-0000-0000-000086380000}"/>
    <cellStyle name="Standard 12 3 2 2 2 4 3 2" xfId="27634" xr:uid="{00000000-0005-0000-0000-000087380000}"/>
    <cellStyle name="Standard 12 3 2 2 2 4 4" xfId="19216" xr:uid="{00000000-0005-0000-0000-000088380000}"/>
    <cellStyle name="Standard 12 3 2 2 2 5" xfId="2866" xr:uid="{00000000-0005-0000-0000-000089380000}"/>
    <cellStyle name="Standard 12 3 2 2 2 5 2" xfId="6348" xr:uid="{00000000-0005-0000-0000-00008A380000}"/>
    <cellStyle name="Standard 12 3 2 2 2 5 2 2" xfId="14769" xr:uid="{00000000-0005-0000-0000-00008B380000}"/>
    <cellStyle name="Standard 12 3 2 2 2 5 2 2 2" xfId="31607" xr:uid="{00000000-0005-0000-0000-00008C380000}"/>
    <cellStyle name="Standard 12 3 2 2 2 5 2 3" xfId="23189" xr:uid="{00000000-0005-0000-0000-00008D380000}"/>
    <cellStyle name="Standard 12 3 2 2 2 5 3" xfId="11287" xr:uid="{00000000-0005-0000-0000-00008E380000}"/>
    <cellStyle name="Standard 12 3 2 2 2 5 3 2" xfId="28125" xr:uid="{00000000-0005-0000-0000-00008F380000}"/>
    <cellStyle name="Standard 12 3 2 2 2 5 4" xfId="19707" xr:uid="{00000000-0005-0000-0000-000090380000}"/>
    <cellStyle name="Standard 12 3 2 2 2 6" xfId="3363" xr:uid="{00000000-0005-0000-0000-000091380000}"/>
    <cellStyle name="Standard 12 3 2 2 2 6 2" xfId="6845" xr:uid="{00000000-0005-0000-0000-000092380000}"/>
    <cellStyle name="Standard 12 3 2 2 2 6 2 2" xfId="15266" xr:uid="{00000000-0005-0000-0000-000093380000}"/>
    <cellStyle name="Standard 12 3 2 2 2 6 2 2 2" xfId="32104" xr:uid="{00000000-0005-0000-0000-000094380000}"/>
    <cellStyle name="Standard 12 3 2 2 2 6 2 3" xfId="23686" xr:uid="{00000000-0005-0000-0000-000095380000}"/>
    <cellStyle name="Standard 12 3 2 2 2 6 3" xfId="11784" xr:uid="{00000000-0005-0000-0000-000096380000}"/>
    <cellStyle name="Standard 12 3 2 2 2 6 3 2" xfId="28622" xr:uid="{00000000-0005-0000-0000-000097380000}"/>
    <cellStyle name="Standard 12 3 2 2 2 6 4" xfId="20204" xr:uid="{00000000-0005-0000-0000-000098380000}"/>
    <cellStyle name="Standard 12 3 2 2 2 7" xfId="3965" xr:uid="{00000000-0005-0000-0000-000099380000}"/>
    <cellStyle name="Standard 12 3 2 2 2 7 2" xfId="12386" xr:uid="{00000000-0005-0000-0000-00009A380000}"/>
    <cellStyle name="Standard 12 3 2 2 2 7 2 2" xfId="29224" xr:uid="{00000000-0005-0000-0000-00009B380000}"/>
    <cellStyle name="Standard 12 3 2 2 2 7 3" xfId="20806" xr:uid="{00000000-0005-0000-0000-00009C380000}"/>
    <cellStyle name="Standard 12 3 2 2 2 8" xfId="7340" xr:uid="{00000000-0005-0000-0000-00009D380000}"/>
    <cellStyle name="Standard 12 3 2 2 2 8 2" xfId="15761" xr:uid="{00000000-0005-0000-0000-00009E380000}"/>
    <cellStyle name="Standard 12 3 2 2 2 8 2 2" xfId="32599" xr:uid="{00000000-0005-0000-0000-00009F380000}"/>
    <cellStyle name="Standard 12 3 2 2 2 8 3" xfId="24181" xr:uid="{00000000-0005-0000-0000-0000A0380000}"/>
    <cellStyle name="Standard 12 3 2 2 2 9" xfId="7831" xr:uid="{00000000-0005-0000-0000-0000A1380000}"/>
    <cellStyle name="Standard 12 3 2 2 2 9 2" xfId="16252" xr:uid="{00000000-0005-0000-0000-0000A2380000}"/>
    <cellStyle name="Standard 12 3 2 2 2 9 2 2" xfId="33090" xr:uid="{00000000-0005-0000-0000-0000A3380000}"/>
    <cellStyle name="Standard 12 3 2 2 2 9 3" xfId="24672" xr:uid="{00000000-0005-0000-0000-0000A4380000}"/>
    <cellStyle name="Standard 12 3 2 2 3" xfId="590" xr:uid="{00000000-0005-0000-0000-0000A5380000}"/>
    <cellStyle name="Standard 12 3 2 2 3 10" xfId="8325" xr:uid="{00000000-0005-0000-0000-0000A6380000}"/>
    <cellStyle name="Standard 12 3 2 2 3 10 2" xfId="16746" xr:uid="{00000000-0005-0000-0000-0000A7380000}"/>
    <cellStyle name="Standard 12 3 2 2 3 10 2 2" xfId="33584" xr:uid="{00000000-0005-0000-0000-0000A8380000}"/>
    <cellStyle name="Standard 12 3 2 2 3 10 3" xfId="25166" xr:uid="{00000000-0005-0000-0000-0000A9380000}"/>
    <cellStyle name="Standard 12 3 2 2 3 11" xfId="9066" xr:uid="{00000000-0005-0000-0000-0000AA380000}"/>
    <cellStyle name="Standard 12 3 2 2 3 11 2" xfId="25904" xr:uid="{00000000-0005-0000-0000-0000AB380000}"/>
    <cellStyle name="Standard 12 3 2 2 3 12" xfId="17486" xr:uid="{00000000-0005-0000-0000-0000AC380000}"/>
    <cellStyle name="Standard 12 3 2 2 3 2" xfId="1086" xr:uid="{00000000-0005-0000-0000-0000AD380000}"/>
    <cellStyle name="Standard 12 3 2 2 3 2 2" xfId="2074" xr:uid="{00000000-0005-0000-0000-0000AE380000}"/>
    <cellStyle name="Standard 12 3 2 2 3 2 2 2" xfId="5610" xr:uid="{00000000-0005-0000-0000-0000AF380000}"/>
    <cellStyle name="Standard 12 3 2 2 3 2 2 2 2" xfId="14031" xr:uid="{00000000-0005-0000-0000-0000B0380000}"/>
    <cellStyle name="Standard 12 3 2 2 3 2 2 2 2 2" xfId="30869" xr:uid="{00000000-0005-0000-0000-0000B1380000}"/>
    <cellStyle name="Standard 12 3 2 2 3 2 2 2 3" xfId="22451" xr:uid="{00000000-0005-0000-0000-0000B2380000}"/>
    <cellStyle name="Standard 12 3 2 2 3 2 2 3" xfId="10549" xr:uid="{00000000-0005-0000-0000-0000B3380000}"/>
    <cellStyle name="Standard 12 3 2 2 3 2 2 3 2" xfId="27387" xr:uid="{00000000-0005-0000-0000-0000B4380000}"/>
    <cellStyle name="Standard 12 3 2 2 3 2 2 4" xfId="18969" xr:uid="{00000000-0005-0000-0000-0000B5380000}"/>
    <cellStyle name="Standard 12 3 2 2 3 2 3" xfId="4622" xr:uid="{00000000-0005-0000-0000-0000B6380000}"/>
    <cellStyle name="Standard 12 3 2 2 3 2 3 2" xfId="13043" xr:uid="{00000000-0005-0000-0000-0000B7380000}"/>
    <cellStyle name="Standard 12 3 2 2 3 2 3 2 2" xfId="29881" xr:uid="{00000000-0005-0000-0000-0000B8380000}"/>
    <cellStyle name="Standard 12 3 2 2 3 2 3 3" xfId="21463" xr:uid="{00000000-0005-0000-0000-0000B9380000}"/>
    <cellStyle name="Standard 12 3 2 2 3 2 4" xfId="9561" xr:uid="{00000000-0005-0000-0000-0000BA380000}"/>
    <cellStyle name="Standard 12 3 2 2 3 2 4 2" xfId="26399" xr:uid="{00000000-0005-0000-0000-0000BB380000}"/>
    <cellStyle name="Standard 12 3 2 2 3 2 5" xfId="17981" xr:uid="{00000000-0005-0000-0000-0000BC380000}"/>
    <cellStyle name="Standard 12 3 2 2 3 3" xfId="1579" xr:uid="{00000000-0005-0000-0000-0000BD380000}"/>
    <cellStyle name="Standard 12 3 2 2 3 3 2" xfId="5115" xr:uid="{00000000-0005-0000-0000-0000BE380000}"/>
    <cellStyle name="Standard 12 3 2 2 3 3 2 2" xfId="13536" xr:uid="{00000000-0005-0000-0000-0000BF380000}"/>
    <cellStyle name="Standard 12 3 2 2 3 3 2 2 2" xfId="30374" xr:uid="{00000000-0005-0000-0000-0000C0380000}"/>
    <cellStyle name="Standard 12 3 2 2 3 3 2 3" xfId="21956" xr:uid="{00000000-0005-0000-0000-0000C1380000}"/>
    <cellStyle name="Standard 12 3 2 2 3 3 3" xfId="10054" xr:uid="{00000000-0005-0000-0000-0000C2380000}"/>
    <cellStyle name="Standard 12 3 2 2 3 3 3 2" xfId="26892" xr:uid="{00000000-0005-0000-0000-0000C3380000}"/>
    <cellStyle name="Standard 12 3 2 2 3 3 4" xfId="18474" xr:uid="{00000000-0005-0000-0000-0000C4380000}"/>
    <cellStyle name="Standard 12 3 2 2 3 4" xfId="2372" xr:uid="{00000000-0005-0000-0000-0000C5380000}"/>
    <cellStyle name="Standard 12 3 2 2 3 4 2" xfId="5858" xr:uid="{00000000-0005-0000-0000-0000C6380000}"/>
    <cellStyle name="Standard 12 3 2 2 3 4 2 2" xfId="14279" xr:uid="{00000000-0005-0000-0000-0000C7380000}"/>
    <cellStyle name="Standard 12 3 2 2 3 4 2 2 2" xfId="31117" xr:uid="{00000000-0005-0000-0000-0000C8380000}"/>
    <cellStyle name="Standard 12 3 2 2 3 4 2 3" xfId="22699" xr:uid="{00000000-0005-0000-0000-0000C9380000}"/>
    <cellStyle name="Standard 12 3 2 2 3 4 3" xfId="10797" xr:uid="{00000000-0005-0000-0000-0000CA380000}"/>
    <cellStyle name="Standard 12 3 2 2 3 4 3 2" xfId="27635" xr:uid="{00000000-0005-0000-0000-0000CB380000}"/>
    <cellStyle name="Standard 12 3 2 2 3 4 4" xfId="19217" xr:uid="{00000000-0005-0000-0000-0000CC380000}"/>
    <cellStyle name="Standard 12 3 2 2 3 5" xfId="2867" xr:uid="{00000000-0005-0000-0000-0000CD380000}"/>
    <cellStyle name="Standard 12 3 2 2 3 5 2" xfId="6349" xr:uid="{00000000-0005-0000-0000-0000CE380000}"/>
    <cellStyle name="Standard 12 3 2 2 3 5 2 2" xfId="14770" xr:uid="{00000000-0005-0000-0000-0000CF380000}"/>
    <cellStyle name="Standard 12 3 2 2 3 5 2 2 2" xfId="31608" xr:uid="{00000000-0005-0000-0000-0000D0380000}"/>
    <cellStyle name="Standard 12 3 2 2 3 5 2 3" xfId="23190" xr:uid="{00000000-0005-0000-0000-0000D1380000}"/>
    <cellStyle name="Standard 12 3 2 2 3 5 3" xfId="11288" xr:uid="{00000000-0005-0000-0000-0000D2380000}"/>
    <cellStyle name="Standard 12 3 2 2 3 5 3 2" xfId="28126" xr:uid="{00000000-0005-0000-0000-0000D3380000}"/>
    <cellStyle name="Standard 12 3 2 2 3 5 4" xfId="19708" xr:uid="{00000000-0005-0000-0000-0000D4380000}"/>
    <cellStyle name="Standard 12 3 2 2 3 6" xfId="3364" xr:uid="{00000000-0005-0000-0000-0000D5380000}"/>
    <cellStyle name="Standard 12 3 2 2 3 6 2" xfId="6846" xr:uid="{00000000-0005-0000-0000-0000D6380000}"/>
    <cellStyle name="Standard 12 3 2 2 3 6 2 2" xfId="15267" xr:uid="{00000000-0005-0000-0000-0000D7380000}"/>
    <cellStyle name="Standard 12 3 2 2 3 6 2 2 2" xfId="32105" xr:uid="{00000000-0005-0000-0000-0000D8380000}"/>
    <cellStyle name="Standard 12 3 2 2 3 6 2 3" xfId="23687" xr:uid="{00000000-0005-0000-0000-0000D9380000}"/>
    <cellStyle name="Standard 12 3 2 2 3 6 3" xfId="11785" xr:uid="{00000000-0005-0000-0000-0000DA380000}"/>
    <cellStyle name="Standard 12 3 2 2 3 6 3 2" xfId="28623" xr:uid="{00000000-0005-0000-0000-0000DB380000}"/>
    <cellStyle name="Standard 12 3 2 2 3 6 4" xfId="20205" xr:uid="{00000000-0005-0000-0000-0000DC380000}"/>
    <cellStyle name="Standard 12 3 2 2 3 7" xfId="4127" xr:uid="{00000000-0005-0000-0000-0000DD380000}"/>
    <cellStyle name="Standard 12 3 2 2 3 7 2" xfId="12548" xr:uid="{00000000-0005-0000-0000-0000DE380000}"/>
    <cellStyle name="Standard 12 3 2 2 3 7 2 2" xfId="29386" xr:uid="{00000000-0005-0000-0000-0000DF380000}"/>
    <cellStyle name="Standard 12 3 2 2 3 7 3" xfId="20968" xr:uid="{00000000-0005-0000-0000-0000E0380000}"/>
    <cellStyle name="Standard 12 3 2 2 3 8" xfId="7341" xr:uid="{00000000-0005-0000-0000-0000E1380000}"/>
    <cellStyle name="Standard 12 3 2 2 3 8 2" xfId="15762" xr:uid="{00000000-0005-0000-0000-0000E2380000}"/>
    <cellStyle name="Standard 12 3 2 2 3 8 2 2" xfId="32600" xr:uid="{00000000-0005-0000-0000-0000E3380000}"/>
    <cellStyle name="Standard 12 3 2 2 3 8 3" xfId="24182" xr:uid="{00000000-0005-0000-0000-0000E4380000}"/>
    <cellStyle name="Standard 12 3 2 2 3 9" xfId="7832" xr:uid="{00000000-0005-0000-0000-0000E5380000}"/>
    <cellStyle name="Standard 12 3 2 2 3 9 2" xfId="16253" xr:uid="{00000000-0005-0000-0000-0000E6380000}"/>
    <cellStyle name="Standard 12 3 2 2 3 9 2 2" xfId="33091" xr:uid="{00000000-0005-0000-0000-0000E7380000}"/>
    <cellStyle name="Standard 12 3 2 2 3 9 3" xfId="24673" xr:uid="{00000000-0005-0000-0000-0000E8380000}"/>
    <cellStyle name="Standard 12 3 2 2 4" xfId="761" xr:uid="{00000000-0005-0000-0000-0000E9380000}"/>
    <cellStyle name="Standard 12 3 2 2 4 2" xfId="1749" xr:uid="{00000000-0005-0000-0000-0000EA380000}"/>
    <cellStyle name="Standard 12 3 2 2 4 2 2" xfId="5285" xr:uid="{00000000-0005-0000-0000-0000EB380000}"/>
    <cellStyle name="Standard 12 3 2 2 4 2 2 2" xfId="13706" xr:uid="{00000000-0005-0000-0000-0000EC380000}"/>
    <cellStyle name="Standard 12 3 2 2 4 2 2 2 2" xfId="30544" xr:uid="{00000000-0005-0000-0000-0000ED380000}"/>
    <cellStyle name="Standard 12 3 2 2 4 2 2 3" xfId="22126" xr:uid="{00000000-0005-0000-0000-0000EE380000}"/>
    <cellStyle name="Standard 12 3 2 2 4 2 3" xfId="10224" xr:uid="{00000000-0005-0000-0000-0000EF380000}"/>
    <cellStyle name="Standard 12 3 2 2 4 2 3 2" xfId="27062" xr:uid="{00000000-0005-0000-0000-0000F0380000}"/>
    <cellStyle name="Standard 12 3 2 2 4 2 4" xfId="18644" xr:uid="{00000000-0005-0000-0000-0000F1380000}"/>
    <cellStyle name="Standard 12 3 2 2 4 3" xfId="4297" xr:uid="{00000000-0005-0000-0000-0000F2380000}"/>
    <cellStyle name="Standard 12 3 2 2 4 3 2" xfId="12718" xr:uid="{00000000-0005-0000-0000-0000F3380000}"/>
    <cellStyle name="Standard 12 3 2 2 4 3 2 2" xfId="29556" xr:uid="{00000000-0005-0000-0000-0000F4380000}"/>
    <cellStyle name="Standard 12 3 2 2 4 3 3" xfId="21138" xr:uid="{00000000-0005-0000-0000-0000F5380000}"/>
    <cellStyle name="Standard 12 3 2 2 4 4" xfId="9236" xr:uid="{00000000-0005-0000-0000-0000F6380000}"/>
    <cellStyle name="Standard 12 3 2 2 4 4 2" xfId="26074" xr:uid="{00000000-0005-0000-0000-0000F7380000}"/>
    <cellStyle name="Standard 12 3 2 2 4 5" xfId="17656" xr:uid="{00000000-0005-0000-0000-0000F8380000}"/>
    <cellStyle name="Standard 12 3 2 2 5" xfId="1254" xr:uid="{00000000-0005-0000-0000-0000F9380000}"/>
    <cellStyle name="Standard 12 3 2 2 5 2" xfId="4790" xr:uid="{00000000-0005-0000-0000-0000FA380000}"/>
    <cellStyle name="Standard 12 3 2 2 5 2 2" xfId="13211" xr:uid="{00000000-0005-0000-0000-0000FB380000}"/>
    <cellStyle name="Standard 12 3 2 2 5 2 2 2" xfId="30049" xr:uid="{00000000-0005-0000-0000-0000FC380000}"/>
    <cellStyle name="Standard 12 3 2 2 5 2 3" xfId="21631" xr:uid="{00000000-0005-0000-0000-0000FD380000}"/>
    <cellStyle name="Standard 12 3 2 2 5 3" xfId="9729" xr:uid="{00000000-0005-0000-0000-0000FE380000}"/>
    <cellStyle name="Standard 12 3 2 2 5 3 2" xfId="26567" xr:uid="{00000000-0005-0000-0000-0000FF380000}"/>
    <cellStyle name="Standard 12 3 2 2 5 4" xfId="18149" xr:uid="{00000000-0005-0000-0000-000000390000}"/>
    <cellStyle name="Standard 12 3 2 2 6" xfId="2370" xr:uid="{00000000-0005-0000-0000-000001390000}"/>
    <cellStyle name="Standard 12 3 2 2 6 2" xfId="5856" xr:uid="{00000000-0005-0000-0000-000002390000}"/>
    <cellStyle name="Standard 12 3 2 2 6 2 2" xfId="14277" xr:uid="{00000000-0005-0000-0000-000003390000}"/>
    <cellStyle name="Standard 12 3 2 2 6 2 2 2" xfId="31115" xr:uid="{00000000-0005-0000-0000-000004390000}"/>
    <cellStyle name="Standard 12 3 2 2 6 2 3" xfId="22697" xr:uid="{00000000-0005-0000-0000-000005390000}"/>
    <cellStyle name="Standard 12 3 2 2 6 3" xfId="10795" xr:uid="{00000000-0005-0000-0000-000006390000}"/>
    <cellStyle name="Standard 12 3 2 2 6 3 2" xfId="27633" xr:uid="{00000000-0005-0000-0000-000007390000}"/>
    <cellStyle name="Standard 12 3 2 2 6 4" xfId="19215" xr:uid="{00000000-0005-0000-0000-000008390000}"/>
    <cellStyle name="Standard 12 3 2 2 7" xfId="2865" xr:uid="{00000000-0005-0000-0000-000009390000}"/>
    <cellStyle name="Standard 12 3 2 2 7 2" xfId="6347" xr:uid="{00000000-0005-0000-0000-00000A390000}"/>
    <cellStyle name="Standard 12 3 2 2 7 2 2" xfId="14768" xr:uid="{00000000-0005-0000-0000-00000B390000}"/>
    <cellStyle name="Standard 12 3 2 2 7 2 2 2" xfId="31606" xr:uid="{00000000-0005-0000-0000-00000C390000}"/>
    <cellStyle name="Standard 12 3 2 2 7 2 3" xfId="23188" xr:uid="{00000000-0005-0000-0000-00000D390000}"/>
    <cellStyle name="Standard 12 3 2 2 7 3" xfId="11286" xr:uid="{00000000-0005-0000-0000-00000E390000}"/>
    <cellStyle name="Standard 12 3 2 2 7 3 2" xfId="28124" xr:uid="{00000000-0005-0000-0000-00000F390000}"/>
    <cellStyle name="Standard 12 3 2 2 7 4" xfId="19706" xr:uid="{00000000-0005-0000-0000-000010390000}"/>
    <cellStyle name="Standard 12 3 2 2 8" xfId="3362" xr:uid="{00000000-0005-0000-0000-000011390000}"/>
    <cellStyle name="Standard 12 3 2 2 8 2" xfId="6844" xr:uid="{00000000-0005-0000-0000-000012390000}"/>
    <cellStyle name="Standard 12 3 2 2 8 2 2" xfId="15265" xr:uid="{00000000-0005-0000-0000-000013390000}"/>
    <cellStyle name="Standard 12 3 2 2 8 2 2 2" xfId="32103" xr:uid="{00000000-0005-0000-0000-000014390000}"/>
    <cellStyle name="Standard 12 3 2 2 8 2 3" xfId="23685" xr:uid="{00000000-0005-0000-0000-000015390000}"/>
    <cellStyle name="Standard 12 3 2 2 8 3" xfId="11783" xr:uid="{00000000-0005-0000-0000-000016390000}"/>
    <cellStyle name="Standard 12 3 2 2 8 3 2" xfId="28621" xr:uid="{00000000-0005-0000-0000-000017390000}"/>
    <cellStyle name="Standard 12 3 2 2 8 4" xfId="20203" xr:uid="{00000000-0005-0000-0000-000018390000}"/>
    <cellStyle name="Standard 12 3 2 2 9" xfId="3802" xr:uid="{00000000-0005-0000-0000-000019390000}"/>
    <cellStyle name="Standard 12 3 2 2 9 2" xfId="12223" xr:uid="{00000000-0005-0000-0000-00001A390000}"/>
    <cellStyle name="Standard 12 3 2 2 9 2 2" xfId="29061" xr:uid="{00000000-0005-0000-0000-00001B390000}"/>
    <cellStyle name="Standard 12 3 2 2 9 3" xfId="20643" xr:uid="{00000000-0005-0000-0000-00001C390000}"/>
    <cellStyle name="Standard 12 3 2 3" xfId="350" xr:uid="{00000000-0005-0000-0000-00001D390000}"/>
    <cellStyle name="Standard 12 3 2 3 10" xfId="8326" xr:uid="{00000000-0005-0000-0000-00001E390000}"/>
    <cellStyle name="Standard 12 3 2 3 10 2" xfId="16747" xr:uid="{00000000-0005-0000-0000-00001F390000}"/>
    <cellStyle name="Standard 12 3 2 3 10 2 2" xfId="33585" xr:uid="{00000000-0005-0000-0000-000020390000}"/>
    <cellStyle name="Standard 12 3 2 3 10 3" xfId="25167" xr:uid="{00000000-0005-0000-0000-000021390000}"/>
    <cellStyle name="Standard 12 3 2 3 11" xfId="8825" xr:uid="{00000000-0005-0000-0000-000022390000}"/>
    <cellStyle name="Standard 12 3 2 3 11 2" xfId="25664" xr:uid="{00000000-0005-0000-0000-000023390000}"/>
    <cellStyle name="Standard 12 3 2 3 12" xfId="17245" xr:uid="{00000000-0005-0000-0000-000024390000}"/>
    <cellStyle name="Standard 12 3 2 3 2" xfId="846" xr:uid="{00000000-0005-0000-0000-000025390000}"/>
    <cellStyle name="Standard 12 3 2 3 2 2" xfId="1834" xr:uid="{00000000-0005-0000-0000-000026390000}"/>
    <cellStyle name="Standard 12 3 2 3 2 2 2" xfId="5370" xr:uid="{00000000-0005-0000-0000-000027390000}"/>
    <cellStyle name="Standard 12 3 2 3 2 2 2 2" xfId="13791" xr:uid="{00000000-0005-0000-0000-000028390000}"/>
    <cellStyle name="Standard 12 3 2 3 2 2 2 2 2" xfId="30629" xr:uid="{00000000-0005-0000-0000-000029390000}"/>
    <cellStyle name="Standard 12 3 2 3 2 2 2 3" xfId="22211" xr:uid="{00000000-0005-0000-0000-00002A390000}"/>
    <cellStyle name="Standard 12 3 2 3 2 2 3" xfId="10309" xr:uid="{00000000-0005-0000-0000-00002B390000}"/>
    <cellStyle name="Standard 12 3 2 3 2 2 3 2" xfId="27147" xr:uid="{00000000-0005-0000-0000-00002C390000}"/>
    <cellStyle name="Standard 12 3 2 3 2 2 4" xfId="18729" xr:uid="{00000000-0005-0000-0000-00002D390000}"/>
    <cellStyle name="Standard 12 3 2 3 2 3" xfId="4382" xr:uid="{00000000-0005-0000-0000-00002E390000}"/>
    <cellStyle name="Standard 12 3 2 3 2 3 2" xfId="12803" xr:uid="{00000000-0005-0000-0000-00002F390000}"/>
    <cellStyle name="Standard 12 3 2 3 2 3 2 2" xfId="29641" xr:uid="{00000000-0005-0000-0000-000030390000}"/>
    <cellStyle name="Standard 12 3 2 3 2 3 3" xfId="21223" xr:uid="{00000000-0005-0000-0000-000031390000}"/>
    <cellStyle name="Standard 12 3 2 3 2 4" xfId="9321" xr:uid="{00000000-0005-0000-0000-000032390000}"/>
    <cellStyle name="Standard 12 3 2 3 2 4 2" xfId="26159" xr:uid="{00000000-0005-0000-0000-000033390000}"/>
    <cellStyle name="Standard 12 3 2 3 2 5" xfId="17741" xr:uid="{00000000-0005-0000-0000-000034390000}"/>
    <cellStyle name="Standard 12 3 2 3 3" xfId="1339" xr:uid="{00000000-0005-0000-0000-000035390000}"/>
    <cellStyle name="Standard 12 3 2 3 3 2" xfId="4875" xr:uid="{00000000-0005-0000-0000-000036390000}"/>
    <cellStyle name="Standard 12 3 2 3 3 2 2" xfId="13296" xr:uid="{00000000-0005-0000-0000-000037390000}"/>
    <cellStyle name="Standard 12 3 2 3 3 2 2 2" xfId="30134" xr:uid="{00000000-0005-0000-0000-000038390000}"/>
    <cellStyle name="Standard 12 3 2 3 3 2 3" xfId="21716" xr:uid="{00000000-0005-0000-0000-000039390000}"/>
    <cellStyle name="Standard 12 3 2 3 3 3" xfId="9814" xr:uid="{00000000-0005-0000-0000-00003A390000}"/>
    <cellStyle name="Standard 12 3 2 3 3 3 2" xfId="26652" xr:uid="{00000000-0005-0000-0000-00003B390000}"/>
    <cellStyle name="Standard 12 3 2 3 3 4" xfId="18234" xr:uid="{00000000-0005-0000-0000-00003C390000}"/>
    <cellStyle name="Standard 12 3 2 3 4" xfId="2373" xr:uid="{00000000-0005-0000-0000-00003D390000}"/>
    <cellStyle name="Standard 12 3 2 3 4 2" xfId="5859" xr:uid="{00000000-0005-0000-0000-00003E390000}"/>
    <cellStyle name="Standard 12 3 2 3 4 2 2" xfId="14280" xr:uid="{00000000-0005-0000-0000-00003F390000}"/>
    <cellStyle name="Standard 12 3 2 3 4 2 2 2" xfId="31118" xr:uid="{00000000-0005-0000-0000-000040390000}"/>
    <cellStyle name="Standard 12 3 2 3 4 2 3" xfId="22700" xr:uid="{00000000-0005-0000-0000-000041390000}"/>
    <cellStyle name="Standard 12 3 2 3 4 3" xfId="10798" xr:uid="{00000000-0005-0000-0000-000042390000}"/>
    <cellStyle name="Standard 12 3 2 3 4 3 2" xfId="27636" xr:uid="{00000000-0005-0000-0000-000043390000}"/>
    <cellStyle name="Standard 12 3 2 3 4 4" xfId="19218" xr:uid="{00000000-0005-0000-0000-000044390000}"/>
    <cellStyle name="Standard 12 3 2 3 5" xfId="2868" xr:uid="{00000000-0005-0000-0000-000045390000}"/>
    <cellStyle name="Standard 12 3 2 3 5 2" xfId="6350" xr:uid="{00000000-0005-0000-0000-000046390000}"/>
    <cellStyle name="Standard 12 3 2 3 5 2 2" xfId="14771" xr:uid="{00000000-0005-0000-0000-000047390000}"/>
    <cellStyle name="Standard 12 3 2 3 5 2 2 2" xfId="31609" xr:uid="{00000000-0005-0000-0000-000048390000}"/>
    <cellStyle name="Standard 12 3 2 3 5 2 3" xfId="23191" xr:uid="{00000000-0005-0000-0000-000049390000}"/>
    <cellStyle name="Standard 12 3 2 3 5 3" xfId="11289" xr:uid="{00000000-0005-0000-0000-00004A390000}"/>
    <cellStyle name="Standard 12 3 2 3 5 3 2" xfId="28127" xr:uid="{00000000-0005-0000-0000-00004B390000}"/>
    <cellStyle name="Standard 12 3 2 3 5 4" xfId="19709" xr:uid="{00000000-0005-0000-0000-00004C390000}"/>
    <cellStyle name="Standard 12 3 2 3 6" xfId="3365" xr:uid="{00000000-0005-0000-0000-00004D390000}"/>
    <cellStyle name="Standard 12 3 2 3 6 2" xfId="6847" xr:uid="{00000000-0005-0000-0000-00004E390000}"/>
    <cellStyle name="Standard 12 3 2 3 6 2 2" xfId="15268" xr:uid="{00000000-0005-0000-0000-00004F390000}"/>
    <cellStyle name="Standard 12 3 2 3 6 2 2 2" xfId="32106" xr:uid="{00000000-0005-0000-0000-000050390000}"/>
    <cellStyle name="Standard 12 3 2 3 6 2 3" xfId="23688" xr:uid="{00000000-0005-0000-0000-000051390000}"/>
    <cellStyle name="Standard 12 3 2 3 6 3" xfId="11786" xr:uid="{00000000-0005-0000-0000-000052390000}"/>
    <cellStyle name="Standard 12 3 2 3 6 3 2" xfId="28624" xr:uid="{00000000-0005-0000-0000-000053390000}"/>
    <cellStyle name="Standard 12 3 2 3 6 4" xfId="20206" xr:uid="{00000000-0005-0000-0000-000054390000}"/>
    <cellStyle name="Standard 12 3 2 3 7" xfId="3887" xr:uid="{00000000-0005-0000-0000-000055390000}"/>
    <cellStyle name="Standard 12 3 2 3 7 2" xfId="12308" xr:uid="{00000000-0005-0000-0000-000056390000}"/>
    <cellStyle name="Standard 12 3 2 3 7 2 2" xfId="29146" xr:uid="{00000000-0005-0000-0000-000057390000}"/>
    <cellStyle name="Standard 12 3 2 3 7 3" xfId="20728" xr:uid="{00000000-0005-0000-0000-000058390000}"/>
    <cellStyle name="Standard 12 3 2 3 8" xfId="7342" xr:uid="{00000000-0005-0000-0000-000059390000}"/>
    <cellStyle name="Standard 12 3 2 3 8 2" xfId="15763" xr:uid="{00000000-0005-0000-0000-00005A390000}"/>
    <cellStyle name="Standard 12 3 2 3 8 2 2" xfId="32601" xr:uid="{00000000-0005-0000-0000-00005B390000}"/>
    <cellStyle name="Standard 12 3 2 3 8 3" xfId="24183" xr:uid="{00000000-0005-0000-0000-00005C390000}"/>
    <cellStyle name="Standard 12 3 2 3 9" xfId="7833" xr:uid="{00000000-0005-0000-0000-00005D390000}"/>
    <cellStyle name="Standard 12 3 2 3 9 2" xfId="16254" xr:uid="{00000000-0005-0000-0000-00005E390000}"/>
    <cellStyle name="Standard 12 3 2 3 9 2 2" xfId="33092" xr:uid="{00000000-0005-0000-0000-00005F390000}"/>
    <cellStyle name="Standard 12 3 2 3 9 3" xfId="24674" xr:uid="{00000000-0005-0000-0000-000060390000}"/>
    <cellStyle name="Standard 12 3 2 4" xfId="512" xr:uid="{00000000-0005-0000-0000-000061390000}"/>
    <cellStyle name="Standard 12 3 2 4 10" xfId="8327" xr:uid="{00000000-0005-0000-0000-000062390000}"/>
    <cellStyle name="Standard 12 3 2 4 10 2" xfId="16748" xr:uid="{00000000-0005-0000-0000-000063390000}"/>
    <cellStyle name="Standard 12 3 2 4 10 2 2" xfId="33586" xr:uid="{00000000-0005-0000-0000-000064390000}"/>
    <cellStyle name="Standard 12 3 2 4 10 3" xfId="25168" xr:uid="{00000000-0005-0000-0000-000065390000}"/>
    <cellStyle name="Standard 12 3 2 4 11" xfId="8988" xr:uid="{00000000-0005-0000-0000-000066390000}"/>
    <cellStyle name="Standard 12 3 2 4 11 2" xfId="25826" xr:uid="{00000000-0005-0000-0000-000067390000}"/>
    <cellStyle name="Standard 12 3 2 4 12" xfId="17408" xr:uid="{00000000-0005-0000-0000-000068390000}"/>
    <cellStyle name="Standard 12 3 2 4 2" xfId="1008" xr:uid="{00000000-0005-0000-0000-000069390000}"/>
    <cellStyle name="Standard 12 3 2 4 2 2" xfId="1996" xr:uid="{00000000-0005-0000-0000-00006A390000}"/>
    <cellStyle name="Standard 12 3 2 4 2 2 2" xfId="5532" xr:uid="{00000000-0005-0000-0000-00006B390000}"/>
    <cellStyle name="Standard 12 3 2 4 2 2 2 2" xfId="13953" xr:uid="{00000000-0005-0000-0000-00006C390000}"/>
    <cellStyle name="Standard 12 3 2 4 2 2 2 2 2" xfId="30791" xr:uid="{00000000-0005-0000-0000-00006D390000}"/>
    <cellStyle name="Standard 12 3 2 4 2 2 2 3" xfId="22373" xr:uid="{00000000-0005-0000-0000-00006E390000}"/>
    <cellStyle name="Standard 12 3 2 4 2 2 3" xfId="10471" xr:uid="{00000000-0005-0000-0000-00006F390000}"/>
    <cellStyle name="Standard 12 3 2 4 2 2 3 2" xfId="27309" xr:uid="{00000000-0005-0000-0000-000070390000}"/>
    <cellStyle name="Standard 12 3 2 4 2 2 4" xfId="18891" xr:uid="{00000000-0005-0000-0000-000071390000}"/>
    <cellStyle name="Standard 12 3 2 4 2 3" xfId="4544" xr:uid="{00000000-0005-0000-0000-000072390000}"/>
    <cellStyle name="Standard 12 3 2 4 2 3 2" xfId="12965" xr:uid="{00000000-0005-0000-0000-000073390000}"/>
    <cellStyle name="Standard 12 3 2 4 2 3 2 2" xfId="29803" xr:uid="{00000000-0005-0000-0000-000074390000}"/>
    <cellStyle name="Standard 12 3 2 4 2 3 3" xfId="21385" xr:uid="{00000000-0005-0000-0000-000075390000}"/>
    <cellStyle name="Standard 12 3 2 4 2 4" xfId="9483" xr:uid="{00000000-0005-0000-0000-000076390000}"/>
    <cellStyle name="Standard 12 3 2 4 2 4 2" xfId="26321" xr:uid="{00000000-0005-0000-0000-000077390000}"/>
    <cellStyle name="Standard 12 3 2 4 2 5" xfId="17903" xr:uid="{00000000-0005-0000-0000-000078390000}"/>
    <cellStyle name="Standard 12 3 2 4 3" xfId="1501" xr:uid="{00000000-0005-0000-0000-000079390000}"/>
    <cellStyle name="Standard 12 3 2 4 3 2" xfId="5037" xr:uid="{00000000-0005-0000-0000-00007A390000}"/>
    <cellStyle name="Standard 12 3 2 4 3 2 2" xfId="13458" xr:uid="{00000000-0005-0000-0000-00007B390000}"/>
    <cellStyle name="Standard 12 3 2 4 3 2 2 2" xfId="30296" xr:uid="{00000000-0005-0000-0000-00007C390000}"/>
    <cellStyle name="Standard 12 3 2 4 3 2 3" xfId="21878" xr:uid="{00000000-0005-0000-0000-00007D390000}"/>
    <cellStyle name="Standard 12 3 2 4 3 3" xfId="9976" xr:uid="{00000000-0005-0000-0000-00007E390000}"/>
    <cellStyle name="Standard 12 3 2 4 3 3 2" xfId="26814" xr:uid="{00000000-0005-0000-0000-00007F390000}"/>
    <cellStyle name="Standard 12 3 2 4 3 4" xfId="18396" xr:uid="{00000000-0005-0000-0000-000080390000}"/>
    <cellStyle name="Standard 12 3 2 4 4" xfId="2374" xr:uid="{00000000-0005-0000-0000-000081390000}"/>
    <cellStyle name="Standard 12 3 2 4 4 2" xfId="5860" xr:uid="{00000000-0005-0000-0000-000082390000}"/>
    <cellStyle name="Standard 12 3 2 4 4 2 2" xfId="14281" xr:uid="{00000000-0005-0000-0000-000083390000}"/>
    <cellStyle name="Standard 12 3 2 4 4 2 2 2" xfId="31119" xr:uid="{00000000-0005-0000-0000-000084390000}"/>
    <cellStyle name="Standard 12 3 2 4 4 2 3" xfId="22701" xr:uid="{00000000-0005-0000-0000-000085390000}"/>
    <cellStyle name="Standard 12 3 2 4 4 3" xfId="10799" xr:uid="{00000000-0005-0000-0000-000086390000}"/>
    <cellStyle name="Standard 12 3 2 4 4 3 2" xfId="27637" xr:uid="{00000000-0005-0000-0000-000087390000}"/>
    <cellStyle name="Standard 12 3 2 4 4 4" xfId="19219" xr:uid="{00000000-0005-0000-0000-000088390000}"/>
    <cellStyle name="Standard 12 3 2 4 5" xfId="2869" xr:uid="{00000000-0005-0000-0000-000089390000}"/>
    <cellStyle name="Standard 12 3 2 4 5 2" xfId="6351" xr:uid="{00000000-0005-0000-0000-00008A390000}"/>
    <cellStyle name="Standard 12 3 2 4 5 2 2" xfId="14772" xr:uid="{00000000-0005-0000-0000-00008B390000}"/>
    <cellStyle name="Standard 12 3 2 4 5 2 2 2" xfId="31610" xr:uid="{00000000-0005-0000-0000-00008C390000}"/>
    <cellStyle name="Standard 12 3 2 4 5 2 3" xfId="23192" xr:uid="{00000000-0005-0000-0000-00008D390000}"/>
    <cellStyle name="Standard 12 3 2 4 5 3" xfId="11290" xr:uid="{00000000-0005-0000-0000-00008E390000}"/>
    <cellStyle name="Standard 12 3 2 4 5 3 2" xfId="28128" xr:uid="{00000000-0005-0000-0000-00008F390000}"/>
    <cellStyle name="Standard 12 3 2 4 5 4" xfId="19710" xr:uid="{00000000-0005-0000-0000-000090390000}"/>
    <cellStyle name="Standard 12 3 2 4 6" xfId="3366" xr:uid="{00000000-0005-0000-0000-000091390000}"/>
    <cellStyle name="Standard 12 3 2 4 6 2" xfId="6848" xr:uid="{00000000-0005-0000-0000-000092390000}"/>
    <cellStyle name="Standard 12 3 2 4 6 2 2" xfId="15269" xr:uid="{00000000-0005-0000-0000-000093390000}"/>
    <cellStyle name="Standard 12 3 2 4 6 2 2 2" xfId="32107" xr:uid="{00000000-0005-0000-0000-000094390000}"/>
    <cellStyle name="Standard 12 3 2 4 6 2 3" xfId="23689" xr:uid="{00000000-0005-0000-0000-000095390000}"/>
    <cellStyle name="Standard 12 3 2 4 6 3" xfId="11787" xr:uid="{00000000-0005-0000-0000-000096390000}"/>
    <cellStyle name="Standard 12 3 2 4 6 3 2" xfId="28625" xr:uid="{00000000-0005-0000-0000-000097390000}"/>
    <cellStyle name="Standard 12 3 2 4 6 4" xfId="20207" xr:uid="{00000000-0005-0000-0000-000098390000}"/>
    <cellStyle name="Standard 12 3 2 4 7" xfId="4049" xr:uid="{00000000-0005-0000-0000-000099390000}"/>
    <cellStyle name="Standard 12 3 2 4 7 2" xfId="12470" xr:uid="{00000000-0005-0000-0000-00009A390000}"/>
    <cellStyle name="Standard 12 3 2 4 7 2 2" xfId="29308" xr:uid="{00000000-0005-0000-0000-00009B390000}"/>
    <cellStyle name="Standard 12 3 2 4 7 3" xfId="20890" xr:uid="{00000000-0005-0000-0000-00009C390000}"/>
    <cellStyle name="Standard 12 3 2 4 8" xfId="7343" xr:uid="{00000000-0005-0000-0000-00009D390000}"/>
    <cellStyle name="Standard 12 3 2 4 8 2" xfId="15764" xr:uid="{00000000-0005-0000-0000-00009E390000}"/>
    <cellStyle name="Standard 12 3 2 4 8 2 2" xfId="32602" xr:uid="{00000000-0005-0000-0000-00009F390000}"/>
    <cellStyle name="Standard 12 3 2 4 8 3" xfId="24184" xr:uid="{00000000-0005-0000-0000-0000A0390000}"/>
    <cellStyle name="Standard 12 3 2 4 9" xfId="7834" xr:uid="{00000000-0005-0000-0000-0000A1390000}"/>
    <cellStyle name="Standard 12 3 2 4 9 2" xfId="16255" xr:uid="{00000000-0005-0000-0000-0000A2390000}"/>
    <cellStyle name="Standard 12 3 2 4 9 2 2" xfId="33093" xr:uid="{00000000-0005-0000-0000-0000A3390000}"/>
    <cellStyle name="Standard 12 3 2 4 9 3" xfId="24675" xr:uid="{00000000-0005-0000-0000-0000A4390000}"/>
    <cellStyle name="Standard 12 3 2 5" xfId="683" xr:uid="{00000000-0005-0000-0000-0000A5390000}"/>
    <cellStyle name="Standard 12 3 2 5 2" xfId="1671" xr:uid="{00000000-0005-0000-0000-0000A6390000}"/>
    <cellStyle name="Standard 12 3 2 5 2 2" xfId="5207" xr:uid="{00000000-0005-0000-0000-0000A7390000}"/>
    <cellStyle name="Standard 12 3 2 5 2 2 2" xfId="13628" xr:uid="{00000000-0005-0000-0000-0000A8390000}"/>
    <cellStyle name="Standard 12 3 2 5 2 2 2 2" xfId="30466" xr:uid="{00000000-0005-0000-0000-0000A9390000}"/>
    <cellStyle name="Standard 12 3 2 5 2 2 3" xfId="22048" xr:uid="{00000000-0005-0000-0000-0000AA390000}"/>
    <cellStyle name="Standard 12 3 2 5 2 3" xfId="10146" xr:uid="{00000000-0005-0000-0000-0000AB390000}"/>
    <cellStyle name="Standard 12 3 2 5 2 3 2" xfId="26984" xr:uid="{00000000-0005-0000-0000-0000AC390000}"/>
    <cellStyle name="Standard 12 3 2 5 2 4" xfId="18566" xr:uid="{00000000-0005-0000-0000-0000AD390000}"/>
    <cellStyle name="Standard 12 3 2 5 3" xfId="4219" xr:uid="{00000000-0005-0000-0000-0000AE390000}"/>
    <cellStyle name="Standard 12 3 2 5 3 2" xfId="12640" xr:uid="{00000000-0005-0000-0000-0000AF390000}"/>
    <cellStyle name="Standard 12 3 2 5 3 2 2" xfId="29478" xr:uid="{00000000-0005-0000-0000-0000B0390000}"/>
    <cellStyle name="Standard 12 3 2 5 3 3" xfId="21060" xr:uid="{00000000-0005-0000-0000-0000B1390000}"/>
    <cellStyle name="Standard 12 3 2 5 4" xfId="9158" xr:uid="{00000000-0005-0000-0000-0000B2390000}"/>
    <cellStyle name="Standard 12 3 2 5 4 2" xfId="25996" xr:uid="{00000000-0005-0000-0000-0000B3390000}"/>
    <cellStyle name="Standard 12 3 2 5 5" xfId="17578" xr:uid="{00000000-0005-0000-0000-0000B4390000}"/>
    <cellStyle name="Standard 12 3 2 6" xfId="1176" xr:uid="{00000000-0005-0000-0000-0000B5390000}"/>
    <cellStyle name="Standard 12 3 2 6 2" xfId="4712" xr:uid="{00000000-0005-0000-0000-0000B6390000}"/>
    <cellStyle name="Standard 12 3 2 6 2 2" xfId="13133" xr:uid="{00000000-0005-0000-0000-0000B7390000}"/>
    <cellStyle name="Standard 12 3 2 6 2 2 2" xfId="29971" xr:uid="{00000000-0005-0000-0000-0000B8390000}"/>
    <cellStyle name="Standard 12 3 2 6 2 3" xfId="21553" xr:uid="{00000000-0005-0000-0000-0000B9390000}"/>
    <cellStyle name="Standard 12 3 2 6 3" xfId="9651" xr:uid="{00000000-0005-0000-0000-0000BA390000}"/>
    <cellStyle name="Standard 12 3 2 6 3 2" xfId="26489" xr:uid="{00000000-0005-0000-0000-0000BB390000}"/>
    <cellStyle name="Standard 12 3 2 6 4" xfId="18071" xr:uid="{00000000-0005-0000-0000-0000BC390000}"/>
    <cellStyle name="Standard 12 3 2 7" xfId="2369" xr:uid="{00000000-0005-0000-0000-0000BD390000}"/>
    <cellStyle name="Standard 12 3 2 7 2" xfId="5855" xr:uid="{00000000-0005-0000-0000-0000BE390000}"/>
    <cellStyle name="Standard 12 3 2 7 2 2" xfId="14276" xr:uid="{00000000-0005-0000-0000-0000BF390000}"/>
    <cellStyle name="Standard 12 3 2 7 2 2 2" xfId="31114" xr:uid="{00000000-0005-0000-0000-0000C0390000}"/>
    <cellStyle name="Standard 12 3 2 7 2 3" xfId="22696" xr:uid="{00000000-0005-0000-0000-0000C1390000}"/>
    <cellStyle name="Standard 12 3 2 7 3" xfId="10794" xr:uid="{00000000-0005-0000-0000-0000C2390000}"/>
    <cellStyle name="Standard 12 3 2 7 3 2" xfId="27632" xr:uid="{00000000-0005-0000-0000-0000C3390000}"/>
    <cellStyle name="Standard 12 3 2 7 4" xfId="19214" xr:uid="{00000000-0005-0000-0000-0000C4390000}"/>
    <cellStyle name="Standard 12 3 2 8" xfId="2864" xr:uid="{00000000-0005-0000-0000-0000C5390000}"/>
    <cellStyle name="Standard 12 3 2 8 2" xfId="6346" xr:uid="{00000000-0005-0000-0000-0000C6390000}"/>
    <cellStyle name="Standard 12 3 2 8 2 2" xfId="14767" xr:uid="{00000000-0005-0000-0000-0000C7390000}"/>
    <cellStyle name="Standard 12 3 2 8 2 2 2" xfId="31605" xr:uid="{00000000-0005-0000-0000-0000C8390000}"/>
    <cellStyle name="Standard 12 3 2 8 2 3" xfId="23187" xr:uid="{00000000-0005-0000-0000-0000C9390000}"/>
    <cellStyle name="Standard 12 3 2 8 3" xfId="11285" xr:uid="{00000000-0005-0000-0000-0000CA390000}"/>
    <cellStyle name="Standard 12 3 2 8 3 2" xfId="28123" xr:uid="{00000000-0005-0000-0000-0000CB390000}"/>
    <cellStyle name="Standard 12 3 2 8 4" xfId="19705" xr:uid="{00000000-0005-0000-0000-0000CC390000}"/>
    <cellStyle name="Standard 12 3 2 9" xfId="3361" xr:uid="{00000000-0005-0000-0000-0000CD390000}"/>
    <cellStyle name="Standard 12 3 2 9 2" xfId="6843" xr:uid="{00000000-0005-0000-0000-0000CE390000}"/>
    <cellStyle name="Standard 12 3 2 9 2 2" xfId="15264" xr:uid="{00000000-0005-0000-0000-0000CF390000}"/>
    <cellStyle name="Standard 12 3 2 9 2 2 2" xfId="32102" xr:uid="{00000000-0005-0000-0000-0000D0390000}"/>
    <cellStyle name="Standard 12 3 2 9 2 3" xfId="23684" xr:uid="{00000000-0005-0000-0000-0000D1390000}"/>
    <cellStyle name="Standard 12 3 2 9 3" xfId="11782" xr:uid="{00000000-0005-0000-0000-0000D2390000}"/>
    <cellStyle name="Standard 12 3 2 9 3 2" xfId="28620" xr:uid="{00000000-0005-0000-0000-0000D3390000}"/>
    <cellStyle name="Standard 12 3 2 9 4" xfId="20202" xr:uid="{00000000-0005-0000-0000-0000D4390000}"/>
    <cellStyle name="Standard 12 3 2_1" xfId="222" xr:uid="{00000000-0005-0000-0000-0000D5390000}"/>
    <cellStyle name="Standard 12 3 3" xfId="151" xr:uid="{00000000-0005-0000-0000-0000D6390000}"/>
    <cellStyle name="Standard 12 3 3 10" xfId="7344" xr:uid="{00000000-0005-0000-0000-0000D7390000}"/>
    <cellStyle name="Standard 12 3 3 10 2" xfId="15765" xr:uid="{00000000-0005-0000-0000-0000D8390000}"/>
    <cellStyle name="Standard 12 3 3 10 2 2" xfId="32603" xr:uid="{00000000-0005-0000-0000-0000D9390000}"/>
    <cellStyle name="Standard 12 3 3 10 3" xfId="24185" xr:uid="{00000000-0005-0000-0000-0000DA390000}"/>
    <cellStyle name="Standard 12 3 3 11" xfId="7835" xr:uid="{00000000-0005-0000-0000-0000DB390000}"/>
    <cellStyle name="Standard 12 3 3 11 2" xfId="16256" xr:uid="{00000000-0005-0000-0000-0000DC390000}"/>
    <cellStyle name="Standard 12 3 3 11 2 2" xfId="33094" xr:uid="{00000000-0005-0000-0000-0000DD390000}"/>
    <cellStyle name="Standard 12 3 3 11 3" xfId="24676" xr:uid="{00000000-0005-0000-0000-0000DE390000}"/>
    <cellStyle name="Standard 12 3 3 12" xfId="8328" xr:uid="{00000000-0005-0000-0000-0000DF390000}"/>
    <cellStyle name="Standard 12 3 3 12 2" xfId="16749" xr:uid="{00000000-0005-0000-0000-0000E0390000}"/>
    <cellStyle name="Standard 12 3 3 12 2 2" xfId="33587" xr:uid="{00000000-0005-0000-0000-0000E1390000}"/>
    <cellStyle name="Standard 12 3 3 12 3" xfId="25169" xr:uid="{00000000-0005-0000-0000-0000E2390000}"/>
    <cellStyle name="Standard 12 3 3 13" xfId="8703" xr:uid="{00000000-0005-0000-0000-0000E3390000}"/>
    <cellStyle name="Standard 12 3 3 13 2" xfId="25542" xr:uid="{00000000-0005-0000-0000-0000E4390000}"/>
    <cellStyle name="Standard 12 3 3 14" xfId="17123" xr:uid="{00000000-0005-0000-0000-0000E5390000}"/>
    <cellStyle name="Standard 12 3 3 2" xfId="391" xr:uid="{00000000-0005-0000-0000-0000E6390000}"/>
    <cellStyle name="Standard 12 3 3 2 10" xfId="8329" xr:uid="{00000000-0005-0000-0000-0000E7390000}"/>
    <cellStyle name="Standard 12 3 3 2 10 2" xfId="16750" xr:uid="{00000000-0005-0000-0000-0000E8390000}"/>
    <cellStyle name="Standard 12 3 3 2 10 2 2" xfId="33588" xr:uid="{00000000-0005-0000-0000-0000E9390000}"/>
    <cellStyle name="Standard 12 3 3 2 10 3" xfId="25170" xr:uid="{00000000-0005-0000-0000-0000EA390000}"/>
    <cellStyle name="Standard 12 3 3 2 11" xfId="8866" xr:uid="{00000000-0005-0000-0000-0000EB390000}"/>
    <cellStyle name="Standard 12 3 3 2 11 2" xfId="25705" xr:uid="{00000000-0005-0000-0000-0000EC390000}"/>
    <cellStyle name="Standard 12 3 3 2 12" xfId="17286" xr:uid="{00000000-0005-0000-0000-0000ED390000}"/>
    <cellStyle name="Standard 12 3 3 2 2" xfId="887" xr:uid="{00000000-0005-0000-0000-0000EE390000}"/>
    <cellStyle name="Standard 12 3 3 2 2 2" xfId="1875" xr:uid="{00000000-0005-0000-0000-0000EF390000}"/>
    <cellStyle name="Standard 12 3 3 2 2 2 2" xfId="5411" xr:uid="{00000000-0005-0000-0000-0000F0390000}"/>
    <cellStyle name="Standard 12 3 3 2 2 2 2 2" xfId="13832" xr:uid="{00000000-0005-0000-0000-0000F1390000}"/>
    <cellStyle name="Standard 12 3 3 2 2 2 2 2 2" xfId="30670" xr:uid="{00000000-0005-0000-0000-0000F2390000}"/>
    <cellStyle name="Standard 12 3 3 2 2 2 2 3" xfId="22252" xr:uid="{00000000-0005-0000-0000-0000F3390000}"/>
    <cellStyle name="Standard 12 3 3 2 2 2 3" xfId="10350" xr:uid="{00000000-0005-0000-0000-0000F4390000}"/>
    <cellStyle name="Standard 12 3 3 2 2 2 3 2" xfId="27188" xr:uid="{00000000-0005-0000-0000-0000F5390000}"/>
    <cellStyle name="Standard 12 3 3 2 2 2 4" xfId="18770" xr:uid="{00000000-0005-0000-0000-0000F6390000}"/>
    <cellStyle name="Standard 12 3 3 2 2 3" xfId="4423" xr:uid="{00000000-0005-0000-0000-0000F7390000}"/>
    <cellStyle name="Standard 12 3 3 2 2 3 2" xfId="12844" xr:uid="{00000000-0005-0000-0000-0000F8390000}"/>
    <cellStyle name="Standard 12 3 3 2 2 3 2 2" xfId="29682" xr:uid="{00000000-0005-0000-0000-0000F9390000}"/>
    <cellStyle name="Standard 12 3 3 2 2 3 3" xfId="21264" xr:uid="{00000000-0005-0000-0000-0000FA390000}"/>
    <cellStyle name="Standard 12 3 3 2 2 4" xfId="9362" xr:uid="{00000000-0005-0000-0000-0000FB390000}"/>
    <cellStyle name="Standard 12 3 3 2 2 4 2" xfId="26200" xr:uid="{00000000-0005-0000-0000-0000FC390000}"/>
    <cellStyle name="Standard 12 3 3 2 2 5" xfId="17782" xr:uid="{00000000-0005-0000-0000-0000FD390000}"/>
    <cellStyle name="Standard 12 3 3 2 3" xfId="1380" xr:uid="{00000000-0005-0000-0000-0000FE390000}"/>
    <cellStyle name="Standard 12 3 3 2 3 2" xfId="4916" xr:uid="{00000000-0005-0000-0000-0000FF390000}"/>
    <cellStyle name="Standard 12 3 3 2 3 2 2" xfId="13337" xr:uid="{00000000-0005-0000-0000-0000003A0000}"/>
    <cellStyle name="Standard 12 3 3 2 3 2 2 2" xfId="30175" xr:uid="{00000000-0005-0000-0000-0000013A0000}"/>
    <cellStyle name="Standard 12 3 3 2 3 2 3" xfId="21757" xr:uid="{00000000-0005-0000-0000-0000023A0000}"/>
    <cellStyle name="Standard 12 3 3 2 3 3" xfId="9855" xr:uid="{00000000-0005-0000-0000-0000033A0000}"/>
    <cellStyle name="Standard 12 3 3 2 3 3 2" xfId="26693" xr:uid="{00000000-0005-0000-0000-0000043A0000}"/>
    <cellStyle name="Standard 12 3 3 2 3 4" xfId="18275" xr:uid="{00000000-0005-0000-0000-0000053A0000}"/>
    <cellStyle name="Standard 12 3 3 2 4" xfId="2376" xr:uid="{00000000-0005-0000-0000-0000063A0000}"/>
    <cellStyle name="Standard 12 3 3 2 4 2" xfId="5862" xr:uid="{00000000-0005-0000-0000-0000073A0000}"/>
    <cellStyle name="Standard 12 3 3 2 4 2 2" xfId="14283" xr:uid="{00000000-0005-0000-0000-0000083A0000}"/>
    <cellStyle name="Standard 12 3 3 2 4 2 2 2" xfId="31121" xr:uid="{00000000-0005-0000-0000-0000093A0000}"/>
    <cellStyle name="Standard 12 3 3 2 4 2 3" xfId="22703" xr:uid="{00000000-0005-0000-0000-00000A3A0000}"/>
    <cellStyle name="Standard 12 3 3 2 4 3" xfId="10801" xr:uid="{00000000-0005-0000-0000-00000B3A0000}"/>
    <cellStyle name="Standard 12 3 3 2 4 3 2" xfId="27639" xr:uid="{00000000-0005-0000-0000-00000C3A0000}"/>
    <cellStyle name="Standard 12 3 3 2 4 4" xfId="19221" xr:uid="{00000000-0005-0000-0000-00000D3A0000}"/>
    <cellStyle name="Standard 12 3 3 2 5" xfId="2871" xr:uid="{00000000-0005-0000-0000-00000E3A0000}"/>
    <cellStyle name="Standard 12 3 3 2 5 2" xfId="6353" xr:uid="{00000000-0005-0000-0000-00000F3A0000}"/>
    <cellStyle name="Standard 12 3 3 2 5 2 2" xfId="14774" xr:uid="{00000000-0005-0000-0000-0000103A0000}"/>
    <cellStyle name="Standard 12 3 3 2 5 2 2 2" xfId="31612" xr:uid="{00000000-0005-0000-0000-0000113A0000}"/>
    <cellStyle name="Standard 12 3 3 2 5 2 3" xfId="23194" xr:uid="{00000000-0005-0000-0000-0000123A0000}"/>
    <cellStyle name="Standard 12 3 3 2 5 3" xfId="11292" xr:uid="{00000000-0005-0000-0000-0000133A0000}"/>
    <cellStyle name="Standard 12 3 3 2 5 3 2" xfId="28130" xr:uid="{00000000-0005-0000-0000-0000143A0000}"/>
    <cellStyle name="Standard 12 3 3 2 5 4" xfId="19712" xr:uid="{00000000-0005-0000-0000-0000153A0000}"/>
    <cellStyle name="Standard 12 3 3 2 6" xfId="3368" xr:uid="{00000000-0005-0000-0000-0000163A0000}"/>
    <cellStyle name="Standard 12 3 3 2 6 2" xfId="6850" xr:uid="{00000000-0005-0000-0000-0000173A0000}"/>
    <cellStyle name="Standard 12 3 3 2 6 2 2" xfId="15271" xr:uid="{00000000-0005-0000-0000-0000183A0000}"/>
    <cellStyle name="Standard 12 3 3 2 6 2 2 2" xfId="32109" xr:uid="{00000000-0005-0000-0000-0000193A0000}"/>
    <cellStyle name="Standard 12 3 3 2 6 2 3" xfId="23691" xr:uid="{00000000-0005-0000-0000-00001A3A0000}"/>
    <cellStyle name="Standard 12 3 3 2 6 3" xfId="11789" xr:uid="{00000000-0005-0000-0000-00001B3A0000}"/>
    <cellStyle name="Standard 12 3 3 2 6 3 2" xfId="28627" xr:uid="{00000000-0005-0000-0000-00001C3A0000}"/>
    <cellStyle name="Standard 12 3 3 2 6 4" xfId="20209" xr:uid="{00000000-0005-0000-0000-00001D3A0000}"/>
    <cellStyle name="Standard 12 3 3 2 7" xfId="3928" xr:uid="{00000000-0005-0000-0000-00001E3A0000}"/>
    <cellStyle name="Standard 12 3 3 2 7 2" xfId="12349" xr:uid="{00000000-0005-0000-0000-00001F3A0000}"/>
    <cellStyle name="Standard 12 3 3 2 7 2 2" xfId="29187" xr:uid="{00000000-0005-0000-0000-0000203A0000}"/>
    <cellStyle name="Standard 12 3 3 2 7 3" xfId="20769" xr:uid="{00000000-0005-0000-0000-0000213A0000}"/>
    <cellStyle name="Standard 12 3 3 2 8" xfId="7345" xr:uid="{00000000-0005-0000-0000-0000223A0000}"/>
    <cellStyle name="Standard 12 3 3 2 8 2" xfId="15766" xr:uid="{00000000-0005-0000-0000-0000233A0000}"/>
    <cellStyle name="Standard 12 3 3 2 8 2 2" xfId="32604" xr:uid="{00000000-0005-0000-0000-0000243A0000}"/>
    <cellStyle name="Standard 12 3 3 2 8 3" xfId="24186" xr:uid="{00000000-0005-0000-0000-0000253A0000}"/>
    <cellStyle name="Standard 12 3 3 2 9" xfId="7836" xr:uid="{00000000-0005-0000-0000-0000263A0000}"/>
    <cellStyle name="Standard 12 3 3 2 9 2" xfId="16257" xr:uid="{00000000-0005-0000-0000-0000273A0000}"/>
    <cellStyle name="Standard 12 3 3 2 9 2 2" xfId="33095" xr:uid="{00000000-0005-0000-0000-0000283A0000}"/>
    <cellStyle name="Standard 12 3 3 2 9 3" xfId="24677" xr:uid="{00000000-0005-0000-0000-0000293A0000}"/>
    <cellStyle name="Standard 12 3 3 3" xfId="553" xr:uid="{00000000-0005-0000-0000-00002A3A0000}"/>
    <cellStyle name="Standard 12 3 3 3 10" xfId="8330" xr:uid="{00000000-0005-0000-0000-00002B3A0000}"/>
    <cellStyle name="Standard 12 3 3 3 10 2" xfId="16751" xr:uid="{00000000-0005-0000-0000-00002C3A0000}"/>
    <cellStyle name="Standard 12 3 3 3 10 2 2" xfId="33589" xr:uid="{00000000-0005-0000-0000-00002D3A0000}"/>
    <cellStyle name="Standard 12 3 3 3 10 3" xfId="25171" xr:uid="{00000000-0005-0000-0000-00002E3A0000}"/>
    <cellStyle name="Standard 12 3 3 3 11" xfId="9029" xr:uid="{00000000-0005-0000-0000-00002F3A0000}"/>
    <cellStyle name="Standard 12 3 3 3 11 2" xfId="25867" xr:uid="{00000000-0005-0000-0000-0000303A0000}"/>
    <cellStyle name="Standard 12 3 3 3 12" xfId="17449" xr:uid="{00000000-0005-0000-0000-0000313A0000}"/>
    <cellStyle name="Standard 12 3 3 3 2" xfId="1049" xr:uid="{00000000-0005-0000-0000-0000323A0000}"/>
    <cellStyle name="Standard 12 3 3 3 2 2" xfId="2037" xr:uid="{00000000-0005-0000-0000-0000333A0000}"/>
    <cellStyle name="Standard 12 3 3 3 2 2 2" xfId="5573" xr:uid="{00000000-0005-0000-0000-0000343A0000}"/>
    <cellStyle name="Standard 12 3 3 3 2 2 2 2" xfId="13994" xr:uid="{00000000-0005-0000-0000-0000353A0000}"/>
    <cellStyle name="Standard 12 3 3 3 2 2 2 2 2" xfId="30832" xr:uid="{00000000-0005-0000-0000-0000363A0000}"/>
    <cellStyle name="Standard 12 3 3 3 2 2 2 3" xfId="22414" xr:uid="{00000000-0005-0000-0000-0000373A0000}"/>
    <cellStyle name="Standard 12 3 3 3 2 2 3" xfId="10512" xr:uid="{00000000-0005-0000-0000-0000383A0000}"/>
    <cellStyle name="Standard 12 3 3 3 2 2 3 2" xfId="27350" xr:uid="{00000000-0005-0000-0000-0000393A0000}"/>
    <cellStyle name="Standard 12 3 3 3 2 2 4" xfId="18932" xr:uid="{00000000-0005-0000-0000-00003A3A0000}"/>
    <cellStyle name="Standard 12 3 3 3 2 3" xfId="4585" xr:uid="{00000000-0005-0000-0000-00003B3A0000}"/>
    <cellStyle name="Standard 12 3 3 3 2 3 2" xfId="13006" xr:uid="{00000000-0005-0000-0000-00003C3A0000}"/>
    <cellStyle name="Standard 12 3 3 3 2 3 2 2" xfId="29844" xr:uid="{00000000-0005-0000-0000-00003D3A0000}"/>
    <cellStyle name="Standard 12 3 3 3 2 3 3" xfId="21426" xr:uid="{00000000-0005-0000-0000-00003E3A0000}"/>
    <cellStyle name="Standard 12 3 3 3 2 4" xfId="9524" xr:uid="{00000000-0005-0000-0000-00003F3A0000}"/>
    <cellStyle name="Standard 12 3 3 3 2 4 2" xfId="26362" xr:uid="{00000000-0005-0000-0000-0000403A0000}"/>
    <cellStyle name="Standard 12 3 3 3 2 5" xfId="17944" xr:uid="{00000000-0005-0000-0000-0000413A0000}"/>
    <cellStyle name="Standard 12 3 3 3 3" xfId="1542" xr:uid="{00000000-0005-0000-0000-0000423A0000}"/>
    <cellStyle name="Standard 12 3 3 3 3 2" xfId="5078" xr:uid="{00000000-0005-0000-0000-0000433A0000}"/>
    <cellStyle name="Standard 12 3 3 3 3 2 2" xfId="13499" xr:uid="{00000000-0005-0000-0000-0000443A0000}"/>
    <cellStyle name="Standard 12 3 3 3 3 2 2 2" xfId="30337" xr:uid="{00000000-0005-0000-0000-0000453A0000}"/>
    <cellStyle name="Standard 12 3 3 3 3 2 3" xfId="21919" xr:uid="{00000000-0005-0000-0000-0000463A0000}"/>
    <cellStyle name="Standard 12 3 3 3 3 3" xfId="10017" xr:uid="{00000000-0005-0000-0000-0000473A0000}"/>
    <cellStyle name="Standard 12 3 3 3 3 3 2" xfId="26855" xr:uid="{00000000-0005-0000-0000-0000483A0000}"/>
    <cellStyle name="Standard 12 3 3 3 3 4" xfId="18437" xr:uid="{00000000-0005-0000-0000-0000493A0000}"/>
    <cellStyle name="Standard 12 3 3 3 4" xfId="2377" xr:uid="{00000000-0005-0000-0000-00004A3A0000}"/>
    <cellStyle name="Standard 12 3 3 3 4 2" xfId="5863" xr:uid="{00000000-0005-0000-0000-00004B3A0000}"/>
    <cellStyle name="Standard 12 3 3 3 4 2 2" xfId="14284" xr:uid="{00000000-0005-0000-0000-00004C3A0000}"/>
    <cellStyle name="Standard 12 3 3 3 4 2 2 2" xfId="31122" xr:uid="{00000000-0005-0000-0000-00004D3A0000}"/>
    <cellStyle name="Standard 12 3 3 3 4 2 3" xfId="22704" xr:uid="{00000000-0005-0000-0000-00004E3A0000}"/>
    <cellStyle name="Standard 12 3 3 3 4 3" xfId="10802" xr:uid="{00000000-0005-0000-0000-00004F3A0000}"/>
    <cellStyle name="Standard 12 3 3 3 4 3 2" xfId="27640" xr:uid="{00000000-0005-0000-0000-0000503A0000}"/>
    <cellStyle name="Standard 12 3 3 3 4 4" xfId="19222" xr:uid="{00000000-0005-0000-0000-0000513A0000}"/>
    <cellStyle name="Standard 12 3 3 3 5" xfId="2872" xr:uid="{00000000-0005-0000-0000-0000523A0000}"/>
    <cellStyle name="Standard 12 3 3 3 5 2" xfId="6354" xr:uid="{00000000-0005-0000-0000-0000533A0000}"/>
    <cellStyle name="Standard 12 3 3 3 5 2 2" xfId="14775" xr:uid="{00000000-0005-0000-0000-0000543A0000}"/>
    <cellStyle name="Standard 12 3 3 3 5 2 2 2" xfId="31613" xr:uid="{00000000-0005-0000-0000-0000553A0000}"/>
    <cellStyle name="Standard 12 3 3 3 5 2 3" xfId="23195" xr:uid="{00000000-0005-0000-0000-0000563A0000}"/>
    <cellStyle name="Standard 12 3 3 3 5 3" xfId="11293" xr:uid="{00000000-0005-0000-0000-0000573A0000}"/>
    <cellStyle name="Standard 12 3 3 3 5 3 2" xfId="28131" xr:uid="{00000000-0005-0000-0000-0000583A0000}"/>
    <cellStyle name="Standard 12 3 3 3 5 4" xfId="19713" xr:uid="{00000000-0005-0000-0000-0000593A0000}"/>
    <cellStyle name="Standard 12 3 3 3 6" xfId="3369" xr:uid="{00000000-0005-0000-0000-00005A3A0000}"/>
    <cellStyle name="Standard 12 3 3 3 6 2" xfId="6851" xr:uid="{00000000-0005-0000-0000-00005B3A0000}"/>
    <cellStyle name="Standard 12 3 3 3 6 2 2" xfId="15272" xr:uid="{00000000-0005-0000-0000-00005C3A0000}"/>
    <cellStyle name="Standard 12 3 3 3 6 2 2 2" xfId="32110" xr:uid="{00000000-0005-0000-0000-00005D3A0000}"/>
    <cellStyle name="Standard 12 3 3 3 6 2 3" xfId="23692" xr:uid="{00000000-0005-0000-0000-00005E3A0000}"/>
    <cellStyle name="Standard 12 3 3 3 6 3" xfId="11790" xr:uid="{00000000-0005-0000-0000-00005F3A0000}"/>
    <cellStyle name="Standard 12 3 3 3 6 3 2" xfId="28628" xr:uid="{00000000-0005-0000-0000-0000603A0000}"/>
    <cellStyle name="Standard 12 3 3 3 6 4" xfId="20210" xr:uid="{00000000-0005-0000-0000-0000613A0000}"/>
    <cellStyle name="Standard 12 3 3 3 7" xfId="4090" xr:uid="{00000000-0005-0000-0000-0000623A0000}"/>
    <cellStyle name="Standard 12 3 3 3 7 2" xfId="12511" xr:uid="{00000000-0005-0000-0000-0000633A0000}"/>
    <cellStyle name="Standard 12 3 3 3 7 2 2" xfId="29349" xr:uid="{00000000-0005-0000-0000-0000643A0000}"/>
    <cellStyle name="Standard 12 3 3 3 7 3" xfId="20931" xr:uid="{00000000-0005-0000-0000-0000653A0000}"/>
    <cellStyle name="Standard 12 3 3 3 8" xfId="7346" xr:uid="{00000000-0005-0000-0000-0000663A0000}"/>
    <cellStyle name="Standard 12 3 3 3 8 2" xfId="15767" xr:uid="{00000000-0005-0000-0000-0000673A0000}"/>
    <cellStyle name="Standard 12 3 3 3 8 2 2" xfId="32605" xr:uid="{00000000-0005-0000-0000-0000683A0000}"/>
    <cellStyle name="Standard 12 3 3 3 8 3" xfId="24187" xr:uid="{00000000-0005-0000-0000-0000693A0000}"/>
    <cellStyle name="Standard 12 3 3 3 9" xfId="7837" xr:uid="{00000000-0005-0000-0000-00006A3A0000}"/>
    <cellStyle name="Standard 12 3 3 3 9 2" xfId="16258" xr:uid="{00000000-0005-0000-0000-00006B3A0000}"/>
    <cellStyle name="Standard 12 3 3 3 9 2 2" xfId="33096" xr:uid="{00000000-0005-0000-0000-00006C3A0000}"/>
    <cellStyle name="Standard 12 3 3 3 9 3" xfId="24678" xr:uid="{00000000-0005-0000-0000-00006D3A0000}"/>
    <cellStyle name="Standard 12 3 3 4" xfId="724" xr:uid="{00000000-0005-0000-0000-00006E3A0000}"/>
    <cellStyle name="Standard 12 3 3 4 2" xfId="1712" xr:uid="{00000000-0005-0000-0000-00006F3A0000}"/>
    <cellStyle name="Standard 12 3 3 4 2 2" xfId="5248" xr:uid="{00000000-0005-0000-0000-0000703A0000}"/>
    <cellStyle name="Standard 12 3 3 4 2 2 2" xfId="13669" xr:uid="{00000000-0005-0000-0000-0000713A0000}"/>
    <cellStyle name="Standard 12 3 3 4 2 2 2 2" xfId="30507" xr:uid="{00000000-0005-0000-0000-0000723A0000}"/>
    <cellStyle name="Standard 12 3 3 4 2 2 3" xfId="22089" xr:uid="{00000000-0005-0000-0000-0000733A0000}"/>
    <cellStyle name="Standard 12 3 3 4 2 3" xfId="10187" xr:uid="{00000000-0005-0000-0000-0000743A0000}"/>
    <cellStyle name="Standard 12 3 3 4 2 3 2" xfId="27025" xr:uid="{00000000-0005-0000-0000-0000753A0000}"/>
    <cellStyle name="Standard 12 3 3 4 2 4" xfId="18607" xr:uid="{00000000-0005-0000-0000-0000763A0000}"/>
    <cellStyle name="Standard 12 3 3 4 3" xfId="4260" xr:uid="{00000000-0005-0000-0000-0000773A0000}"/>
    <cellStyle name="Standard 12 3 3 4 3 2" xfId="12681" xr:uid="{00000000-0005-0000-0000-0000783A0000}"/>
    <cellStyle name="Standard 12 3 3 4 3 2 2" xfId="29519" xr:uid="{00000000-0005-0000-0000-0000793A0000}"/>
    <cellStyle name="Standard 12 3 3 4 3 3" xfId="21101" xr:uid="{00000000-0005-0000-0000-00007A3A0000}"/>
    <cellStyle name="Standard 12 3 3 4 4" xfId="9199" xr:uid="{00000000-0005-0000-0000-00007B3A0000}"/>
    <cellStyle name="Standard 12 3 3 4 4 2" xfId="26037" xr:uid="{00000000-0005-0000-0000-00007C3A0000}"/>
    <cellStyle name="Standard 12 3 3 4 5" xfId="17619" xr:uid="{00000000-0005-0000-0000-00007D3A0000}"/>
    <cellStyle name="Standard 12 3 3 5" xfId="1217" xr:uid="{00000000-0005-0000-0000-00007E3A0000}"/>
    <cellStyle name="Standard 12 3 3 5 2" xfId="4753" xr:uid="{00000000-0005-0000-0000-00007F3A0000}"/>
    <cellStyle name="Standard 12 3 3 5 2 2" xfId="13174" xr:uid="{00000000-0005-0000-0000-0000803A0000}"/>
    <cellStyle name="Standard 12 3 3 5 2 2 2" xfId="30012" xr:uid="{00000000-0005-0000-0000-0000813A0000}"/>
    <cellStyle name="Standard 12 3 3 5 2 3" xfId="21594" xr:uid="{00000000-0005-0000-0000-0000823A0000}"/>
    <cellStyle name="Standard 12 3 3 5 3" xfId="9692" xr:uid="{00000000-0005-0000-0000-0000833A0000}"/>
    <cellStyle name="Standard 12 3 3 5 3 2" xfId="26530" xr:uid="{00000000-0005-0000-0000-0000843A0000}"/>
    <cellStyle name="Standard 12 3 3 5 4" xfId="18112" xr:uid="{00000000-0005-0000-0000-0000853A0000}"/>
    <cellStyle name="Standard 12 3 3 6" xfId="2375" xr:uid="{00000000-0005-0000-0000-0000863A0000}"/>
    <cellStyle name="Standard 12 3 3 6 2" xfId="5861" xr:uid="{00000000-0005-0000-0000-0000873A0000}"/>
    <cellStyle name="Standard 12 3 3 6 2 2" xfId="14282" xr:uid="{00000000-0005-0000-0000-0000883A0000}"/>
    <cellStyle name="Standard 12 3 3 6 2 2 2" xfId="31120" xr:uid="{00000000-0005-0000-0000-0000893A0000}"/>
    <cellStyle name="Standard 12 3 3 6 2 3" xfId="22702" xr:uid="{00000000-0005-0000-0000-00008A3A0000}"/>
    <cellStyle name="Standard 12 3 3 6 3" xfId="10800" xr:uid="{00000000-0005-0000-0000-00008B3A0000}"/>
    <cellStyle name="Standard 12 3 3 6 3 2" xfId="27638" xr:uid="{00000000-0005-0000-0000-00008C3A0000}"/>
    <cellStyle name="Standard 12 3 3 6 4" xfId="19220" xr:uid="{00000000-0005-0000-0000-00008D3A0000}"/>
    <cellStyle name="Standard 12 3 3 7" xfId="2870" xr:uid="{00000000-0005-0000-0000-00008E3A0000}"/>
    <cellStyle name="Standard 12 3 3 7 2" xfId="6352" xr:uid="{00000000-0005-0000-0000-00008F3A0000}"/>
    <cellStyle name="Standard 12 3 3 7 2 2" xfId="14773" xr:uid="{00000000-0005-0000-0000-0000903A0000}"/>
    <cellStyle name="Standard 12 3 3 7 2 2 2" xfId="31611" xr:uid="{00000000-0005-0000-0000-0000913A0000}"/>
    <cellStyle name="Standard 12 3 3 7 2 3" xfId="23193" xr:uid="{00000000-0005-0000-0000-0000923A0000}"/>
    <cellStyle name="Standard 12 3 3 7 3" xfId="11291" xr:uid="{00000000-0005-0000-0000-0000933A0000}"/>
    <cellStyle name="Standard 12 3 3 7 3 2" xfId="28129" xr:uid="{00000000-0005-0000-0000-0000943A0000}"/>
    <cellStyle name="Standard 12 3 3 7 4" xfId="19711" xr:uid="{00000000-0005-0000-0000-0000953A0000}"/>
    <cellStyle name="Standard 12 3 3 8" xfId="3367" xr:uid="{00000000-0005-0000-0000-0000963A0000}"/>
    <cellStyle name="Standard 12 3 3 8 2" xfId="6849" xr:uid="{00000000-0005-0000-0000-0000973A0000}"/>
    <cellStyle name="Standard 12 3 3 8 2 2" xfId="15270" xr:uid="{00000000-0005-0000-0000-0000983A0000}"/>
    <cellStyle name="Standard 12 3 3 8 2 2 2" xfId="32108" xr:uid="{00000000-0005-0000-0000-0000993A0000}"/>
    <cellStyle name="Standard 12 3 3 8 2 3" xfId="23690" xr:uid="{00000000-0005-0000-0000-00009A3A0000}"/>
    <cellStyle name="Standard 12 3 3 8 3" xfId="11788" xr:uid="{00000000-0005-0000-0000-00009B3A0000}"/>
    <cellStyle name="Standard 12 3 3 8 3 2" xfId="28626" xr:uid="{00000000-0005-0000-0000-00009C3A0000}"/>
    <cellStyle name="Standard 12 3 3 8 4" xfId="20208" xr:uid="{00000000-0005-0000-0000-00009D3A0000}"/>
    <cellStyle name="Standard 12 3 3 9" xfId="3765" xr:uid="{00000000-0005-0000-0000-00009E3A0000}"/>
    <cellStyle name="Standard 12 3 3 9 2" xfId="12186" xr:uid="{00000000-0005-0000-0000-00009F3A0000}"/>
    <cellStyle name="Standard 12 3 3 9 2 2" xfId="29024" xr:uid="{00000000-0005-0000-0000-0000A03A0000}"/>
    <cellStyle name="Standard 12 3 3 9 3" xfId="20606" xr:uid="{00000000-0005-0000-0000-0000A13A0000}"/>
    <cellStyle name="Standard 12 3 4" xfId="313" xr:uid="{00000000-0005-0000-0000-0000A23A0000}"/>
    <cellStyle name="Standard 12 3 4 10" xfId="8331" xr:uid="{00000000-0005-0000-0000-0000A33A0000}"/>
    <cellStyle name="Standard 12 3 4 10 2" xfId="16752" xr:uid="{00000000-0005-0000-0000-0000A43A0000}"/>
    <cellStyle name="Standard 12 3 4 10 2 2" xfId="33590" xr:uid="{00000000-0005-0000-0000-0000A53A0000}"/>
    <cellStyle name="Standard 12 3 4 10 3" xfId="25172" xr:uid="{00000000-0005-0000-0000-0000A63A0000}"/>
    <cellStyle name="Standard 12 3 4 11" xfId="8788" xr:uid="{00000000-0005-0000-0000-0000A73A0000}"/>
    <cellStyle name="Standard 12 3 4 11 2" xfId="25627" xr:uid="{00000000-0005-0000-0000-0000A83A0000}"/>
    <cellStyle name="Standard 12 3 4 12" xfId="17208" xr:uid="{00000000-0005-0000-0000-0000A93A0000}"/>
    <cellStyle name="Standard 12 3 4 2" xfId="809" xr:uid="{00000000-0005-0000-0000-0000AA3A0000}"/>
    <cellStyle name="Standard 12 3 4 2 2" xfId="1797" xr:uid="{00000000-0005-0000-0000-0000AB3A0000}"/>
    <cellStyle name="Standard 12 3 4 2 2 2" xfId="5333" xr:uid="{00000000-0005-0000-0000-0000AC3A0000}"/>
    <cellStyle name="Standard 12 3 4 2 2 2 2" xfId="13754" xr:uid="{00000000-0005-0000-0000-0000AD3A0000}"/>
    <cellStyle name="Standard 12 3 4 2 2 2 2 2" xfId="30592" xr:uid="{00000000-0005-0000-0000-0000AE3A0000}"/>
    <cellStyle name="Standard 12 3 4 2 2 2 3" xfId="22174" xr:uid="{00000000-0005-0000-0000-0000AF3A0000}"/>
    <cellStyle name="Standard 12 3 4 2 2 3" xfId="10272" xr:uid="{00000000-0005-0000-0000-0000B03A0000}"/>
    <cellStyle name="Standard 12 3 4 2 2 3 2" xfId="27110" xr:uid="{00000000-0005-0000-0000-0000B13A0000}"/>
    <cellStyle name="Standard 12 3 4 2 2 4" xfId="18692" xr:uid="{00000000-0005-0000-0000-0000B23A0000}"/>
    <cellStyle name="Standard 12 3 4 2 3" xfId="4345" xr:uid="{00000000-0005-0000-0000-0000B33A0000}"/>
    <cellStyle name="Standard 12 3 4 2 3 2" xfId="12766" xr:uid="{00000000-0005-0000-0000-0000B43A0000}"/>
    <cellStyle name="Standard 12 3 4 2 3 2 2" xfId="29604" xr:uid="{00000000-0005-0000-0000-0000B53A0000}"/>
    <cellStyle name="Standard 12 3 4 2 3 3" xfId="21186" xr:uid="{00000000-0005-0000-0000-0000B63A0000}"/>
    <cellStyle name="Standard 12 3 4 2 4" xfId="9284" xr:uid="{00000000-0005-0000-0000-0000B73A0000}"/>
    <cellStyle name="Standard 12 3 4 2 4 2" xfId="26122" xr:uid="{00000000-0005-0000-0000-0000B83A0000}"/>
    <cellStyle name="Standard 12 3 4 2 5" xfId="17704" xr:uid="{00000000-0005-0000-0000-0000B93A0000}"/>
    <cellStyle name="Standard 12 3 4 3" xfId="1302" xr:uid="{00000000-0005-0000-0000-0000BA3A0000}"/>
    <cellStyle name="Standard 12 3 4 3 2" xfId="4838" xr:uid="{00000000-0005-0000-0000-0000BB3A0000}"/>
    <cellStyle name="Standard 12 3 4 3 2 2" xfId="13259" xr:uid="{00000000-0005-0000-0000-0000BC3A0000}"/>
    <cellStyle name="Standard 12 3 4 3 2 2 2" xfId="30097" xr:uid="{00000000-0005-0000-0000-0000BD3A0000}"/>
    <cellStyle name="Standard 12 3 4 3 2 3" xfId="21679" xr:uid="{00000000-0005-0000-0000-0000BE3A0000}"/>
    <cellStyle name="Standard 12 3 4 3 3" xfId="9777" xr:uid="{00000000-0005-0000-0000-0000BF3A0000}"/>
    <cellStyle name="Standard 12 3 4 3 3 2" xfId="26615" xr:uid="{00000000-0005-0000-0000-0000C03A0000}"/>
    <cellStyle name="Standard 12 3 4 3 4" xfId="18197" xr:uid="{00000000-0005-0000-0000-0000C13A0000}"/>
    <cellStyle name="Standard 12 3 4 4" xfId="2378" xr:uid="{00000000-0005-0000-0000-0000C23A0000}"/>
    <cellStyle name="Standard 12 3 4 4 2" xfId="5864" xr:uid="{00000000-0005-0000-0000-0000C33A0000}"/>
    <cellStyle name="Standard 12 3 4 4 2 2" xfId="14285" xr:uid="{00000000-0005-0000-0000-0000C43A0000}"/>
    <cellStyle name="Standard 12 3 4 4 2 2 2" xfId="31123" xr:uid="{00000000-0005-0000-0000-0000C53A0000}"/>
    <cellStyle name="Standard 12 3 4 4 2 3" xfId="22705" xr:uid="{00000000-0005-0000-0000-0000C63A0000}"/>
    <cellStyle name="Standard 12 3 4 4 3" xfId="10803" xr:uid="{00000000-0005-0000-0000-0000C73A0000}"/>
    <cellStyle name="Standard 12 3 4 4 3 2" xfId="27641" xr:uid="{00000000-0005-0000-0000-0000C83A0000}"/>
    <cellStyle name="Standard 12 3 4 4 4" xfId="19223" xr:uid="{00000000-0005-0000-0000-0000C93A0000}"/>
    <cellStyle name="Standard 12 3 4 5" xfId="2873" xr:uid="{00000000-0005-0000-0000-0000CA3A0000}"/>
    <cellStyle name="Standard 12 3 4 5 2" xfId="6355" xr:uid="{00000000-0005-0000-0000-0000CB3A0000}"/>
    <cellStyle name="Standard 12 3 4 5 2 2" xfId="14776" xr:uid="{00000000-0005-0000-0000-0000CC3A0000}"/>
    <cellStyle name="Standard 12 3 4 5 2 2 2" xfId="31614" xr:uid="{00000000-0005-0000-0000-0000CD3A0000}"/>
    <cellStyle name="Standard 12 3 4 5 2 3" xfId="23196" xr:uid="{00000000-0005-0000-0000-0000CE3A0000}"/>
    <cellStyle name="Standard 12 3 4 5 3" xfId="11294" xr:uid="{00000000-0005-0000-0000-0000CF3A0000}"/>
    <cellStyle name="Standard 12 3 4 5 3 2" xfId="28132" xr:uid="{00000000-0005-0000-0000-0000D03A0000}"/>
    <cellStyle name="Standard 12 3 4 5 4" xfId="19714" xr:uid="{00000000-0005-0000-0000-0000D13A0000}"/>
    <cellStyle name="Standard 12 3 4 6" xfId="3370" xr:uid="{00000000-0005-0000-0000-0000D23A0000}"/>
    <cellStyle name="Standard 12 3 4 6 2" xfId="6852" xr:uid="{00000000-0005-0000-0000-0000D33A0000}"/>
    <cellStyle name="Standard 12 3 4 6 2 2" xfId="15273" xr:uid="{00000000-0005-0000-0000-0000D43A0000}"/>
    <cellStyle name="Standard 12 3 4 6 2 2 2" xfId="32111" xr:uid="{00000000-0005-0000-0000-0000D53A0000}"/>
    <cellStyle name="Standard 12 3 4 6 2 3" xfId="23693" xr:uid="{00000000-0005-0000-0000-0000D63A0000}"/>
    <cellStyle name="Standard 12 3 4 6 3" xfId="11791" xr:uid="{00000000-0005-0000-0000-0000D73A0000}"/>
    <cellStyle name="Standard 12 3 4 6 3 2" xfId="28629" xr:uid="{00000000-0005-0000-0000-0000D83A0000}"/>
    <cellStyle name="Standard 12 3 4 6 4" xfId="20211" xr:uid="{00000000-0005-0000-0000-0000D93A0000}"/>
    <cellStyle name="Standard 12 3 4 7" xfId="3850" xr:uid="{00000000-0005-0000-0000-0000DA3A0000}"/>
    <cellStyle name="Standard 12 3 4 7 2" xfId="12271" xr:uid="{00000000-0005-0000-0000-0000DB3A0000}"/>
    <cellStyle name="Standard 12 3 4 7 2 2" xfId="29109" xr:uid="{00000000-0005-0000-0000-0000DC3A0000}"/>
    <cellStyle name="Standard 12 3 4 7 3" xfId="20691" xr:uid="{00000000-0005-0000-0000-0000DD3A0000}"/>
    <cellStyle name="Standard 12 3 4 8" xfId="7347" xr:uid="{00000000-0005-0000-0000-0000DE3A0000}"/>
    <cellStyle name="Standard 12 3 4 8 2" xfId="15768" xr:uid="{00000000-0005-0000-0000-0000DF3A0000}"/>
    <cellStyle name="Standard 12 3 4 8 2 2" xfId="32606" xr:uid="{00000000-0005-0000-0000-0000E03A0000}"/>
    <cellStyle name="Standard 12 3 4 8 3" xfId="24188" xr:uid="{00000000-0005-0000-0000-0000E13A0000}"/>
    <cellStyle name="Standard 12 3 4 9" xfId="7838" xr:uid="{00000000-0005-0000-0000-0000E23A0000}"/>
    <cellStyle name="Standard 12 3 4 9 2" xfId="16259" xr:uid="{00000000-0005-0000-0000-0000E33A0000}"/>
    <cellStyle name="Standard 12 3 4 9 2 2" xfId="33097" xr:uid="{00000000-0005-0000-0000-0000E43A0000}"/>
    <cellStyle name="Standard 12 3 4 9 3" xfId="24679" xr:uid="{00000000-0005-0000-0000-0000E53A0000}"/>
    <cellStyle name="Standard 12 3 5" xfId="475" xr:uid="{00000000-0005-0000-0000-0000E63A0000}"/>
    <cellStyle name="Standard 12 3 5 10" xfId="8332" xr:uid="{00000000-0005-0000-0000-0000E73A0000}"/>
    <cellStyle name="Standard 12 3 5 10 2" xfId="16753" xr:uid="{00000000-0005-0000-0000-0000E83A0000}"/>
    <cellStyle name="Standard 12 3 5 10 2 2" xfId="33591" xr:uid="{00000000-0005-0000-0000-0000E93A0000}"/>
    <cellStyle name="Standard 12 3 5 10 3" xfId="25173" xr:uid="{00000000-0005-0000-0000-0000EA3A0000}"/>
    <cellStyle name="Standard 12 3 5 11" xfId="8951" xr:uid="{00000000-0005-0000-0000-0000EB3A0000}"/>
    <cellStyle name="Standard 12 3 5 11 2" xfId="25789" xr:uid="{00000000-0005-0000-0000-0000EC3A0000}"/>
    <cellStyle name="Standard 12 3 5 12" xfId="17371" xr:uid="{00000000-0005-0000-0000-0000ED3A0000}"/>
    <cellStyle name="Standard 12 3 5 2" xfId="971" xr:uid="{00000000-0005-0000-0000-0000EE3A0000}"/>
    <cellStyle name="Standard 12 3 5 2 2" xfId="1959" xr:uid="{00000000-0005-0000-0000-0000EF3A0000}"/>
    <cellStyle name="Standard 12 3 5 2 2 2" xfId="5495" xr:uid="{00000000-0005-0000-0000-0000F03A0000}"/>
    <cellStyle name="Standard 12 3 5 2 2 2 2" xfId="13916" xr:uid="{00000000-0005-0000-0000-0000F13A0000}"/>
    <cellStyle name="Standard 12 3 5 2 2 2 2 2" xfId="30754" xr:uid="{00000000-0005-0000-0000-0000F23A0000}"/>
    <cellStyle name="Standard 12 3 5 2 2 2 3" xfId="22336" xr:uid="{00000000-0005-0000-0000-0000F33A0000}"/>
    <cellStyle name="Standard 12 3 5 2 2 3" xfId="10434" xr:uid="{00000000-0005-0000-0000-0000F43A0000}"/>
    <cellStyle name="Standard 12 3 5 2 2 3 2" xfId="27272" xr:uid="{00000000-0005-0000-0000-0000F53A0000}"/>
    <cellStyle name="Standard 12 3 5 2 2 4" xfId="18854" xr:uid="{00000000-0005-0000-0000-0000F63A0000}"/>
    <cellStyle name="Standard 12 3 5 2 3" xfId="4507" xr:uid="{00000000-0005-0000-0000-0000F73A0000}"/>
    <cellStyle name="Standard 12 3 5 2 3 2" xfId="12928" xr:uid="{00000000-0005-0000-0000-0000F83A0000}"/>
    <cellStyle name="Standard 12 3 5 2 3 2 2" xfId="29766" xr:uid="{00000000-0005-0000-0000-0000F93A0000}"/>
    <cellStyle name="Standard 12 3 5 2 3 3" xfId="21348" xr:uid="{00000000-0005-0000-0000-0000FA3A0000}"/>
    <cellStyle name="Standard 12 3 5 2 4" xfId="9446" xr:uid="{00000000-0005-0000-0000-0000FB3A0000}"/>
    <cellStyle name="Standard 12 3 5 2 4 2" xfId="26284" xr:uid="{00000000-0005-0000-0000-0000FC3A0000}"/>
    <cellStyle name="Standard 12 3 5 2 5" xfId="17866" xr:uid="{00000000-0005-0000-0000-0000FD3A0000}"/>
    <cellStyle name="Standard 12 3 5 3" xfId="1464" xr:uid="{00000000-0005-0000-0000-0000FE3A0000}"/>
    <cellStyle name="Standard 12 3 5 3 2" xfId="5000" xr:uid="{00000000-0005-0000-0000-0000FF3A0000}"/>
    <cellStyle name="Standard 12 3 5 3 2 2" xfId="13421" xr:uid="{00000000-0005-0000-0000-0000003B0000}"/>
    <cellStyle name="Standard 12 3 5 3 2 2 2" xfId="30259" xr:uid="{00000000-0005-0000-0000-0000013B0000}"/>
    <cellStyle name="Standard 12 3 5 3 2 3" xfId="21841" xr:uid="{00000000-0005-0000-0000-0000023B0000}"/>
    <cellStyle name="Standard 12 3 5 3 3" xfId="9939" xr:uid="{00000000-0005-0000-0000-0000033B0000}"/>
    <cellStyle name="Standard 12 3 5 3 3 2" xfId="26777" xr:uid="{00000000-0005-0000-0000-0000043B0000}"/>
    <cellStyle name="Standard 12 3 5 3 4" xfId="18359" xr:uid="{00000000-0005-0000-0000-0000053B0000}"/>
    <cellStyle name="Standard 12 3 5 4" xfId="2379" xr:uid="{00000000-0005-0000-0000-0000063B0000}"/>
    <cellStyle name="Standard 12 3 5 4 2" xfId="5865" xr:uid="{00000000-0005-0000-0000-0000073B0000}"/>
    <cellStyle name="Standard 12 3 5 4 2 2" xfId="14286" xr:uid="{00000000-0005-0000-0000-0000083B0000}"/>
    <cellStyle name="Standard 12 3 5 4 2 2 2" xfId="31124" xr:uid="{00000000-0005-0000-0000-0000093B0000}"/>
    <cellStyle name="Standard 12 3 5 4 2 3" xfId="22706" xr:uid="{00000000-0005-0000-0000-00000A3B0000}"/>
    <cellStyle name="Standard 12 3 5 4 3" xfId="10804" xr:uid="{00000000-0005-0000-0000-00000B3B0000}"/>
    <cellStyle name="Standard 12 3 5 4 3 2" xfId="27642" xr:uid="{00000000-0005-0000-0000-00000C3B0000}"/>
    <cellStyle name="Standard 12 3 5 4 4" xfId="19224" xr:uid="{00000000-0005-0000-0000-00000D3B0000}"/>
    <cellStyle name="Standard 12 3 5 5" xfId="2874" xr:uid="{00000000-0005-0000-0000-00000E3B0000}"/>
    <cellStyle name="Standard 12 3 5 5 2" xfId="6356" xr:uid="{00000000-0005-0000-0000-00000F3B0000}"/>
    <cellStyle name="Standard 12 3 5 5 2 2" xfId="14777" xr:uid="{00000000-0005-0000-0000-0000103B0000}"/>
    <cellStyle name="Standard 12 3 5 5 2 2 2" xfId="31615" xr:uid="{00000000-0005-0000-0000-0000113B0000}"/>
    <cellStyle name="Standard 12 3 5 5 2 3" xfId="23197" xr:uid="{00000000-0005-0000-0000-0000123B0000}"/>
    <cellStyle name="Standard 12 3 5 5 3" xfId="11295" xr:uid="{00000000-0005-0000-0000-0000133B0000}"/>
    <cellStyle name="Standard 12 3 5 5 3 2" xfId="28133" xr:uid="{00000000-0005-0000-0000-0000143B0000}"/>
    <cellStyle name="Standard 12 3 5 5 4" xfId="19715" xr:uid="{00000000-0005-0000-0000-0000153B0000}"/>
    <cellStyle name="Standard 12 3 5 6" xfId="3371" xr:uid="{00000000-0005-0000-0000-0000163B0000}"/>
    <cellStyle name="Standard 12 3 5 6 2" xfId="6853" xr:uid="{00000000-0005-0000-0000-0000173B0000}"/>
    <cellStyle name="Standard 12 3 5 6 2 2" xfId="15274" xr:uid="{00000000-0005-0000-0000-0000183B0000}"/>
    <cellStyle name="Standard 12 3 5 6 2 2 2" xfId="32112" xr:uid="{00000000-0005-0000-0000-0000193B0000}"/>
    <cellStyle name="Standard 12 3 5 6 2 3" xfId="23694" xr:uid="{00000000-0005-0000-0000-00001A3B0000}"/>
    <cellStyle name="Standard 12 3 5 6 3" xfId="11792" xr:uid="{00000000-0005-0000-0000-00001B3B0000}"/>
    <cellStyle name="Standard 12 3 5 6 3 2" xfId="28630" xr:uid="{00000000-0005-0000-0000-00001C3B0000}"/>
    <cellStyle name="Standard 12 3 5 6 4" xfId="20212" xr:uid="{00000000-0005-0000-0000-00001D3B0000}"/>
    <cellStyle name="Standard 12 3 5 7" xfId="4012" xr:uid="{00000000-0005-0000-0000-00001E3B0000}"/>
    <cellStyle name="Standard 12 3 5 7 2" xfId="12433" xr:uid="{00000000-0005-0000-0000-00001F3B0000}"/>
    <cellStyle name="Standard 12 3 5 7 2 2" xfId="29271" xr:uid="{00000000-0005-0000-0000-0000203B0000}"/>
    <cellStyle name="Standard 12 3 5 7 3" xfId="20853" xr:uid="{00000000-0005-0000-0000-0000213B0000}"/>
    <cellStyle name="Standard 12 3 5 8" xfId="7348" xr:uid="{00000000-0005-0000-0000-0000223B0000}"/>
    <cellStyle name="Standard 12 3 5 8 2" xfId="15769" xr:uid="{00000000-0005-0000-0000-0000233B0000}"/>
    <cellStyle name="Standard 12 3 5 8 2 2" xfId="32607" xr:uid="{00000000-0005-0000-0000-0000243B0000}"/>
    <cellStyle name="Standard 12 3 5 8 3" xfId="24189" xr:uid="{00000000-0005-0000-0000-0000253B0000}"/>
    <cellStyle name="Standard 12 3 5 9" xfId="7839" xr:uid="{00000000-0005-0000-0000-0000263B0000}"/>
    <cellStyle name="Standard 12 3 5 9 2" xfId="16260" xr:uid="{00000000-0005-0000-0000-0000273B0000}"/>
    <cellStyle name="Standard 12 3 5 9 2 2" xfId="33098" xr:uid="{00000000-0005-0000-0000-0000283B0000}"/>
    <cellStyle name="Standard 12 3 5 9 3" xfId="24680" xr:uid="{00000000-0005-0000-0000-0000293B0000}"/>
    <cellStyle name="Standard 12 3 6" xfId="646" xr:uid="{00000000-0005-0000-0000-00002A3B0000}"/>
    <cellStyle name="Standard 12 3 6 2" xfId="1634" xr:uid="{00000000-0005-0000-0000-00002B3B0000}"/>
    <cellStyle name="Standard 12 3 6 2 2" xfId="5170" xr:uid="{00000000-0005-0000-0000-00002C3B0000}"/>
    <cellStyle name="Standard 12 3 6 2 2 2" xfId="13591" xr:uid="{00000000-0005-0000-0000-00002D3B0000}"/>
    <cellStyle name="Standard 12 3 6 2 2 2 2" xfId="30429" xr:uid="{00000000-0005-0000-0000-00002E3B0000}"/>
    <cellStyle name="Standard 12 3 6 2 2 3" xfId="22011" xr:uid="{00000000-0005-0000-0000-00002F3B0000}"/>
    <cellStyle name="Standard 12 3 6 2 3" xfId="10109" xr:uid="{00000000-0005-0000-0000-0000303B0000}"/>
    <cellStyle name="Standard 12 3 6 2 3 2" xfId="26947" xr:uid="{00000000-0005-0000-0000-0000313B0000}"/>
    <cellStyle name="Standard 12 3 6 2 4" xfId="18529" xr:uid="{00000000-0005-0000-0000-0000323B0000}"/>
    <cellStyle name="Standard 12 3 6 3" xfId="4182" xr:uid="{00000000-0005-0000-0000-0000333B0000}"/>
    <cellStyle name="Standard 12 3 6 3 2" xfId="12603" xr:uid="{00000000-0005-0000-0000-0000343B0000}"/>
    <cellStyle name="Standard 12 3 6 3 2 2" xfId="29441" xr:uid="{00000000-0005-0000-0000-0000353B0000}"/>
    <cellStyle name="Standard 12 3 6 3 3" xfId="21023" xr:uid="{00000000-0005-0000-0000-0000363B0000}"/>
    <cellStyle name="Standard 12 3 6 4" xfId="9121" xr:uid="{00000000-0005-0000-0000-0000373B0000}"/>
    <cellStyle name="Standard 12 3 6 4 2" xfId="25959" xr:uid="{00000000-0005-0000-0000-0000383B0000}"/>
    <cellStyle name="Standard 12 3 6 5" xfId="17541" xr:uid="{00000000-0005-0000-0000-0000393B0000}"/>
    <cellStyle name="Standard 12 3 7" xfId="1139" xr:uid="{00000000-0005-0000-0000-00003A3B0000}"/>
    <cellStyle name="Standard 12 3 7 2" xfId="4675" xr:uid="{00000000-0005-0000-0000-00003B3B0000}"/>
    <cellStyle name="Standard 12 3 7 2 2" xfId="13096" xr:uid="{00000000-0005-0000-0000-00003C3B0000}"/>
    <cellStyle name="Standard 12 3 7 2 2 2" xfId="29934" xr:uid="{00000000-0005-0000-0000-00003D3B0000}"/>
    <cellStyle name="Standard 12 3 7 2 3" xfId="21516" xr:uid="{00000000-0005-0000-0000-00003E3B0000}"/>
    <cellStyle name="Standard 12 3 7 3" xfId="9614" xr:uid="{00000000-0005-0000-0000-00003F3B0000}"/>
    <cellStyle name="Standard 12 3 7 3 2" xfId="26452" xr:uid="{00000000-0005-0000-0000-0000403B0000}"/>
    <cellStyle name="Standard 12 3 7 4" xfId="18034" xr:uid="{00000000-0005-0000-0000-0000413B0000}"/>
    <cellStyle name="Standard 12 3 8" xfId="2368" xr:uid="{00000000-0005-0000-0000-0000423B0000}"/>
    <cellStyle name="Standard 12 3 8 2" xfId="5854" xr:uid="{00000000-0005-0000-0000-0000433B0000}"/>
    <cellStyle name="Standard 12 3 8 2 2" xfId="14275" xr:uid="{00000000-0005-0000-0000-0000443B0000}"/>
    <cellStyle name="Standard 12 3 8 2 2 2" xfId="31113" xr:uid="{00000000-0005-0000-0000-0000453B0000}"/>
    <cellStyle name="Standard 12 3 8 2 3" xfId="22695" xr:uid="{00000000-0005-0000-0000-0000463B0000}"/>
    <cellStyle name="Standard 12 3 8 3" xfId="10793" xr:uid="{00000000-0005-0000-0000-0000473B0000}"/>
    <cellStyle name="Standard 12 3 8 3 2" xfId="27631" xr:uid="{00000000-0005-0000-0000-0000483B0000}"/>
    <cellStyle name="Standard 12 3 8 4" xfId="19213" xr:uid="{00000000-0005-0000-0000-0000493B0000}"/>
    <cellStyle name="Standard 12 3 9" xfId="2863" xr:uid="{00000000-0005-0000-0000-00004A3B0000}"/>
    <cellStyle name="Standard 12 3 9 2" xfId="6345" xr:uid="{00000000-0005-0000-0000-00004B3B0000}"/>
    <cellStyle name="Standard 12 3 9 2 2" xfId="14766" xr:uid="{00000000-0005-0000-0000-00004C3B0000}"/>
    <cellStyle name="Standard 12 3 9 2 2 2" xfId="31604" xr:uid="{00000000-0005-0000-0000-00004D3B0000}"/>
    <cellStyle name="Standard 12 3 9 2 3" xfId="23186" xr:uid="{00000000-0005-0000-0000-00004E3B0000}"/>
    <cellStyle name="Standard 12 3 9 3" xfId="11284" xr:uid="{00000000-0005-0000-0000-00004F3B0000}"/>
    <cellStyle name="Standard 12 3 9 3 2" xfId="28122" xr:uid="{00000000-0005-0000-0000-0000503B0000}"/>
    <cellStyle name="Standard 12 3 9 4" xfId="19704" xr:uid="{00000000-0005-0000-0000-0000513B0000}"/>
    <cellStyle name="Standard 12 3_1" xfId="221" xr:uid="{00000000-0005-0000-0000-0000523B0000}"/>
    <cellStyle name="Standard 12 4" xfId="99" xr:uid="{00000000-0005-0000-0000-0000533B0000}"/>
    <cellStyle name="Standard 12 4 10" xfId="3722" xr:uid="{00000000-0005-0000-0000-0000543B0000}"/>
    <cellStyle name="Standard 12 4 10 2" xfId="12143" xr:uid="{00000000-0005-0000-0000-0000553B0000}"/>
    <cellStyle name="Standard 12 4 10 2 2" xfId="28981" xr:uid="{00000000-0005-0000-0000-0000563B0000}"/>
    <cellStyle name="Standard 12 4 10 3" xfId="20563" xr:uid="{00000000-0005-0000-0000-0000573B0000}"/>
    <cellStyle name="Standard 12 4 11" xfId="7349" xr:uid="{00000000-0005-0000-0000-0000583B0000}"/>
    <cellStyle name="Standard 12 4 11 2" xfId="15770" xr:uid="{00000000-0005-0000-0000-0000593B0000}"/>
    <cellStyle name="Standard 12 4 11 2 2" xfId="32608" xr:uid="{00000000-0005-0000-0000-00005A3B0000}"/>
    <cellStyle name="Standard 12 4 11 3" xfId="24190" xr:uid="{00000000-0005-0000-0000-00005B3B0000}"/>
    <cellStyle name="Standard 12 4 12" xfId="7840" xr:uid="{00000000-0005-0000-0000-00005C3B0000}"/>
    <cellStyle name="Standard 12 4 12 2" xfId="16261" xr:uid="{00000000-0005-0000-0000-00005D3B0000}"/>
    <cellStyle name="Standard 12 4 12 2 2" xfId="33099" xr:uid="{00000000-0005-0000-0000-00005E3B0000}"/>
    <cellStyle name="Standard 12 4 12 3" xfId="24681" xr:uid="{00000000-0005-0000-0000-00005F3B0000}"/>
    <cellStyle name="Standard 12 4 13" xfId="8333" xr:uid="{00000000-0005-0000-0000-0000603B0000}"/>
    <cellStyle name="Standard 12 4 13 2" xfId="16754" xr:uid="{00000000-0005-0000-0000-0000613B0000}"/>
    <cellStyle name="Standard 12 4 13 2 2" xfId="33592" xr:uid="{00000000-0005-0000-0000-0000623B0000}"/>
    <cellStyle name="Standard 12 4 13 3" xfId="25174" xr:uid="{00000000-0005-0000-0000-0000633B0000}"/>
    <cellStyle name="Standard 12 4 14" xfId="8660" xr:uid="{00000000-0005-0000-0000-0000643B0000}"/>
    <cellStyle name="Standard 12 4 14 2" xfId="25499" xr:uid="{00000000-0005-0000-0000-0000653B0000}"/>
    <cellStyle name="Standard 12 4 15" xfId="17080" xr:uid="{00000000-0005-0000-0000-0000663B0000}"/>
    <cellStyle name="Standard 12 4 2" xfId="225" xr:uid="{00000000-0005-0000-0000-0000673B0000}"/>
    <cellStyle name="Standard 12 4 2 10" xfId="7350" xr:uid="{00000000-0005-0000-0000-0000683B0000}"/>
    <cellStyle name="Standard 12 4 2 10 2" xfId="15771" xr:uid="{00000000-0005-0000-0000-0000693B0000}"/>
    <cellStyle name="Standard 12 4 2 10 2 2" xfId="32609" xr:uid="{00000000-0005-0000-0000-00006A3B0000}"/>
    <cellStyle name="Standard 12 4 2 10 3" xfId="24191" xr:uid="{00000000-0005-0000-0000-00006B3B0000}"/>
    <cellStyle name="Standard 12 4 2 11" xfId="7841" xr:uid="{00000000-0005-0000-0000-00006C3B0000}"/>
    <cellStyle name="Standard 12 4 2 11 2" xfId="16262" xr:uid="{00000000-0005-0000-0000-00006D3B0000}"/>
    <cellStyle name="Standard 12 4 2 11 2 2" xfId="33100" xr:uid="{00000000-0005-0000-0000-00006E3B0000}"/>
    <cellStyle name="Standard 12 4 2 11 3" xfId="24682" xr:uid="{00000000-0005-0000-0000-00006F3B0000}"/>
    <cellStyle name="Standard 12 4 2 12" xfId="8334" xr:uid="{00000000-0005-0000-0000-0000703B0000}"/>
    <cellStyle name="Standard 12 4 2 12 2" xfId="16755" xr:uid="{00000000-0005-0000-0000-0000713B0000}"/>
    <cellStyle name="Standard 12 4 2 12 2 2" xfId="33593" xr:uid="{00000000-0005-0000-0000-0000723B0000}"/>
    <cellStyle name="Standard 12 4 2 12 3" xfId="25175" xr:uid="{00000000-0005-0000-0000-0000733B0000}"/>
    <cellStyle name="Standard 12 4 2 13" xfId="8741" xr:uid="{00000000-0005-0000-0000-0000743B0000}"/>
    <cellStyle name="Standard 12 4 2 13 2" xfId="25580" xr:uid="{00000000-0005-0000-0000-0000753B0000}"/>
    <cellStyle name="Standard 12 4 2 14" xfId="17161" xr:uid="{00000000-0005-0000-0000-0000763B0000}"/>
    <cellStyle name="Standard 12 4 2 2" xfId="429" xr:uid="{00000000-0005-0000-0000-0000773B0000}"/>
    <cellStyle name="Standard 12 4 2 2 10" xfId="8335" xr:uid="{00000000-0005-0000-0000-0000783B0000}"/>
    <cellStyle name="Standard 12 4 2 2 10 2" xfId="16756" xr:uid="{00000000-0005-0000-0000-0000793B0000}"/>
    <cellStyle name="Standard 12 4 2 2 10 2 2" xfId="33594" xr:uid="{00000000-0005-0000-0000-00007A3B0000}"/>
    <cellStyle name="Standard 12 4 2 2 10 3" xfId="25176" xr:uid="{00000000-0005-0000-0000-00007B3B0000}"/>
    <cellStyle name="Standard 12 4 2 2 11" xfId="8904" xr:uid="{00000000-0005-0000-0000-00007C3B0000}"/>
    <cellStyle name="Standard 12 4 2 2 11 2" xfId="25743" xr:uid="{00000000-0005-0000-0000-00007D3B0000}"/>
    <cellStyle name="Standard 12 4 2 2 12" xfId="17324" xr:uid="{00000000-0005-0000-0000-00007E3B0000}"/>
    <cellStyle name="Standard 12 4 2 2 2" xfId="925" xr:uid="{00000000-0005-0000-0000-00007F3B0000}"/>
    <cellStyle name="Standard 12 4 2 2 2 2" xfId="1913" xr:uid="{00000000-0005-0000-0000-0000803B0000}"/>
    <cellStyle name="Standard 12 4 2 2 2 2 2" xfId="5449" xr:uid="{00000000-0005-0000-0000-0000813B0000}"/>
    <cellStyle name="Standard 12 4 2 2 2 2 2 2" xfId="13870" xr:uid="{00000000-0005-0000-0000-0000823B0000}"/>
    <cellStyle name="Standard 12 4 2 2 2 2 2 2 2" xfId="30708" xr:uid="{00000000-0005-0000-0000-0000833B0000}"/>
    <cellStyle name="Standard 12 4 2 2 2 2 2 3" xfId="22290" xr:uid="{00000000-0005-0000-0000-0000843B0000}"/>
    <cellStyle name="Standard 12 4 2 2 2 2 3" xfId="10388" xr:uid="{00000000-0005-0000-0000-0000853B0000}"/>
    <cellStyle name="Standard 12 4 2 2 2 2 3 2" xfId="27226" xr:uid="{00000000-0005-0000-0000-0000863B0000}"/>
    <cellStyle name="Standard 12 4 2 2 2 2 4" xfId="18808" xr:uid="{00000000-0005-0000-0000-0000873B0000}"/>
    <cellStyle name="Standard 12 4 2 2 2 3" xfId="4461" xr:uid="{00000000-0005-0000-0000-0000883B0000}"/>
    <cellStyle name="Standard 12 4 2 2 2 3 2" xfId="12882" xr:uid="{00000000-0005-0000-0000-0000893B0000}"/>
    <cellStyle name="Standard 12 4 2 2 2 3 2 2" xfId="29720" xr:uid="{00000000-0005-0000-0000-00008A3B0000}"/>
    <cellStyle name="Standard 12 4 2 2 2 3 3" xfId="21302" xr:uid="{00000000-0005-0000-0000-00008B3B0000}"/>
    <cellStyle name="Standard 12 4 2 2 2 4" xfId="9400" xr:uid="{00000000-0005-0000-0000-00008C3B0000}"/>
    <cellStyle name="Standard 12 4 2 2 2 4 2" xfId="26238" xr:uid="{00000000-0005-0000-0000-00008D3B0000}"/>
    <cellStyle name="Standard 12 4 2 2 2 5" xfId="17820" xr:uid="{00000000-0005-0000-0000-00008E3B0000}"/>
    <cellStyle name="Standard 12 4 2 2 3" xfId="1418" xr:uid="{00000000-0005-0000-0000-00008F3B0000}"/>
    <cellStyle name="Standard 12 4 2 2 3 2" xfId="4954" xr:uid="{00000000-0005-0000-0000-0000903B0000}"/>
    <cellStyle name="Standard 12 4 2 2 3 2 2" xfId="13375" xr:uid="{00000000-0005-0000-0000-0000913B0000}"/>
    <cellStyle name="Standard 12 4 2 2 3 2 2 2" xfId="30213" xr:uid="{00000000-0005-0000-0000-0000923B0000}"/>
    <cellStyle name="Standard 12 4 2 2 3 2 3" xfId="21795" xr:uid="{00000000-0005-0000-0000-0000933B0000}"/>
    <cellStyle name="Standard 12 4 2 2 3 3" xfId="9893" xr:uid="{00000000-0005-0000-0000-0000943B0000}"/>
    <cellStyle name="Standard 12 4 2 2 3 3 2" xfId="26731" xr:uid="{00000000-0005-0000-0000-0000953B0000}"/>
    <cellStyle name="Standard 12 4 2 2 3 4" xfId="18313" xr:uid="{00000000-0005-0000-0000-0000963B0000}"/>
    <cellStyle name="Standard 12 4 2 2 4" xfId="2382" xr:uid="{00000000-0005-0000-0000-0000973B0000}"/>
    <cellStyle name="Standard 12 4 2 2 4 2" xfId="5868" xr:uid="{00000000-0005-0000-0000-0000983B0000}"/>
    <cellStyle name="Standard 12 4 2 2 4 2 2" xfId="14289" xr:uid="{00000000-0005-0000-0000-0000993B0000}"/>
    <cellStyle name="Standard 12 4 2 2 4 2 2 2" xfId="31127" xr:uid="{00000000-0005-0000-0000-00009A3B0000}"/>
    <cellStyle name="Standard 12 4 2 2 4 2 3" xfId="22709" xr:uid="{00000000-0005-0000-0000-00009B3B0000}"/>
    <cellStyle name="Standard 12 4 2 2 4 3" xfId="10807" xr:uid="{00000000-0005-0000-0000-00009C3B0000}"/>
    <cellStyle name="Standard 12 4 2 2 4 3 2" xfId="27645" xr:uid="{00000000-0005-0000-0000-00009D3B0000}"/>
    <cellStyle name="Standard 12 4 2 2 4 4" xfId="19227" xr:uid="{00000000-0005-0000-0000-00009E3B0000}"/>
    <cellStyle name="Standard 12 4 2 2 5" xfId="2877" xr:uid="{00000000-0005-0000-0000-00009F3B0000}"/>
    <cellStyle name="Standard 12 4 2 2 5 2" xfId="6359" xr:uid="{00000000-0005-0000-0000-0000A03B0000}"/>
    <cellStyle name="Standard 12 4 2 2 5 2 2" xfId="14780" xr:uid="{00000000-0005-0000-0000-0000A13B0000}"/>
    <cellStyle name="Standard 12 4 2 2 5 2 2 2" xfId="31618" xr:uid="{00000000-0005-0000-0000-0000A23B0000}"/>
    <cellStyle name="Standard 12 4 2 2 5 2 3" xfId="23200" xr:uid="{00000000-0005-0000-0000-0000A33B0000}"/>
    <cellStyle name="Standard 12 4 2 2 5 3" xfId="11298" xr:uid="{00000000-0005-0000-0000-0000A43B0000}"/>
    <cellStyle name="Standard 12 4 2 2 5 3 2" xfId="28136" xr:uid="{00000000-0005-0000-0000-0000A53B0000}"/>
    <cellStyle name="Standard 12 4 2 2 5 4" xfId="19718" xr:uid="{00000000-0005-0000-0000-0000A63B0000}"/>
    <cellStyle name="Standard 12 4 2 2 6" xfId="3374" xr:uid="{00000000-0005-0000-0000-0000A73B0000}"/>
    <cellStyle name="Standard 12 4 2 2 6 2" xfId="6856" xr:uid="{00000000-0005-0000-0000-0000A83B0000}"/>
    <cellStyle name="Standard 12 4 2 2 6 2 2" xfId="15277" xr:uid="{00000000-0005-0000-0000-0000A93B0000}"/>
    <cellStyle name="Standard 12 4 2 2 6 2 2 2" xfId="32115" xr:uid="{00000000-0005-0000-0000-0000AA3B0000}"/>
    <cellStyle name="Standard 12 4 2 2 6 2 3" xfId="23697" xr:uid="{00000000-0005-0000-0000-0000AB3B0000}"/>
    <cellStyle name="Standard 12 4 2 2 6 3" xfId="11795" xr:uid="{00000000-0005-0000-0000-0000AC3B0000}"/>
    <cellStyle name="Standard 12 4 2 2 6 3 2" xfId="28633" xr:uid="{00000000-0005-0000-0000-0000AD3B0000}"/>
    <cellStyle name="Standard 12 4 2 2 6 4" xfId="20215" xr:uid="{00000000-0005-0000-0000-0000AE3B0000}"/>
    <cellStyle name="Standard 12 4 2 2 7" xfId="3966" xr:uid="{00000000-0005-0000-0000-0000AF3B0000}"/>
    <cellStyle name="Standard 12 4 2 2 7 2" xfId="12387" xr:uid="{00000000-0005-0000-0000-0000B03B0000}"/>
    <cellStyle name="Standard 12 4 2 2 7 2 2" xfId="29225" xr:uid="{00000000-0005-0000-0000-0000B13B0000}"/>
    <cellStyle name="Standard 12 4 2 2 7 3" xfId="20807" xr:uid="{00000000-0005-0000-0000-0000B23B0000}"/>
    <cellStyle name="Standard 12 4 2 2 8" xfId="7351" xr:uid="{00000000-0005-0000-0000-0000B33B0000}"/>
    <cellStyle name="Standard 12 4 2 2 8 2" xfId="15772" xr:uid="{00000000-0005-0000-0000-0000B43B0000}"/>
    <cellStyle name="Standard 12 4 2 2 8 2 2" xfId="32610" xr:uid="{00000000-0005-0000-0000-0000B53B0000}"/>
    <cellStyle name="Standard 12 4 2 2 8 3" xfId="24192" xr:uid="{00000000-0005-0000-0000-0000B63B0000}"/>
    <cellStyle name="Standard 12 4 2 2 9" xfId="7842" xr:uid="{00000000-0005-0000-0000-0000B73B0000}"/>
    <cellStyle name="Standard 12 4 2 2 9 2" xfId="16263" xr:uid="{00000000-0005-0000-0000-0000B83B0000}"/>
    <cellStyle name="Standard 12 4 2 2 9 2 2" xfId="33101" xr:uid="{00000000-0005-0000-0000-0000B93B0000}"/>
    <cellStyle name="Standard 12 4 2 2 9 3" xfId="24683" xr:uid="{00000000-0005-0000-0000-0000BA3B0000}"/>
    <cellStyle name="Standard 12 4 2 3" xfId="591" xr:uid="{00000000-0005-0000-0000-0000BB3B0000}"/>
    <cellStyle name="Standard 12 4 2 3 10" xfId="8336" xr:uid="{00000000-0005-0000-0000-0000BC3B0000}"/>
    <cellStyle name="Standard 12 4 2 3 10 2" xfId="16757" xr:uid="{00000000-0005-0000-0000-0000BD3B0000}"/>
    <cellStyle name="Standard 12 4 2 3 10 2 2" xfId="33595" xr:uid="{00000000-0005-0000-0000-0000BE3B0000}"/>
    <cellStyle name="Standard 12 4 2 3 10 3" xfId="25177" xr:uid="{00000000-0005-0000-0000-0000BF3B0000}"/>
    <cellStyle name="Standard 12 4 2 3 11" xfId="9067" xr:uid="{00000000-0005-0000-0000-0000C03B0000}"/>
    <cellStyle name="Standard 12 4 2 3 11 2" xfId="25905" xr:uid="{00000000-0005-0000-0000-0000C13B0000}"/>
    <cellStyle name="Standard 12 4 2 3 12" xfId="17487" xr:uid="{00000000-0005-0000-0000-0000C23B0000}"/>
    <cellStyle name="Standard 12 4 2 3 2" xfId="1087" xr:uid="{00000000-0005-0000-0000-0000C33B0000}"/>
    <cellStyle name="Standard 12 4 2 3 2 2" xfId="2075" xr:uid="{00000000-0005-0000-0000-0000C43B0000}"/>
    <cellStyle name="Standard 12 4 2 3 2 2 2" xfId="5611" xr:uid="{00000000-0005-0000-0000-0000C53B0000}"/>
    <cellStyle name="Standard 12 4 2 3 2 2 2 2" xfId="14032" xr:uid="{00000000-0005-0000-0000-0000C63B0000}"/>
    <cellStyle name="Standard 12 4 2 3 2 2 2 2 2" xfId="30870" xr:uid="{00000000-0005-0000-0000-0000C73B0000}"/>
    <cellStyle name="Standard 12 4 2 3 2 2 2 3" xfId="22452" xr:uid="{00000000-0005-0000-0000-0000C83B0000}"/>
    <cellStyle name="Standard 12 4 2 3 2 2 3" xfId="10550" xr:uid="{00000000-0005-0000-0000-0000C93B0000}"/>
    <cellStyle name="Standard 12 4 2 3 2 2 3 2" xfId="27388" xr:uid="{00000000-0005-0000-0000-0000CA3B0000}"/>
    <cellStyle name="Standard 12 4 2 3 2 2 4" xfId="18970" xr:uid="{00000000-0005-0000-0000-0000CB3B0000}"/>
    <cellStyle name="Standard 12 4 2 3 2 3" xfId="4623" xr:uid="{00000000-0005-0000-0000-0000CC3B0000}"/>
    <cellStyle name="Standard 12 4 2 3 2 3 2" xfId="13044" xr:uid="{00000000-0005-0000-0000-0000CD3B0000}"/>
    <cellStyle name="Standard 12 4 2 3 2 3 2 2" xfId="29882" xr:uid="{00000000-0005-0000-0000-0000CE3B0000}"/>
    <cellStyle name="Standard 12 4 2 3 2 3 3" xfId="21464" xr:uid="{00000000-0005-0000-0000-0000CF3B0000}"/>
    <cellStyle name="Standard 12 4 2 3 2 4" xfId="9562" xr:uid="{00000000-0005-0000-0000-0000D03B0000}"/>
    <cellStyle name="Standard 12 4 2 3 2 4 2" xfId="26400" xr:uid="{00000000-0005-0000-0000-0000D13B0000}"/>
    <cellStyle name="Standard 12 4 2 3 2 5" xfId="17982" xr:uid="{00000000-0005-0000-0000-0000D23B0000}"/>
    <cellStyle name="Standard 12 4 2 3 3" xfId="1580" xr:uid="{00000000-0005-0000-0000-0000D33B0000}"/>
    <cellStyle name="Standard 12 4 2 3 3 2" xfId="5116" xr:uid="{00000000-0005-0000-0000-0000D43B0000}"/>
    <cellStyle name="Standard 12 4 2 3 3 2 2" xfId="13537" xr:uid="{00000000-0005-0000-0000-0000D53B0000}"/>
    <cellStyle name="Standard 12 4 2 3 3 2 2 2" xfId="30375" xr:uid="{00000000-0005-0000-0000-0000D63B0000}"/>
    <cellStyle name="Standard 12 4 2 3 3 2 3" xfId="21957" xr:uid="{00000000-0005-0000-0000-0000D73B0000}"/>
    <cellStyle name="Standard 12 4 2 3 3 3" xfId="10055" xr:uid="{00000000-0005-0000-0000-0000D83B0000}"/>
    <cellStyle name="Standard 12 4 2 3 3 3 2" xfId="26893" xr:uid="{00000000-0005-0000-0000-0000D93B0000}"/>
    <cellStyle name="Standard 12 4 2 3 3 4" xfId="18475" xr:uid="{00000000-0005-0000-0000-0000DA3B0000}"/>
    <cellStyle name="Standard 12 4 2 3 4" xfId="2383" xr:uid="{00000000-0005-0000-0000-0000DB3B0000}"/>
    <cellStyle name="Standard 12 4 2 3 4 2" xfId="5869" xr:uid="{00000000-0005-0000-0000-0000DC3B0000}"/>
    <cellStyle name="Standard 12 4 2 3 4 2 2" xfId="14290" xr:uid="{00000000-0005-0000-0000-0000DD3B0000}"/>
    <cellStyle name="Standard 12 4 2 3 4 2 2 2" xfId="31128" xr:uid="{00000000-0005-0000-0000-0000DE3B0000}"/>
    <cellStyle name="Standard 12 4 2 3 4 2 3" xfId="22710" xr:uid="{00000000-0005-0000-0000-0000DF3B0000}"/>
    <cellStyle name="Standard 12 4 2 3 4 3" xfId="10808" xr:uid="{00000000-0005-0000-0000-0000E03B0000}"/>
    <cellStyle name="Standard 12 4 2 3 4 3 2" xfId="27646" xr:uid="{00000000-0005-0000-0000-0000E13B0000}"/>
    <cellStyle name="Standard 12 4 2 3 4 4" xfId="19228" xr:uid="{00000000-0005-0000-0000-0000E23B0000}"/>
    <cellStyle name="Standard 12 4 2 3 5" xfId="2878" xr:uid="{00000000-0005-0000-0000-0000E33B0000}"/>
    <cellStyle name="Standard 12 4 2 3 5 2" xfId="6360" xr:uid="{00000000-0005-0000-0000-0000E43B0000}"/>
    <cellStyle name="Standard 12 4 2 3 5 2 2" xfId="14781" xr:uid="{00000000-0005-0000-0000-0000E53B0000}"/>
    <cellStyle name="Standard 12 4 2 3 5 2 2 2" xfId="31619" xr:uid="{00000000-0005-0000-0000-0000E63B0000}"/>
    <cellStyle name="Standard 12 4 2 3 5 2 3" xfId="23201" xr:uid="{00000000-0005-0000-0000-0000E73B0000}"/>
    <cellStyle name="Standard 12 4 2 3 5 3" xfId="11299" xr:uid="{00000000-0005-0000-0000-0000E83B0000}"/>
    <cellStyle name="Standard 12 4 2 3 5 3 2" xfId="28137" xr:uid="{00000000-0005-0000-0000-0000E93B0000}"/>
    <cellStyle name="Standard 12 4 2 3 5 4" xfId="19719" xr:uid="{00000000-0005-0000-0000-0000EA3B0000}"/>
    <cellStyle name="Standard 12 4 2 3 6" xfId="3375" xr:uid="{00000000-0005-0000-0000-0000EB3B0000}"/>
    <cellStyle name="Standard 12 4 2 3 6 2" xfId="6857" xr:uid="{00000000-0005-0000-0000-0000EC3B0000}"/>
    <cellStyle name="Standard 12 4 2 3 6 2 2" xfId="15278" xr:uid="{00000000-0005-0000-0000-0000ED3B0000}"/>
    <cellStyle name="Standard 12 4 2 3 6 2 2 2" xfId="32116" xr:uid="{00000000-0005-0000-0000-0000EE3B0000}"/>
    <cellStyle name="Standard 12 4 2 3 6 2 3" xfId="23698" xr:uid="{00000000-0005-0000-0000-0000EF3B0000}"/>
    <cellStyle name="Standard 12 4 2 3 6 3" xfId="11796" xr:uid="{00000000-0005-0000-0000-0000F03B0000}"/>
    <cellStyle name="Standard 12 4 2 3 6 3 2" xfId="28634" xr:uid="{00000000-0005-0000-0000-0000F13B0000}"/>
    <cellStyle name="Standard 12 4 2 3 6 4" xfId="20216" xr:uid="{00000000-0005-0000-0000-0000F23B0000}"/>
    <cellStyle name="Standard 12 4 2 3 7" xfId="4128" xr:uid="{00000000-0005-0000-0000-0000F33B0000}"/>
    <cellStyle name="Standard 12 4 2 3 7 2" xfId="12549" xr:uid="{00000000-0005-0000-0000-0000F43B0000}"/>
    <cellStyle name="Standard 12 4 2 3 7 2 2" xfId="29387" xr:uid="{00000000-0005-0000-0000-0000F53B0000}"/>
    <cellStyle name="Standard 12 4 2 3 7 3" xfId="20969" xr:uid="{00000000-0005-0000-0000-0000F63B0000}"/>
    <cellStyle name="Standard 12 4 2 3 8" xfId="7352" xr:uid="{00000000-0005-0000-0000-0000F73B0000}"/>
    <cellStyle name="Standard 12 4 2 3 8 2" xfId="15773" xr:uid="{00000000-0005-0000-0000-0000F83B0000}"/>
    <cellStyle name="Standard 12 4 2 3 8 2 2" xfId="32611" xr:uid="{00000000-0005-0000-0000-0000F93B0000}"/>
    <cellStyle name="Standard 12 4 2 3 8 3" xfId="24193" xr:uid="{00000000-0005-0000-0000-0000FA3B0000}"/>
    <cellStyle name="Standard 12 4 2 3 9" xfId="7843" xr:uid="{00000000-0005-0000-0000-0000FB3B0000}"/>
    <cellStyle name="Standard 12 4 2 3 9 2" xfId="16264" xr:uid="{00000000-0005-0000-0000-0000FC3B0000}"/>
    <cellStyle name="Standard 12 4 2 3 9 2 2" xfId="33102" xr:uid="{00000000-0005-0000-0000-0000FD3B0000}"/>
    <cellStyle name="Standard 12 4 2 3 9 3" xfId="24684" xr:uid="{00000000-0005-0000-0000-0000FE3B0000}"/>
    <cellStyle name="Standard 12 4 2 4" xfId="762" xr:uid="{00000000-0005-0000-0000-0000FF3B0000}"/>
    <cellStyle name="Standard 12 4 2 4 2" xfId="1750" xr:uid="{00000000-0005-0000-0000-0000003C0000}"/>
    <cellStyle name="Standard 12 4 2 4 2 2" xfId="5286" xr:uid="{00000000-0005-0000-0000-0000013C0000}"/>
    <cellStyle name="Standard 12 4 2 4 2 2 2" xfId="13707" xr:uid="{00000000-0005-0000-0000-0000023C0000}"/>
    <cellStyle name="Standard 12 4 2 4 2 2 2 2" xfId="30545" xr:uid="{00000000-0005-0000-0000-0000033C0000}"/>
    <cellStyle name="Standard 12 4 2 4 2 2 3" xfId="22127" xr:uid="{00000000-0005-0000-0000-0000043C0000}"/>
    <cellStyle name="Standard 12 4 2 4 2 3" xfId="10225" xr:uid="{00000000-0005-0000-0000-0000053C0000}"/>
    <cellStyle name="Standard 12 4 2 4 2 3 2" xfId="27063" xr:uid="{00000000-0005-0000-0000-0000063C0000}"/>
    <cellStyle name="Standard 12 4 2 4 2 4" xfId="18645" xr:uid="{00000000-0005-0000-0000-0000073C0000}"/>
    <cellStyle name="Standard 12 4 2 4 3" xfId="4298" xr:uid="{00000000-0005-0000-0000-0000083C0000}"/>
    <cellStyle name="Standard 12 4 2 4 3 2" xfId="12719" xr:uid="{00000000-0005-0000-0000-0000093C0000}"/>
    <cellStyle name="Standard 12 4 2 4 3 2 2" xfId="29557" xr:uid="{00000000-0005-0000-0000-00000A3C0000}"/>
    <cellStyle name="Standard 12 4 2 4 3 3" xfId="21139" xr:uid="{00000000-0005-0000-0000-00000B3C0000}"/>
    <cellStyle name="Standard 12 4 2 4 4" xfId="9237" xr:uid="{00000000-0005-0000-0000-00000C3C0000}"/>
    <cellStyle name="Standard 12 4 2 4 4 2" xfId="26075" xr:uid="{00000000-0005-0000-0000-00000D3C0000}"/>
    <cellStyle name="Standard 12 4 2 4 5" xfId="17657" xr:uid="{00000000-0005-0000-0000-00000E3C0000}"/>
    <cellStyle name="Standard 12 4 2 5" xfId="1255" xr:uid="{00000000-0005-0000-0000-00000F3C0000}"/>
    <cellStyle name="Standard 12 4 2 5 2" xfId="4791" xr:uid="{00000000-0005-0000-0000-0000103C0000}"/>
    <cellStyle name="Standard 12 4 2 5 2 2" xfId="13212" xr:uid="{00000000-0005-0000-0000-0000113C0000}"/>
    <cellStyle name="Standard 12 4 2 5 2 2 2" xfId="30050" xr:uid="{00000000-0005-0000-0000-0000123C0000}"/>
    <cellStyle name="Standard 12 4 2 5 2 3" xfId="21632" xr:uid="{00000000-0005-0000-0000-0000133C0000}"/>
    <cellStyle name="Standard 12 4 2 5 3" xfId="9730" xr:uid="{00000000-0005-0000-0000-0000143C0000}"/>
    <cellStyle name="Standard 12 4 2 5 3 2" xfId="26568" xr:uid="{00000000-0005-0000-0000-0000153C0000}"/>
    <cellStyle name="Standard 12 4 2 5 4" xfId="18150" xr:uid="{00000000-0005-0000-0000-0000163C0000}"/>
    <cellStyle name="Standard 12 4 2 6" xfId="2381" xr:uid="{00000000-0005-0000-0000-0000173C0000}"/>
    <cellStyle name="Standard 12 4 2 6 2" xfId="5867" xr:uid="{00000000-0005-0000-0000-0000183C0000}"/>
    <cellStyle name="Standard 12 4 2 6 2 2" xfId="14288" xr:uid="{00000000-0005-0000-0000-0000193C0000}"/>
    <cellStyle name="Standard 12 4 2 6 2 2 2" xfId="31126" xr:uid="{00000000-0005-0000-0000-00001A3C0000}"/>
    <cellStyle name="Standard 12 4 2 6 2 3" xfId="22708" xr:uid="{00000000-0005-0000-0000-00001B3C0000}"/>
    <cellStyle name="Standard 12 4 2 6 3" xfId="10806" xr:uid="{00000000-0005-0000-0000-00001C3C0000}"/>
    <cellStyle name="Standard 12 4 2 6 3 2" xfId="27644" xr:uid="{00000000-0005-0000-0000-00001D3C0000}"/>
    <cellStyle name="Standard 12 4 2 6 4" xfId="19226" xr:uid="{00000000-0005-0000-0000-00001E3C0000}"/>
    <cellStyle name="Standard 12 4 2 7" xfId="2876" xr:uid="{00000000-0005-0000-0000-00001F3C0000}"/>
    <cellStyle name="Standard 12 4 2 7 2" xfId="6358" xr:uid="{00000000-0005-0000-0000-0000203C0000}"/>
    <cellStyle name="Standard 12 4 2 7 2 2" xfId="14779" xr:uid="{00000000-0005-0000-0000-0000213C0000}"/>
    <cellStyle name="Standard 12 4 2 7 2 2 2" xfId="31617" xr:uid="{00000000-0005-0000-0000-0000223C0000}"/>
    <cellStyle name="Standard 12 4 2 7 2 3" xfId="23199" xr:uid="{00000000-0005-0000-0000-0000233C0000}"/>
    <cellStyle name="Standard 12 4 2 7 3" xfId="11297" xr:uid="{00000000-0005-0000-0000-0000243C0000}"/>
    <cellStyle name="Standard 12 4 2 7 3 2" xfId="28135" xr:uid="{00000000-0005-0000-0000-0000253C0000}"/>
    <cellStyle name="Standard 12 4 2 7 4" xfId="19717" xr:uid="{00000000-0005-0000-0000-0000263C0000}"/>
    <cellStyle name="Standard 12 4 2 8" xfId="3373" xr:uid="{00000000-0005-0000-0000-0000273C0000}"/>
    <cellStyle name="Standard 12 4 2 8 2" xfId="6855" xr:uid="{00000000-0005-0000-0000-0000283C0000}"/>
    <cellStyle name="Standard 12 4 2 8 2 2" xfId="15276" xr:uid="{00000000-0005-0000-0000-0000293C0000}"/>
    <cellStyle name="Standard 12 4 2 8 2 2 2" xfId="32114" xr:uid="{00000000-0005-0000-0000-00002A3C0000}"/>
    <cellStyle name="Standard 12 4 2 8 2 3" xfId="23696" xr:uid="{00000000-0005-0000-0000-00002B3C0000}"/>
    <cellStyle name="Standard 12 4 2 8 3" xfId="11794" xr:uid="{00000000-0005-0000-0000-00002C3C0000}"/>
    <cellStyle name="Standard 12 4 2 8 3 2" xfId="28632" xr:uid="{00000000-0005-0000-0000-00002D3C0000}"/>
    <cellStyle name="Standard 12 4 2 8 4" xfId="20214" xr:uid="{00000000-0005-0000-0000-00002E3C0000}"/>
    <cellStyle name="Standard 12 4 2 9" xfId="3803" xr:uid="{00000000-0005-0000-0000-00002F3C0000}"/>
    <cellStyle name="Standard 12 4 2 9 2" xfId="12224" xr:uid="{00000000-0005-0000-0000-0000303C0000}"/>
    <cellStyle name="Standard 12 4 2 9 2 2" xfId="29062" xr:uid="{00000000-0005-0000-0000-0000313C0000}"/>
    <cellStyle name="Standard 12 4 2 9 3" xfId="20644" xr:uid="{00000000-0005-0000-0000-0000323C0000}"/>
    <cellStyle name="Standard 12 4 3" xfId="348" xr:uid="{00000000-0005-0000-0000-0000333C0000}"/>
    <cellStyle name="Standard 12 4 3 10" xfId="8337" xr:uid="{00000000-0005-0000-0000-0000343C0000}"/>
    <cellStyle name="Standard 12 4 3 10 2" xfId="16758" xr:uid="{00000000-0005-0000-0000-0000353C0000}"/>
    <cellStyle name="Standard 12 4 3 10 2 2" xfId="33596" xr:uid="{00000000-0005-0000-0000-0000363C0000}"/>
    <cellStyle name="Standard 12 4 3 10 3" xfId="25178" xr:uid="{00000000-0005-0000-0000-0000373C0000}"/>
    <cellStyle name="Standard 12 4 3 11" xfId="8823" xr:uid="{00000000-0005-0000-0000-0000383C0000}"/>
    <cellStyle name="Standard 12 4 3 11 2" xfId="25662" xr:uid="{00000000-0005-0000-0000-0000393C0000}"/>
    <cellStyle name="Standard 12 4 3 12" xfId="17243" xr:uid="{00000000-0005-0000-0000-00003A3C0000}"/>
    <cellStyle name="Standard 12 4 3 2" xfId="844" xr:uid="{00000000-0005-0000-0000-00003B3C0000}"/>
    <cellStyle name="Standard 12 4 3 2 2" xfId="1832" xr:uid="{00000000-0005-0000-0000-00003C3C0000}"/>
    <cellStyle name="Standard 12 4 3 2 2 2" xfId="5368" xr:uid="{00000000-0005-0000-0000-00003D3C0000}"/>
    <cellStyle name="Standard 12 4 3 2 2 2 2" xfId="13789" xr:uid="{00000000-0005-0000-0000-00003E3C0000}"/>
    <cellStyle name="Standard 12 4 3 2 2 2 2 2" xfId="30627" xr:uid="{00000000-0005-0000-0000-00003F3C0000}"/>
    <cellStyle name="Standard 12 4 3 2 2 2 3" xfId="22209" xr:uid="{00000000-0005-0000-0000-0000403C0000}"/>
    <cellStyle name="Standard 12 4 3 2 2 3" xfId="10307" xr:uid="{00000000-0005-0000-0000-0000413C0000}"/>
    <cellStyle name="Standard 12 4 3 2 2 3 2" xfId="27145" xr:uid="{00000000-0005-0000-0000-0000423C0000}"/>
    <cellStyle name="Standard 12 4 3 2 2 4" xfId="18727" xr:uid="{00000000-0005-0000-0000-0000433C0000}"/>
    <cellStyle name="Standard 12 4 3 2 3" xfId="4380" xr:uid="{00000000-0005-0000-0000-0000443C0000}"/>
    <cellStyle name="Standard 12 4 3 2 3 2" xfId="12801" xr:uid="{00000000-0005-0000-0000-0000453C0000}"/>
    <cellStyle name="Standard 12 4 3 2 3 2 2" xfId="29639" xr:uid="{00000000-0005-0000-0000-0000463C0000}"/>
    <cellStyle name="Standard 12 4 3 2 3 3" xfId="21221" xr:uid="{00000000-0005-0000-0000-0000473C0000}"/>
    <cellStyle name="Standard 12 4 3 2 4" xfId="9319" xr:uid="{00000000-0005-0000-0000-0000483C0000}"/>
    <cellStyle name="Standard 12 4 3 2 4 2" xfId="26157" xr:uid="{00000000-0005-0000-0000-0000493C0000}"/>
    <cellStyle name="Standard 12 4 3 2 5" xfId="17739" xr:uid="{00000000-0005-0000-0000-00004A3C0000}"/>
    <cellStyle name="Standard 12 4 3 3" xfId="1337" xr:uid="{00000000-0005-0000-0000-00004B3C0000}"/>
    <cellStyle name="Standard 12 4 3 3 2" xfId="4873" xr:uid="{00000000-0005-0000-0000-00004C3C0000}"/>
    <cellStyle name="Standard 12 4 3 3 2 2" xfId="13294" xr:uid="{00000000-0005-0000-0000-00004D3C0000}"/>
    <cellStyle name="Standard 12 4 3 3 2 2 2" xfId="30132" xr:uid="{00000000-0005-0000-0000-00004E3C0000}"/>
    <cellStyle name="Standard 12 4 3 3 2 3" xfId="21714" xr:uid="{00000000-0005-0000-0000-00004F3C0000}"/>
    <cellStyle name="Standard 12 4 3 3 3" xfId="9812" xr:uid="{00000000-0005-0000-0000-0000503C0000}"/>
    <cellStyle name="Standard 12 4 3 3 3 2" xfId="26650" xr:uid="{00000000-0005-0000-0000-0000513C0000}"/>
    <cellStyle name="Standard 12 4 3 3 4" xfId="18232" xr:uid="{00000000-0005-0000-0000-0000523C0000}"/>
    <cellStyle name="Standard 12 4 3 4" xfId="2384" xr:uid="{00000000-0005-0000-0000-0000533C0000}"/>
    <cellStyle name="Standard 12 4 3 4 2" xfId="5870" xr:uid="{00000000-0005-0000-0000-0000543C0000}"/>
    <cellStyle name="Standard 12 4 3 4 2 2" xfId="14291" xr:uid="{00000000-0005-0000-0000-0000553C0000}"/>
    <cellStyle name="Standard 12 4 3 4 2 2 2" xfId="31129" xr:uid="{00000000-0005-0000-0000-0000563C0000}"/>
    <cellStyle name="Standard 12 4 3 4 2 3" xfId="22711" xr:uid="{00000000-0005-0000-0000-0000573C0000}"/>
    <cellStyle name="Standard 12 4 3 4 3" xfId="10809" xr:uid="{00000000-0005-0000-0000-0000583C0000}"/>
    <cellStyle name="Standard 12 4 3 4 3 2" xfId="27647" xr:uid="{00000000-0005-0000-0000-0000593C0000}"/>
    <cellStyle name="Standard 12 4 3 4 4" xfId="19229" xr:uid="{00000000-0005-0000-0000-00005A3C0000}"/>
    <cellStyle name="Standard 12 4 3 5" xfId="2879" xr:uid="{00000000-0005-0000-0000-00005B3C0000}"/>
    <cellStyle name="Standard 12 4 3 5 2" xfId="6361" xr:uid="{00000000-0005-0000-0000-00005C3C0000}"/>
    <cellStyle name="Standard 12 4 3 5 2 2" xfId="14782" xr:uid="{00000000-0005-0000-0000-00005D3C0000}"/>
    <cellStyle name="Standard 12 4 3 5 2 2 2" xfId="31620" xr:uid="{00000000-0005-0000-0000-00005E3C0000}"/>
    <cellStyle name="Standard 12 4 3 5 2 3" xfId="23202" xr:uid="{00000000-0005-0000-0000-00005F3C0000}"/>
    <cellStyle name="Standard 12 4 3 5 3" xfId="11300" xr:uid="{00000000-0005-0000-0000-0000603C0000}"/>
    <cellStyle name="Standard 12 4 3 5 3 2" xfId="28138" xr:uid="{00000000-0005-0000-0000-0000613C0000}"/>
    <cellStyle name="Standard 12 4 3 5 4" xfId="19720" xr:uid="{00000000-0005-0000-0000-0000623C0000}"/>
    <cellStyle name="Standard 12 4 3 6" xfId="3376" xr:uid="{00000000-0005-0000-0000-0000633C0000}"/>
    <cellStyle name="Standard 12 4 3 6 2" xfId="6858" xr:uid="{00000000-0005-0000-0000-0000643C0000}"/>
    <cellStyle name="Standard 12 4 3 6 2 2" xfId="15279" xr:uid="{00000000-0005-0000-0000-0000653C0000}"/>
    <cellStyle name="Standard 12 4 3 6 2 2 2" xfId="32117" xr:uid="{00000000-0005-0000-0000-0000663C0000}"/>
    <cellStyle name="Standard 12 4 3 6 2 3" xfId="23699" xr:uid="{00000000-0005-0000-0000-0000673C0000}"/>
    <cellStyle name="Standard 12 4 3 6 3" xfId="11797" xr:uid="{00000000-0005-0000-0000-0000683C0000}"/>
    <cellStyle name="Standard 12 4 3 6 3 2" xfId="28635" xr:uid="{00000000-0005-0000-0000-0000693C0000}"/>
    <cellStyle name="Standard 12 4 3 6 4" xfId="20217" xr:uid="{00000000-0005-0000-0000-00006A3C0000}"/>
    <cellStyle name="Standard 12 4 3 7" xfId="3885" xr:uid="{00000000-0005-0000-0000-00006B3C0000}"/>
    <cellStyle name="Standard 12 4 3 7 2" xfId="12306" xr:uid="{00000000-0005-0000-0000-00006C3C0000}"/>
    <cellStyle name="Standard 12 4 3 7 2 2" xfId="29144" xr:uid="{00000000-0005-0000-0000-00006D3C0000}"/>
    <cellStyle name="Standard 12 4 3 7 3" xfId="20726" xr:uid="{00000000-0005-0000-0000-00006E3C0000}"/>
    <cellStyle name="Standard 12 4 3 8" xfId="7353" xr:uid="{00000000-0005-0000-0000-00006F3C0000}"/>
    <cellStyle name="Standard 12 4 3 8 2" xfId="15774" xr:uid="{00000000-0005-0000-0000-0000703C0000}"/>
    <cellStyle name="Standard 12 4 3 8 2 2" xfId="32612" xr:uid="{00000000-0005-0000-0000-0000713C0000}"/>
    <cellStyle name="Standard 12 4 3 8 3" xfId="24194" xr:uid="{00000000-0005-0000-0000-0000723C0000}"/>
    <cellStyle name="Standard 12 4 3 9" xfId="7844" xr:uid="{00000000-0005-0000-0000-0000733C0000}"/>
    <cellStyle name="Standard 12 4 3 9 2" xfId="16265" xr:uid="{00000000-0005-0000-0000-0000743C0000}"/>
    <cellStyle name="Standard 12 4 3 9 2 2" xfId="33103" xr:uid="{00000000-0005-0000-0000-0000753C0000}"/>
    <cellStyle name="Standard 12 4 3 9 3" xfId="24685" xr:uid="{00000000-0005-0000-0000-0000763C0000}"/>
    <cellStyle name="Standard 12 4 4" xfId="510" xr:uid="{00000000-0005-0000-0000-0000773C0000}"/>
    <cellStyle name="Standard 12 4 4 10" xfId="8338" xr:uid="{00000000-0005-0000-0000-0000783C0000}"/>
    <cellStyle name="Standard 12 4 4 10 2" xfId="16759" xr:uid="{00000000-0005-0000-0000-0000793C0000}"/>
    <cellStyle name="Standard 12 4 4 10 2 2" xfId="33597" xr:uid="{00000000-0005-0000-0000-00007A3C0000}"/>
    <cellStyle name="Standard 12 4 4 10 3" xfId="25179" xr:uid="{00000000-0005-0000-0000-00007B3C0000}"/>
    <cellStyle name="Standard 12 4 4 11" xfId="8986" xr:uid="{00000000-0005-0000-0000-00007C3C0000}"/>
    <cellStyle name="Standard 12 4 4 11 2" xfId="25824" xr:uid="{00000000-0005-0000-0000-00007D3C0000}"/>
    <cellStyle name="Standard 12 4 4 12" xfId="17406" xr:uid="{00000000-0005-0000-0000-00007E3C0000}"/>
    <cellStyle name="Standard 12 4 4 2" xfId="1006" xr:uid="{00000000-0005-0000-0000-00007F3C0000}"/>
    <cellStyle name="Standard 12 4 4 2 2" xfId="1994" xr:uid="{00000000-0005-0000-0000-0000803C0000}"/>
    <cellStyle name="Standard 12 4 4 2 2 2" xfId="5530" xr:uid="{00000000-0005-0000-0000-0000813C0000}"/>
    <cellStyle name="Standard 12 4 4 2 2 2 2" xfId="13951" xr:uid="{00000000-0005-0000-0000-0000823C0000}"/>
    <cellStyle name="Standard 12 4 4 2 2 2 2 2" xfId="30789" xr:uid="{00000000-0005-0000-0000-0000833C0000}"/>
    <cellStyle name="Standard 12 4 4 2 2 2 3" xfId="22371" xr:uid="{00000000-0005-0000-0000-0000843C0000}"/>
    <cellStyle name="Standard 12 4 4 2 2 3" xfId="10469" xr:uid="{00000000-0005-0000-0000-0000853C0000}"/>
    <cellStyle name="Standard 12 4 4 2 2 3 2" xfId="27307" xr:uid="{00000000-0005-0000-0000-0000863C0000}"/>
    <cellStyle name="Standard 12 4 4 2 2 4" xfId="18889" xr:uid="{00000000-0005-0000-0000-0000873C0000}"/>
    <cellStyle name="Standard 12 4 4 2 3" xfId="4542" xr:uid="{00000000-0005-0000-0000-0000883C0000}"/>
    <cellStyle name="Standard 12 4 4 2 3 2" xfId="12963" xr:uid="{00000000-0005-0000-0000-0000893C0000}"/>
    <cellStyle name="Standard 12 4 4 2 3 2 2" xfId="29801" xr:uid="{00000000-0005-0000-0000-00008A3C0000}"/>
    <cellStyle name="Standard 12 4 4 2 3 3" xfId="21383" xr:uid="{00000000-0005-0000-0000-00008B3C0000}"/>
    <cellStyle name="Standard 12 4 4 2 4" xfId="9481" xr:uid="{00000000-0005-0000-0000-00008C3C0000}"/>
    <cellStyle name="Standard 12 4 4 2 4 2" xfId="26319" xr:uid="{00000000-0005-0000-0000-00008D3C0000}"/>
    <cellStyle name="Standard 12 4 4 2 5" xfId="17901" xr:uid="{00000000-0005-0000-0000-00008E3C0000}"/>
    <cellStyle name="Standard 12 4 4 3" xfId="1499" xr:uid="{00000000-0005-0000-0000-00008F3C0000}"/>
    <cellStyle name="Standard 12 4 4 3 2" xfId="5035" xr:uid="{00000000-0005-0000-0000-0000903C0000}"/>
    <cellStyle name="Standard 12 4 4 3 2 2" xfId="13456" xr:uid="{00000000-0005-0000-0000-0000913C0000}"/>
    <cellStyle name="Standard 12 4 4 3 2 2 2" xfId="30294" xr:uid="{00000000-0005-0000-0000-0000923C0000}"/>
    <cellStyle name="Standard 12 4 4 3 2 3" xfId="21876" xr:uid="{00000000-0005-0000-0000-0000933C0000}"/>
    <cellStyle name="Standard 12 4 4 3 3" xfId="9974" xr:uid="{00000000-0005-0000-0000-0000943C0000}"/>
    <cellStyle name="Standard 12 4 4 3 3 2" xfId="26812" xr:uid="{00000000-0005-0000-0000-0000953C0000}"/>
    <cellStyle name="Standard 12 4 4 3 4" xfId="18394" xr:uid="{00000000-0005-0000-0000-0000963C0000}"/>
    <cellStyle name="Standard 12 4 4 4" xfId="2385" xr:uid="{00000000-0005-0000-0000-0000973C0000}"/>
    <cellStyle name="Standard 12 4 4 4 2" xfId="5871" xr:uid="{00000000-0005-0000-0000-0000983C0000}"/>
    <cellStyle name="Standard 12 4 4 4 2 2" xfId="14292" xr:uid="{00000000-0005-0000-0000-0000993C0000}"/>
    <cellStyle name="Standard 12 4 4 4 2 2 2" xfId="31130" xr:uid="{00000000-0005-0000-0000-00009A3C0000}"/>
    <cellStyle name="Standard 12 4 4 4 2 3" xfId="22712" xr:uid="{00000000-0005-0000-0000-00009B3C0000}"/>
    <cellStyle name="Standard 12 4 4 4 3" xfId="10810" xr:uid="{00000000-0005-0000-0000-00009C3C0000}"/>
    <cellStyle name="Standard 12 4 4 4 3 2" xfId="27648" xr:uid="{00000000-0005-0000-0000-00009D3C0000}"/>
    <cellStyle name="Standard 12 4 4 4 4" xfId="19230" xr:uid="{00000000-0005-0000-0000-00009E3C0000}"/>
    <cellStyle name="Standard 12 4 4 5" xfId="2880" xr:uid="{00000000-0005-0000-0000-00009F3C0000}"/>
    <cellStyle name="Standard 12 4 4 5 2" xfId="6362" xr:uid="{00000000-0005-0000-0000-0000A03C0000}"/>
    <cellStyle name="Standard 12 4 4 5 2 2" xfId="14783" xr:uid="{00000000-0005-0000-0000-0000A13C0000}"/>
    <cellStyle name="Standard 12 4 4 5 2 2 2" xfId="31621" xr:uid="{00000000-0005-0000-0000-0000A23C0000}"/>
    <cellStyle name="Standard 12 4 4 5 2 3" xfId="23203" xr:uid="{00000000-0005-0000-0000-0000A33C0000}"/>
    <cellStyle name="Standard 12 4 4 5 3" xfId="11301" xr:uid="{00000000-0005-0000-0000-0000A43C0000}"/>
    <cellStyle name="Standard 12 4 4 5 3 2" xfId="28139" xr:uid="{00000000-0005-0000-0000-0000A53C0000}"/>
    <cellStyle name="Standard 12 4 4 5 4" xfId="19721" xr:uid="{00000000-0005-0000-0000-0000A63C0000}"/>
    <cellStyle name="Standard 12 4 4 6" xfId="3377" xr:uid="{00000000-0005-0000-0000-0000A73C0000}"/>
    <cellStyle name="Standard 12 4 4 6 2" xfId="6859" xr:uid="{00000000-0005-0000-0000-0000A83C0000}"/>
    <cellStyle name="Standard 12 4 4 6 2 2" xfId="15280" xr:uid="{00000000-0005-0000-0000-0000A93C0000}"/>
    <cellStyle name="Standard 12 4 4 6 2 2 2" xfId="32118" xr:uid="{00000000-0005-0000-0000-0000AA3C0000}"/>
    <cellStyle name="Standard 12 4 4 6 2 3" xfId="23700" xr:uid="{00000000-0005-0000-0000-0000AB3C0000}"/>
    <cellStyle name="Standard 12 4 4 6 3" xfId="11798" xr:uid="{00000000-0005-0000-0000-0000AC3C0000}"/>
    <cellStyle name="Standard 12 4 4 6 3 2" xfId="28636" xr:uid="{00000000-0005-0000-0000-0000AD3C0000}"/>
    <cellStyle name="Standard 12 4 4 6 4" xfId="20218" xr:uid="{00000000-0005-0000-0000-0000AE3C0000}"/>
    <cellStyle name="Standard 12 4 4 7" xfId="4047" xr:uid="{00000000-0005-0000-0000-0000AF3C0000}"/>
    <cellStyle name="Standard 12 4 4 7 2" xfId="12468" xr:uid="{00000000-0005-0000-0000-0000B03C0000}"/>
    <cellStyle name="Standard 12 4 4 7 2 2" xfId="29306" xr:uid="{00000000-0005-0000-0000-0000B13C0000}"/>
    <cellStyle name="Standard 12 4 4 7 3" xfId="20888" xr:uid="{00000000-0005-0000-0000-0000B23C0000}"/>
    <cellStyle name="Standard 12 4 4 8" xfId="7354" xr:uid="{00000000-0005-0000-0000-0000B33C0000}"/>
    <cellStyle name="Standard 12 4 4 8 2" xfId="15775" xr:uid="{00000000-0005-0000-0000-0000B43C0000}"/>
    <cellStyle name="Standard 12 4 4 8 2 2" xfId="32613" xr:uid="{00000000-0005-0000-0000-0000B53C0000}"/>
    <cellStyle name="Standard 12 4 4 8 3" xfId="24195" xr:uid="{00000000-0005-0000-0000-0000B63C0000}"/>
    <cellStyle name="Standard 12 4 4 9" xfId="7845" xr:uid="{00000000-0005-0000-0000-0000B73C0000}"/>
    <cellStyle name="Standard 12 4 4 9 2" xfId="16266" xr:uid="{00000000-0005-0000-0000-0000B83C0000}"/>
    <cellStyle name="Standard 12 4 4 9 2 2" xfId="33104" xr:uid="{00000000-0005-0000-0000-0000B93C0000}"/>
    <cellStyle name="Standard 12 4 4 9 3" xfId="24686" xr:uid="{00000000-0005-0000-0000-0000BA3C0000}"/>
    <cellStyle name="Standard 12 4 5" xfId="681" xr:uid="{00000000-0005-0000-0000-0000BB3C0000}"/>
    <cellStyle name="Standard 12 4 5 2" xfId="1669" xr:uid="{00000000-0005-0000-0000-0000BC3C0000}"/>
    <cellStyle name="Standard 12 4 5 2 2" xfId="5205" xr:uid="{00000000-0005-0000-0000-0000BD3C0000}"/>
    <cellStyle name="Standard 12 4 5 2 2 2" xfId="13626" xr:uid="{00000000-0005-0000-0000-0000BE3C0000}"/>
    <cellStyle name="Standard 12 4 5 2 2 2 2" xfId="30464" xr:uid="{00000000-0005-0000-0000-0000BF3C0000}"/>
    <cellStyle name="Standard 12 4 5 2 2 3" xfId="22046" xr:uid="{00000000-0005-0000-0000-0000C03C0000}"/>
    <cellStyle name="Standard 12 4 5 2 3" xfId="10144" xr:uid="{00000000-0005-0000-0000-0000C13C0000}"/>
    <cellStyle name="Standard 12 4 5 2 3 2" xfId="26982" xr:uid="{00000000-0005-0000-0000-0000C23C0000}"/>
    <cellStyle name="Standard 12 4 5 2 4" xfId="18564" xr:uid="{00000000-0005-0000-0000-0000C33C0000}"/>
    <cellStyle name="Standard 12 4 5 3" xfId="4217" xr:uid="{00000000-0005-0000-0000-0000C43C0000}"/>
    <cellStyle name="Standard 12 4 5 3 2" xfId="12638" xr:uid="{00000000-0005-0000-0000-0000C53C0000}"/>
    <cellStyle name="Standard 12 4 5 3 2 2" xfId="29476" xr:uid="{00000000-0005-0000-0000-0000C63C0000}"/>
    <cellStyle name="Standard 12 4 5 3 3" xfId="21058" xr:uid="{00000000-0005-0000-0000-0000C73C0000}"/>
    <cellStyle name="Standard 12 4 5 4" xfId="9156" xr:uid="{00000000-0005-0000-0000-0000C83C0000}"/>
    <cellStyle name="Standard 12 4 5 4 2" xfId="25994" xr:uid="{00000000-0005-0000-0000-0000C93C0000}"/>
    <cellStyle name="Standard 12 4 5 5" xfId="17576" xr:uid="{00000000-0005-0000-0000-0000CA3C0000}"/>
    <cellStyle name="Standard 12 4 6" xfId="1174" xr:uid="{00000000-0005-0000-0000-0000CB3C0000}"/>
    <cellStyle name="Standard 12 4 6 2" xfId="4710" xr:uid="{00000000-0005-0000-0000-0000CC3C0000}"/>
    <cellStyle name="Standard 12 4 6 2 2" xfId="13131" xr:uid="{00000000-0005-0000-0000-0000CD3C0000}"/>
    <cellStyle name="Standard 12 4 6 2 2 2" xfId="29969" xr:uid="{00000000-0005-0000-0000-0000CE3C0000}"/>
    <cellStyle name="Standard 12 4 6 2 3" xfId="21551" xr:uid="{00000000-0005-0000-0000-0000CF3C0000}"/>
    <cellStyle name="Standard 12 4 6 3" xfId="9649" xr:uid="{00000000-0005-0000-0000-0000D03C0000}"/>
    <cellStyle name="Standard 12 4 6 3 2" xfId="26487" xr:uid="{00000000-0005-0000-0000-0000D13C0000}"/>
    <cellStyle name="Standard 12 4 6 4" xfId="18069" xr:uid="{00000000-0005-0000-0000-0000D23C0000}"/>
    <cellStyle name="Standard 12 4 7" xfId="2380" xr:uid="{00000000-0005-0000-0000-0000D33C0000}"/>
    <cellStyle name="Standard 12 4 7 2" xfId="5866" xr:uid="{00000000-0005-0000-0000-0000D43C0000}"/>
    <cellStyle name="Standard 12 4 7 2 2" xfId="14287" xr:uid="{00000000-0005-0000-0000-0000D53C0000}"/>
    <cellStyle name="Standard 12 4 7 2 2 2" xfId="31125" xr:uid="{00000000-0005-0000-0000-0000D63C0000}"/>
    <cellStyle name="Standard 12 4 7 2 3" xfId="22707" xr:uid="{00000000-0005-0000-0000-0000D73C0000}"/>
    <cellStyle name="Standard 12 4 7 3" xfId="10805" xr:uid="{00000000-0005-0000-0000-0000D83C0000}"/>
    <cellStyle name="Standard 12 4 7 3 2" xfId="27643" xr:uid="{00000000-0005-0000-0000-0000D93C0000}"/>
    <cellStyle name="Standard 12 4 7 4" xfId="19225" xr:uid="{00000000-0005-0000-0000-0000DA3C0000}"/>
    <cellStyle name="Standard 12 4 8" xfId="2875" xr:uid="{00000000-0005-0000-0000-0000DB3C0000}"/>
    <cellStyle name="Standard 12 4 8 2" xfId="6357" xr:uid="{00000000-0005-0000-0000-0000DC3C0000}"/>
    <cellStyle name="Standard 12 4 8 2 2" xfId="14778" xr:uid="{00000000-0005-0000-0000-0000DD3C0000}"/>
    <cellStyle name="Standard 12 4 8 2 2 2" xfId="31616" xr:uid="{00000000-0005-0000-0000-0000DE3C0000}"/>
    <cellStyle name="Standard 12 4 8 2 3" xfId="23198" xr:uid="{00000000-0005-0000-0000-0000DF3C0000}"/>
    <cellStyle name="Standard 12 4 8 3" xfId="11296" xr:uid="{00000000-0005-0000-0000-0000E03C0000}"/>
    <cellStyle name="Standard 12 4 8 3 2" xfId="28134" xr:uid="{00000000-0005-0000-0000-0000E13C0000}"/>
    <cellStyle name="Standard 12 4 8 4" xfId="19716" xr:uid="{00000000-0005-0000-0000-0000E23C0000}"/>
    <cellStyle name="Standard 12 4 9" xfId="3372" xr:uid="{00000000-0005-0000-0000-0000E33C0000}"/>
    <cellStyle name="Standard 12 4 9 2" xfId="6854" xr:uid="{00000000-0005-0000-0000-0000E43C0000}"/>
    <cellStyle name="Standard 12 4 9 2 2" xfId="15275" xr:uid="{00000000-0005-0000-0000-0000E53C0000}"/>
    <cellStyle name="Standard 12 4 9 2 2 2" xfId="32113" xr:uid="{00000000-0005-0000-0000-0000E63C0000}"/>
    <cellStyle name="Standard 12 4 9 2 3" xfId="23695" xr:uid="{00000000-0005-0000-0000-0000E73C0000}"/>
    <cellStyle name="Standard 12 4 9 3" xfId="11793" xr:uid="{00000000-0005-0000-0000-0000E83C0000}"/>
    <cellStyle name="Standard 12 4 9 3 2" xfId="28631" xr:uid="{00000000-0005-0000-0000-0000E93C0000}"/>
    <cellStyle name="Standard 12 4 9 4" xfId="20213" xr:uid="{00000000-0005-0000-0000-0000EA3C0000}"/>
    <cellStyle name="Standard 12 4_1" xfId="224" xr:uid="{00000000-0005-0000-0000-0000EB3C0000}"/>
    <cellStyle name="Standard 12 5" xfId="149" xr:uid="{00000000-0005-0000-0000-0000EC3C0000}"/>
    <cellStyle name="Standard 12 5 10" xfId="7355" xr:uid="{00000000-0005-0000-0000-0000ED3C0000}"/>
    <cellStyle name="Standard 12 5 10 2" xfId="15776" xr:uid="{00000000-0005-0000-0000-0000EE3C0000}"/>
    <cellStyle name="Standard 12 5 10 2 2" xfId="32614" xr:uid="{00000000-0005-0000-0000-0000EF3C0000}"/>
    <cellStyle name="Standard 12 5 10 3" xfId="24196" xr:uid="{00000000-0005-0000-0000-0000F03C0000}"/>
    <cellStyle name="Standard 12 5 11" xfId="7846" xr:uid="{00000000-0005-0000-0000-0000F13C0000}"/>
    <cellStyle name="Standard 12 5 11 2" xfId="16267" xr:uid="{00000000-0005-0000-0000-0000F23C0000}"/>
    <cellStyle name="Standard 12 5 11 2 2" xfId="33105" xr:uid="{00000000-0005-0000-0000-0000F33C0000}"/>
    <cellStyle name="Standard 12 5 11 3" xfId="24687" xr:uid="{00000000-0005-0000-0000-0000F43C0000}"/>
    <cellStyle name="Standard 12 5 12" xfId="8339" xr:uid="{00000000-0005-0000-0000-0000F53C0000}"/>
    <cellStyle name="Standard 12 5 12 2" xfId="16760" xr:uid="{00000000-0005-0000-0000-0000F63C0000}"/>
    <cellStyle name="Standard 12 5 12 2 2" xfId="33598" xr:uid="{00000000-0005-0000-0000-0000F73C0000}"/>
    <cellStyle name="Standard 12 5 12 3" xfId="25180" xr:uid="{00000000-0005-0000-0000-0000F83C0000}"/>
    <cellStyle name="Standard 12 5 13" xfId="8701" xr:uid="{00000000-0005-0000-0000-0000F93C0000}"/>
    <cellStyle name="Standard 12 5 13 2" xfId="25540" xr:uid="{00000000-0005-0000-0000-0000FA3C0000}"/>
    <cellStyle name="Standard 12 5 14" xfId="17121" xr:uid="{00000000-0005-0000-0000-0000FB3C0000}"/>
    <cellStyle name="Standard 12 5 2" xfId="389" xr:uid="{00000000-0005-0000-0000-0000FC3C0000}"/>
    <cellStyle name="Standard 12 5 2 10" xfId="8340" xr:uid="{00000000-0005-0000-0000-0000FD3C0000}"/>
    <cellStyle name="Standard 12 5 2 10 2" xfId="16761" xr:uid="{00000000-0005-0000-0000-0000FE3C0000}"/>
    <cellStyle name="Standard 12 5 2 10 2 2" xfId="33599" xr:uid="{00000000-0005-0000-0000-0000FF3C0000}"/>
    <cellStyle name="Standard 12 5 2 10 3" xfId="25181" xr:uid="{00000000-0005-0000-0000-0000003D0000}"/>
    <cellStyle name="Standard 12 5 2 11" xfId="8864" xr:uid="{00000000-0005-0000-0000-0000013D0000}"/>
    <cellStyle name="Standard 12 5 2 11 2" xfId="25703" xr:uid="{00000000-0005-0000-0000-0000023D0000}"/>
    <cellStyle name="Standard 12 5 2 12" xfId="17284" xr:uid="{00000000-0005-0000-0000-0000033D0000}"/>
    <cellStyle name="Standard 12 5 2 2" xfId="885" xr:uid="{00000000-0005-0000-0000-0000043D0000}"/>
    <cellStyle name="Standard 12 5 2 2 2" xfId="1873" xr:uid="{00000000-0005-0000-0000-0000053D0000}"/>
    <cellStyle name="Standard 12 5 2 2 2 2" xfId="5409" xr:uid="{00000000-0005-0000-0000-0000063D0000}"/>
    <cellStyle name="Standard 12 5 2 2 2 2 2" xfId="13830" xr:uid="{00000000-0005-0000-0000-0000073D0000}"/>
    <cellStyle name="Standard 12 5 2 2 2 2 2 2" xfId="30668" xr:uid="{00000000-0005-0000-0000-0000083D0000}"/>
    <cellStyle name="Standard 12 5 2 2 2 2 3" xfId="22250" xr:uid="{00000000-0005-0000-0000-0000093D0000}"/>
    <cellStyle name="Standard 12 5 2 2 2 3" xfId="10348" xr:uid="{00000000-0005-0000-0000-00000A3D0000}"/>
    <cellStyle name="Standard 12 5 2 2 2 3 2" xfId="27186" xr:uid="{00000000-0005-0000-0000-00000B3D0000}"/>
    <cellStyle name="Standard 12 5 2 2 2 4" xfId="18768" xr:uid="{00000000-0005-0000-0000-00000C3D0000}"/>
    <cellStyle name="Standard 12 5 2 2 3" xfId="4421" xr:uid="{00000000-0005-0000-0000-00000D3D0000}"/>
    <cellStyle name="Standard 12 5 2 2 3 2" xfId="12842" xr:uid="{00000000-0005-0000-0000-00000E3D0000}"/>
    <cellStyle name="Standard 12 5 2 2 3 2 2" xfId="29680" xr:uid="{00000000-0005-0000-0000-00000F3D0000}"/>
    <cellStyle name="Standard 12 5 2 2 3 3" xfId="21262" xr:uid="{00000000-0005-0000-0000-0000103D0000}"/>
    <cellStyle name="Standard 12 5 2 2 4" xfId="9360" xr:uid="{00000000-0005-0000-0000-0000113D0000}"/>
    <cellStyle name="Standard 12 5 2 2 4 2" xfId="26198" xr:uid="{00000000-0005-0000-0000-0000123D0000}"/>
    <cellStyle name="Standard 12 5 2 2 5" xfId="17780" xr:uid="{00000000-0005-0000-0000-0000133D0000}"/>
    <cellStyle name="Standard 12 5 2 3" xfId="1378" xr:uid="{00000000-0005-0000-0000-0000143D0000}"/>
    <cellStyle name="Standard 12 5 2 3 2" xfId="4914" xr:uid="{00000000-0005-0000-0000-0000153D0000}"/>
    <cellStyle name="Standard 12 5 2 3 2 2" xfId="13335" xr:uid="{00000000-0005-0000-0000-0000163D0000}"/>
    <cellStyle name="Standard 12 5 2 3 2 2 2" xfId="30173" xr:uid="{00000000-0005-0000-0000-0000173D0000}"/>
    <cellStyle name="Standard 12 5 2 3 2 3" xfId="21755" xr:uid="{00000000-0005-0000-0000-0000183D0000}"/>
    <cellStyle name="Standard 12 5 2 3 3" xfId="9853" xr:uid="{00000000-0005-0000-0000-0000193D0000}"/>
    <cellStyle name="Standard 12 5 2 3 3 2" xfId="26691" xr:uid="{00000000-0005-0000-0000-00001A3D0000}"/>
    <cellStyle name="Standard 12 5 2 3 4" xfId="18273" xr:uid="{00000000-0005-0000-0000-00001B3D0000}"/>
    <cellStyle name="Standard 12 5 2 4" xfId="2387" xr:uid="{00000000-0005-0000-0000-00001C3D0000}"/>
    <cellStyle name="Standard 12 5 2 4 2" xfId="5873" xr:uid="{00000000-0005-0000-0000-00001D3D0000}"/>
    <cellStyle name="Standard 12 5 2 4 2 2" xfId="14294" xr:uid="{00000000-0005-0000-0000-00001E3D0000}"/>
    <cellStyle name="Standard 12 5 2 4 2 2 2" xfId="31132" xr:uid="{00000000-0005-0000-0000-00001F3D0000}"/>
    <cellStyle name="Standard 12 5 2 4 2 3" xfId="22714" xr:uid="{00000000-0005-0000-0000-0000203D0000}"/>
    <cellStyle name="Standard 12 5 2 4 3" xfId="10812" xr:uid="{00000000-0005-0000-0000-0000213D0000}"/>
    <cellStyle name="Standard 12 5 2 4 3 2" xfId="27650" xr:uid="{00000000-0005-0000-0000-0000223D0000}"/>
    <cellStyle name="Standard 12 5 2 4 4" xfId="19232" xr:uid="{00000000-0005-0000-0000-0000233D0000}"/>
    <cellStyle name="Standard 12 5 2 5" xfId="2882" xr:uid="{00000000-0005-0000-0000-0000243D0000}"/>
    <cellStyle name="Standard 12 5 2 5 2" xfId="6364" xr:uid="{00000000-0005-0000-0000-0000253D0000}"/>
    <cellStyle name="Standard 12 5 2 5 2 2" xfId="14785" xr:uid="{00000000-0005-0000-0000-0000263D0000}"/>
    <cellStyle name="Standard 12 5 2 5 2 2 2" xfId="31623" xr:uid="{00000000-0005-0000-0000-0000273D0000}"/>
    <cellStyle name="Standard 12 5 2 5 2 3" xfId="23205" xr:uid="{00000000-0005-0000-0000-0000283D0000}"/>
    <cellStyle name="Standard 12 5 2 5 3" xfId="11303" xr:uid="{00000000-0005-0000-0000-0000293D0000}"/>
    <cellStyle name="Standard 12 5 2 5 3 2" xfId="28141" xr:uid="{00000000-0005-0000-0000-00002A3D0000}"/>
    <cellStyle name="Standard 12 5 2 5 4" xfId="19723" xr:uid="{00000000-0005-0000-0000-00002B3D0000}"/>
    <cellStyle name="Standard 12 5 2 6" xfId="3379" xr:uid="{00000000-0005-0000-0000-00002C3D0000}"/>
    <cellStyle name="Standard 12 5 2 6 2" xfId="6861" xr:uid="{00000000-0005-0000-0000-00002D3D0000}"/>
    <cellStyle name="Standard 12 5 2 6 2 2" xfId="15282" xr:uid="{00000000-0005-0000-0000-00002E3D0000}"/>
    <cellStyle name="Standard 12 5 2 6 2 2 2" xfId="32120" xr:uid="{00000000-0005-0000-0000-00002F3D0000}"/>
    <cellStyle name="Standard 12 5 2 6 2 3" xfId="23702" xr:uid="{00000000-0005-0000-0000-0000303D0000}"/>
    <cellStyle name="Standard 12 5 2 6 3" xfId="11800" xr:uid="{00000000-0005-0000-0000-0000313D0000}"/>
    <cellStyle name="Standard 12 5 2 6 3 2" xfId="28638" xr:uid="{00000000-0005-0000-0000-0000323D0000}"/>
    <cellStyle name="Standard 12 5 2 6 4" xfId="20220" xr:uid="{00000000-0005-0000-0000-0000333D0000}"/>
    <cellStyle name="Standard 12 5 2 7" xfId="3926" xr:uid="{00000000-0005-0000-0000-0000343D0000}"/>
    <cellStyle name="Standard 12 5 2 7 2" xfId="12347" xr:uid="{00000000-0005-0000-0000-0000353D0000}"/>
    <cellStyle name="Standard 12 5 2 7 2 2" xfId="29185" xr:uid="{00000000-0005-0000-0000-0000363D0000}"/>
    <cellStyle name="Standard 12 5 2 7 3" xfId="20767" xr:uid="{00000000-0005-0000-0000-0000373D0000}"/>
    <cellStyle name="Standard 12 5 2 8" xfId="7356" xr:uid="{00000000-0005-0000-0000-0000383D0000}"/>
    <cellStyle name="Standard 12 5 2 8 2" xfId="15777" xr:uid="{00000000-0005-0000-0000-0000393D0000}"/>
    <cellStyle name="Standard 12 5 2 8 2 2" xfId="32615" xr:uid="{00000000-0005-0000-0000-00003A3D0000}"/>
    <cellStyle name="Standard 12 5 2 8 3" xfId="24197" xr:uid="{00000000-0005-0000-0000-00003B3D0000}"/>
    <cellStyle name="Standard 12 5 2 9" xfId="7847" xr:uid="{00000000-0005-0000-0000-00003C3D0000}"/>
    <cellStyle name="Standard 12 5 2 9 2" xfId="16268" xr:uid="{00000000-0005-0000-0000-00003D3D0000}"/>
    <cellStyle name="Standard 12 5 2 9 2 2" xfId="33106" xr:uid="{00000000-0005-0000-0000-00003E3D0000}"/>
    <cellStyle name="Standard 12 5 2 9 3" xfId="24688" xr:uid="{00000000-0005-0000-0000-00003F3D0000}"/>
    <cellStyle name="Standard 12 5 3" xfId="551" xr:uid="{00000000-0005-0000-0000-0000403D0000}"/>
    <cellStyle name="Standard 12 5 3 10" xfId="8341" xr:uid="{00000000-0005-0000-0000-0000413D0000}"/>
    <cellStyle name="Standard 12 5 3 10 2" xfId="16762" xr:uid="{00000000-0005-0000-0000-0000423D0000}"/>
    <cellStyle name="Standard 12 5 3 10 2 2" xfId="33600" xr:uid="{00000000-0005-0000-0000-0000433D0000}"/>
    <cellStyle name="Standard 12 5 3 10 3" xfId="25182" xr:uid="{00000000-0005-0000-0000-0000443D0000}"/>
    <cellStyle name="Standard 12 5 3 11" xfId="9027" xr:uid="{00000000-0005-0000-0000-0000453D0000}"/>
    <cellStyle name="Standard 12 5 3 11 2" xfId="25865" xr:uid="{00000000-0005-0000-0000-0000463D0000}"/>
    <cellStyle name="Standard 12 5 3 12" xfId="17447" xr:uid="{00000000-0005-0000-0000-0000473D0000}"/>
    <cellStyle name="Standard 12 5 3 2" xfId="1047" xr:uid="{00000000-0005-0000-0000-0000483D0000}"/>
    <cellStyle name="Standard 12 5 3 2 2" xfId="2035" xr:uid="{00000000-0005-0000-0000-0000493D0000}"/>
    <cellStyle name="Standard 12 5 3 2 2 2" xfId="5571" xr:uid="{00000000-0005-0000-0000-00004A3D0000}"/>
    <cellStyle name="Standard 12 5 3 2 2 2 2" xfId="13992" xr:uid="{00000000-0005-0000-0000-00004B3D0000}"/>
    <cellStyle name="Standard 12 5 3 2 2 2 2 2" xfId="30830" xr:uid="{00000000-0005-0000-0000-00004C3D0000}"/>
    <cellStyle name="Standard 12 5 3 2 2 2 3" xfId="22412" xr:uid="{00000000-0005-0000-0000-00004D3D0000}"/>
    <cellStyle name="Standard 12 5 3 2 2 3" xfId="10510" xr:uid="{00000000-0005-0000-0000-00004E3D0000}"/>
    <cellStyle name="Standard 12 5 3 2 2 3 2" xfId="27348" xr:uid="{00000000-0005-0000-0000-00004F3D0000}"/>
    <cellStyle name="Standard 12 5 3 2 2 4" xfId="18930" xr:uid="{00000000-0005-0000-0000-0000503D0000}"/>
    <cellStyle name="Standard 12 5 3 2 3" xfId="4583" xr:uid="{00000000-0005-0000-0000-0000513D0000}"/>
    <cellStyle name="Standard 12 5 3 2 3 2" xfId="13004" xr:uid="{00000000-0005-0000-0000-0000523D0000}"/>
    <cellStyle name="Standard 12 5 3 2 3 2 2" xfId="29842" xr:uid="{00000000-0005-0000-0000-0000533D0000}"/>
    <cellStyle name="Standard 12 5 3 2 3 3" xfId="21424" xr:uid="{00000000-0005-0000-0000-0000543D0000}"/>
    <cellStyle name="Standard 12 5 3 2 4" xfId="9522" xr:uid="{00000000-0005-0000-0000-0000553D0000}"/>
    <cellStyle name="Standard 12 5 3 2 4 2" xfId="26360" xr:uid="{00000000-0005-0000-0000-0000563D0000}"/>
    <cellStyle name="Standard 12 5 3 2 5" xfId="17942" xr:uid="{00000000-0005-0000-0000-0000573D0000}"/>
    <cellStyle name="Standard 12 5 3 3" xfId="1540" xr:uid="{00000000-0005-0000-0000-0000583D0000}"/>
    <cellStyle name="Standard 12 5 3 3 2" xfId="5076" xr:uid="{00000000-0005-0000-0000-0000593D0000}"/>
    <cellStyle name="Standard 12 5 3 3 2 2" xfId="13497" xr:uid="{00000000-0005-0000-0000-00005A3D0000}"/>
    <cellStyle name="Standard 12 5 3 3 2 2 2" xfId="30335" xr:uid="{00000000-0005-0000-0000-00005B3D0000}"/>
    <cellStyle name="Standard 12 5 3 3 2 3" xfId="21917" xr:uid="{00000000-0005-0000-0000-00005C3D0000}"/>
    <cellStyle name="Standard 12 5 3 3 3" xfId="10015" xr:uid="{00000000-0005-0000-0000-00005D3D0000}"/>
    <cellStyle name="Standard 12 5 3 3 3 2" xfId="26853" xr:uid="{00000000-0005-0000-0000-00005E3D0000}"/>
    <cellStyle name="Standard 12 5 3 3 4" xfId="18435" xr:uid="{00000000-0005-0000-0000-00005F3D0000}"/>
    <cellStyle name="Standard 12 5 3 4" xfId="2388" xr:uid="{00000000-0005-0000-0000-0000603D0000}"/>
    <cellStyle name="Standard 12 5 3 4 2" xfId="5874" xr:uid="{00000000-0005-0000-0000-0000613D0000}"/>
    <cellStyle name="Standard 12 5 3 4 2 2" xfId="14295" xr:uid="{00000000-0005-0000-0000-0000623D0000}"/>
    <cellStyle name="Standard 12 5 3 4 2 2 2" xfId="31133" xr:uid="{00000000-0005-0000-0000-0000633D0000}"/>
    <cellStyle name="Standard 12 5 3 4 2 3" xfId="22715" xr:uid="{00000000-0005-0000-0000-0000643D0000}"/>
    <cellStyle name="Standard 12 5 3 4 3" xfId="10813" xr:uid="{00000000-0005-0000-0000-0000653D0000}"/>
    <cellStyle name="Standard 12 5 3 4 3 2" xfId="27651" xr:uid="{00000000-0005-0000-0000-0000663D0000}"/>
    <cellStyle name="Standard 12 5 3 4 4" xfId="19233" xr:uid="{00000000-0005-0000-0000-0000673D0000}"/>
    <cellStyle name="Standard 12 5 3 5" xfId="2883" xr:uid="{00000000-0005-0000-0000-0000683D0000}"/>
    <cellStyle name="Standard 12 5 3 5 2" xfId="6365" xr:uid="{00000000-0005-0000-0000-0000693D0000}"/>
    <cellStyle name="Standard 12 5 3 5 2 2" xfId="14786" xr:uid="{00000000-0005-0000-0000-00006A3D0000}"/>
    <cellStyle name="Standard 12 5 3 5 2 2 2" xfId="31624" xr:uid="{00000000-0005-0000-0000-00006B3D0000}"/>
    <cellStyle name="Standard 12 5 3 5 2 3" xfId="23206" xr:uid="{00000000-0005-0000-0000-00006C3D0000}"/>
    <cellStyle name="Standard 12 5 3 5 3" xfId="11304" xr:uid="{00000000-0005-0000-0000-00006D3D0000}"/>
    <cellStyle name="Standard 12 5 3 5 3 2" xfId="28142" xr:uid="{00000000-0005-0000-0000-00006E3D0000}"/>
    <cellStyle name="Standard 12 5 3 5 4" xfId="19724" xr:uid="{00000000-0005-0000-0000-00006F3D0000}"/>
    <cellStyle name="Standard 12 5 3 6" xfId="3380" xr:uid="{00000000-0005-0000-0000-0000703D0000}"/>
    <cellStyle name="Standard 12 5 3 6 2" xfId="6862" xr:uid="{00000000-0005-0000-0000-0000713D0000}"/>
    <cellStyle name="Standard 12 5 3 6 2 2" xfId="15283" xr:uid="{00000000-0005-0000-0000-0000723D0000}"/>
    <cellStyle name="Standard 12 5 3 6 2 2 2" xfId="32121" xr:uid="{00000000-0005-0000-0000-0000733D0000}"/>
    <cellStyle name="Standard 12 5 3 6 2 3" xfId="23703" xr:uid="{00000000-0005-0000-0000-0000743D0000}"/>
    <cellStyle name="Standard 12 5 3 6 3" xfId="11801" xr:uid="{00000000-0005-0000-0000-0000753D0000}"/>
    <cellStyle name="Standard 12 5 3 6 3 2" xfId="28639" xr:uid="{00000000-0005-0000-0000-0000763D0000}"/>
    <cellStyle name="Standard 12 5 3 6 4" xfId="20221" xr:uid="{00000000-0005-0000-0000-0000773D0000}"/>
    <cellStyle name="Standard 12 5 3 7" xfId="4088" xr:uid="{00000000-0005-0000-0000-0000783D0000}"/>
    <cellStyle name="Standard 12 5 3 7 2" xfId="12509" xr:uid="{00000000-0005-0000-0000-0000793D0000}"/>
    <cellStyle name="Standard 12 5 3 7 2 2" xfId="29347" xr:uid="{00000000-0005-0000-0000-00007A3D0000}"/>
    <cellStyle name="Standard 12 5 3 7 3" xfId="20929" xr:uid="{00000000-0005-0000-0000-00007B3D0000}"/>
    <cellStyle name="Standard 12 5 3 8" xfId="7357" xr:uid="{00000000-0005-0000-0000-00007C3D0000}"/>
    <cellStyle name="Standard 12 5 3 8 2" xfId="15778" xr:uid="{00000000-0005-0000-0000-00007D3D0000}"/>
    <cellStyle name="Standard 12 5 3 8 2 2" xfId="32616" xr:uid="{00000000-0005-0000-0000-00007E3D0000}"/>
    <cellStyle name="Standard 12 5 3 8 3" xfId="24198" xr:uid="{00000000-0005-0000-0000-00007F3D0000}"/>
    <cellStyle name="Standard 12 5 3 9" xfId="7848" xr:uid="{00000000-0005-0000-0000-0000803D0000}"/>
    <cellStyle name="Standard 12 5 3 9 2" xfId="16269" xr:uid="{00000000-0005-0000-0000-0000813D0000}"/>
    <cellStyle name="Standard 12 5 3 9 2 2" xfId="33107" xr:uid="{00000000-0005-0000-0000-0000823D0000}"/>
    <cellStyle name="Standard 12 5 3 9 3" xfId="24689" xr:uid="{00000000-0005-0000-0000-0000833D0000}"/>
    <cellStyle name="Standard 12 5 4" xfId="722" xr:uid="{00000000-0005-0000-0000-0000843D0000}"/>
    <cellStyle name="Standard 12 5 4 2" xfId="1710" xr:uid="{00000000-0005-0000-0000-0000853D0000}"/>
    <cellStyle name="Standard 12 5 4 2 2" xfId="5246" xr:uid="{00000000-0005-0000-0000-0000863D0000}"/>
    <cellStyle name="Standard 12 5 4 2 2 2" xfId="13667" xr:uid="{00000000-0005-0000-0000-0000873D0000}"/>
    <cellStyle name="Standard 12 5 4 2 2 2 2" xfId="30505" xr:uid="{00000000-0005-0000-0000-0000883D0000}"/>
    <cellStyle name="Standard 12 5 4 2 2 3" xfId="22087" xr:uid="{00000000-0005-0000-0000-0000893D0000}"/>
    <cellStyle name="Standard 12 5 4 2 3" xfId="10185" xr:uid="{00000000-0005-0000-0000-00008A3D0000}"/>
    <cellStyle name="Standard 12 5 4 2 3 2" xfId="27023" xr:uid="{00000000-0005-0000-0000-00008B3D0000}"/>
    <cellStyle name="Standard 12 5 4 2 4" xfId="18605" xr:uid="{00000000-0005-0000-0000-00008C3D0000}"/>
    <cellStyle name="Standard 12 5 4 3" xfId="4258" xr:uid="{00000000-0005-0000-0000-00008D3D0000}"/>
    <cellStyle name="Standard 12 5 4 3 2" xfId="12679" xr:uid="{00000000-0005-0000-0000-00008E3D0000}"/>
    <cellStyle name="Standard 12 5 4 3 2 2" xfId="29517" xr:uid="{00000000-0005-0000-0000-00008F3D0000}"/>
    <cellStyle name="Standard 12 5 4 3 3" xfId="21099" xr:uid="{00000000-0005-0000-0000-0000903D0000}"/>
    <cellStyle name="Standard 12 5 4 4" xfId="9197" xr:uid="{00000000-0005-0000-0000-0000913D0000}"/>
    <cellStyle name="Standard 12 5 4 4 2" xfId="26035" xr:uid="{00000000-0005-0000-0000-0000923D0000}"/>
    <cellStyle name="Standard 12 5 4 5" xfId="17617" xr:uid="{00000000-0005-0000-0000-0000933D0000}"/>
    <cellStyle name="Standard 12 5 5" xfId="1215" xr:uid="{00000000-0005-0000-0000-0000943D0000}"/>
    <cellStyle name="Standard 12 5 5 2" xfId="4751" xr:uid="{00000000-0005-0000-0000-0000953D0000}"/>
    <cellStyle name="Standard 12 5 5 2 2" xfId="13172" xr:uid="{00000000-0005-0000-0000-0000963D0000}"/>
    <cellStyle name="Standard 12 5 5 2 2 2" xfId="30010" xr:uid="{00000000-0005-0000-0000-0000973D0000}"/>
    <cellStyle name="Standard 12 5 5 2 3" xfId="21592" xr:uid="{00000000-0005-0000-0000-0000983D0000}"/>
    <cellStyle name="Standard 12 5 5 3" xfId="9690" xr:uid="{00000000-0005-0000-0000-0000993D0000}"/>
    <cellStyle name="Standard 12 5 5 3 2" xfId="26528" xr:uid="{00000000-0005-0000-0000-00009A3D0000}"/>
    <cellStyle name="Standard 12 5 5 4" xfId="18110" xr:uid="{00000000-0005-0000-0000-00009B3D0000}"/>
    <cellStyle name="Standard 12 5 6" xfId="2386" xr:uid="{00000000-0005-0000-0000-00009C3D0000}"/>
    <cellStyle name="Standard 12 5 6 2" xfId="5872" xr:uid="{00000000-0005-0000-0000-00009D3D0000}"/>
    <cellStyle name="Standard 12 5 6 2 2" xfId="14293" xr:uid="{00000000-0005-0000-0000-00009E3D0000}"/>
    <cellStyle name="Standard 12 5 6 2 2 2" xfId="31131" xr:uid="{00000000-0005-0000-0000-00009F3D0000}"/>
    <cellStyle name="Standard 12 5 6 2 3" xfId="22713" xr:uid="{00000000-0005-0000-0000-0000A03D0000}"/>
    <cellStyle name="Standard 12 5 6 3" xfId="10811" xr:uid="{00000000-0005-0000-0000-0000A13D0000}"/>
    <cellStyle name="Standard 12 5 6 3 2" xfId="27649" xr:uid="{00000000-0005-0000-0000-0000A23D0000}"/>
    <cellStyle name="Standard 12 5 6 4" xfId="19231" xr:uid="{00000000-0005-0000-0000-0000A33D0000}"/>
    <cellStyle name="Standard 12 5 7" xfId="2881" xr:uid="{00000000-0005-0000-0000-0000A43D0000}"/>
    <cellStyle name="Standard 12 5 7 2" xfId="6363" xr:uid="{00000000-0005-0000-0000-0000A53D0000}"/>
    <cellStyle name="Standard 12 5 7 2 2" xfId="14784" xr:uid="{00000000-0005-0000-0000-0000A63D0000}"/>
    <cellStyle name="Standard 12 5 7 2 2 2" xfId="31622" xr:uid="{00000000-0005-0000-0000-0000A73D0000}"/>
    <cellStyle name="Standard 12 5 7 2 3" xfId="23204" xr:uid="{00000000-0005-0000-0000-0000A83D0000}"/>
    <cellStyle name="Standard 12 5 7 3" xfId="11302" xr:uid="{00000000-0005-0000-0000-0000A93D0000}"/>
    <cellStyle name="Standard 12 5 7 3 2" xfId="28140" xr:uid="{00000000-0005-0000-0000-0000AA3D0000}"/>
    <cellStyle name="Standard 12 5 7 4" xfId="19722" xr:uid="{00000000-0005-0000-0000-0000AB3D0000}"/>
    <cellStyle name="Standard 12 5 8" xfId="3378" xr:uid="{00000000-0005-0000-0000-0000AC3D0000}"/>
    <cellStyle name="Standard 12 5 8 2" xfId="6860" xr:uid="{00000000-0005-0000-0000-0000AD3D0000}"/>
    <cellStyle name="Standard 12 5 8 2 2" xfId="15281" xr:uid="{00000000-0005-0000-0000-0000AE3D0000}"/>
    <cellStyle name="Standard 12 5 8 2 2 2" xfId="32119" xr:uid="{00000000-0005-0000-0000-0000AF3D0000}"/>
    <cellStyle name="Standard 12 5 8 2 3" xfId="23701" xr:uid="{00000000-0005-0000-0000-0000B03D0000}"/>
    <cellStyle name="Standard 12 5 8 3" xfId="11799" xr:uid="{00000000-0005-0000-0000-0000B13D0000}"/>
    <cellStyle name="Standard 12 5 8 3 2" xfId="28637" xr:uid="{00000000-0005-0000-0000-0000B23D0000}"/>
    <cellStyle name="Standard 12 5 8 4" xfId="20219" xr:uid="{00000000-0005-0000-0000-0000B33D0000}"/>
    <cellStyle name="Standard 12 5 9" xfId="3763" xr:uid="{00000000-0005-0000-0000-0000B43D0000}"/>
    <cellStyle name="Standard 12 5 9 2" xfId="12184" xr:uid="{00000000-0005-0000-0000-0000B53D0000}"/>
    <cellStyle name="Standard 12 5 9 2 2" xfId="29022" xr:uid="{00000000-0005-0000-0000-0000B63D0000}"/>
    <cellStyle name="Standard 12 5 9 3" xfId="20604" xr:uid="{00000000-0005-0000-0000-0000B73D0000}"/>
    <cellStyle name="Standard 12 6" xfId="311" xr:uid="{00000000-0005-0000-0000-0000B83D0000}"/>
    <cellStyle name="Standard 12 6 10" xfId="8342" xr:uid="{00000000-0005-0000-0000-0000B93D0000}"/>
    <cellStyle name="Standard 12 6 10 2" xfId="16763" xr:uid="{00000000-0005-0000-0000-0000BA3D0000}"/>
    <cellStyle name="Standard 12 6 10 2 2" xfId="33601" xr:uid="{00000000-0005-0000-0000-0000BB3D0000}"/>
    <cellStyle name="Standard 12 6 10 3" xfId="25183" xr:uid="{00000000-0005-0000-0000-0000BC3D0000}"/>
    <cellStyle name="Standard 12 6 11" xfId="8786" xr:uid="{00000000-0005-0000-0000-0000BD3D0000}"/>
    <cellStyle name="Standard 12 6 11 2" xfId="25625" xr:uid="{00000000-0005-0000-0000-0000BE3D0000}"/>
    <cellStyle name="Standard 12 6 12" xfId="17206" xr:uid="{00000000-0005-0000-0000-0000BF3D0000}"/>
    <cellStyle name="Standard 12 6 2" xfId="807" xr:uid="{00000000-0005-0000-0000-0000C03D0000}"/>
    <cellStyle name="Standard 12 6 2 2" xfId="1795" xr:uid="{00000000-0005-0000-0000-0000C13D0000}"/>
    <cellStyle name="Standard 12 6 2 2 2" xfId="5331" xr:uid="{00000000-0005-0000-0000-0000C23D0000}"/>
    <cellStyle name="Standard 12 6 2 2 2 2" xfId="13752" xr:uid="{00000000-0005-0000-0000-0000C33D0000}"/>
    <cellStyle name="Standard 12 6 2 2 2 2 2" xfId="30590" xr:uid="{00000000-0005-0000-0000-0000C43D0000}"/>
    <cellStyle name="Standard 12 6 2 2 2 3" xfId="22172" xr:uid="{00000000-0005-0000-0000-0000C53D0000}"/>
    <cellStyle name="Standard 12 6 2 2 3" xfId="10270" xr:uid="{00000000-0005-0000-0000-0000C63D0000}"/>
    <cellStyle name="Standard 12 6 2 2 3 2" xfId="27108" xr:uid="{00000000-0005-0000-0000-0000C73D0000}"/>
    <cellStyle name="Standard 12 6 2 2 4" xfId="18690" xr:uid="{00000000-0005-0000-0000-0000C83D0000}"/>
    <cellStyle name="Standard 12 6 2 3" xfId="4343" xr:uid="{00000000-0005-0000-0000-0000C93D0000}"/>
    <cellStyle name="Standard 12 6 2 3 2" xfId="12764" xr:uid="{00000000-0005-0000-0000-0000CA3D0000}"/>
    <cellStyle name="Standard 12 6 2 3 2 2" xfId="29602" xr:uid="{00000000-0005-0000-0000-0000CB3D0000}"/>
    <cellStyle name="Standard 12 6 2 3 3" xfId="21184" xr:uid="{00000000-0005-0000-0000-0000CC3D0000}"/>
    <cellStyle name="Standard 12 6 2 4" xfId="9282" xr:uid="{00000000-0005-0000-0000-0000CD3D0000}"/>
    <cellStyle name="Standard 12 6 2 4 2" xfId="26120" xr:uid="{00000000-0005-0000-0000-0000CE3D0000}"/>
    <cellStyle name="Standard 12 6 2 5" xfId="17702" xr:uid="{00000000-0005-0000-0000-0000CF3D0000}"/>
    <cellStyle name="Standard 12 6 3" xfId="1300" xr:uid="{00000000-0005-0000-0000-0000D03D0000}"/>
    <cellStyle name="Standard 12 6 3 2" xfId="4836" xr:uid="{00000000-0005-0000-0000-0000D13D0000}"/>
    <cellStyle name="Standard 12 6 3 2 2" xfId="13257" xr:uid="{00000000-0005-0000-0000-0000D23D0000}"/>
    <cellStyle name="Standard 12 6 3 2 2 2" xfId="30095" xr:uid="{00000000-0005-0000-0000-0000D33D0000}"/>
    <cellStyle name="Standard 12 6 3 2 3" xfId="21677" xr:uid="{00000000-0005-0000-0000-0000D43D0000}"/>
    <cellStyle name="Standard 12 6 3 3" xfId="9775" xr:uid="{00000000-0005-0000-0000-0000D53D0000}"/>
    <cellStyle name="Standard 12 6 3 3 2" xfId="26613" xr:uid="{00000000-0005-0000-0000-0000D63D0000}"/>
    <cellStyle name="Standard 12 6 3 4" xfId="18195" xr:uid="{00000000-0005-0000-0000-0000D73D0000}"/>
    <cellStyle name="Standard 12 6 4" xfId="2389" xr:uid="{00000000-0005-0000-0000-0000D83D0000}"/>
    <cellStyle name="Standard 12 6 4 2" xfId="5875" xr:uid="{00000000-0005-0000-0000-0000D93D0000}"/>
    <cellStyle name="Standard 12 6 4 2 2" xfId="14296" xr:uid="{00000000-0005-0000-0000-0000DA3D0000}"/>
    <cellStyle name="Standard 12 6 4 2 2 2" xfId="31134" xr:uid="{00000000-0005-0000-0000-0000DB3D0000}"/>
    <cellStyle name="Standard 12 6 4 2 3" xfId="22716" xr:uid="{00000000-0005-0000-0000-0000DC3D0000}"/>
    <cellStyle name="Standard 12 6 4 3" xfId="10814" xr:uid="{00000000-0005-0000-0000-0000DD3D0000}"/>
    <cellStyle name="Standard 12 6 4 3 2" xfId="27652" xr:uid="{00000000-0005-0000-0000-0000DE3D0000}"/>
    <cellStyle name="Standard 12 6 4 4" xfId="19234" xr:uid="{00000000-0005-0000-0000-0000DF3D0000}"/>
    <cellStyle name="Standard 12 6 5" xfId="2884" xr:uid="{00000000-0005-0000-0000-0000E03D0000}"/>
    <cellStyle name="Standard 12 6 5 2" xfId="6366" xr:uid="{00000000-0005-0000-0000-0000E13D0000}"/>
    <cellStyle name="Standard 12 6 5 2 2" xfId="14787" xr:uid="{00000000-0005-0000-0000-0000E23D0000}"/>
    <cellStyle name="Standard 12 6 5 2 2 2" xfId="31625" xr:uid="{00000000-0005-0000-0000-0000E33D0000}"/>
    <cellStyle name="Standard 12 6 5 2 3" xfId="23207" xr:uid="{00000000-0005-0000-0000-0000E43D0000}"/>
    <cellStyle name="Standard 12 6 5 3" xfId="11305" xr:uid="{00000000-0005-0000-0000-0000E53D0000}"/>
    <cellStyle name="Standard 12 6 5 3 2" xfId="28143" xr:uid="{00000000-0005-0000-0000-0000E63D0000}"/>
    <cellStyle name="Standard 12 6 5 4" xfId="19725" xr:uid="{00000000-0005-0000-0000-0000E73D0000}"/>
    <cellStyle name="Standard 12 6 6" xfId="3381" xr:uid="{00000000-0005-0000-0000-0000E83D0000}"/>
    <cellStyle name="Standard 12 6 6 2" xfId="6863" xr:uid="{00000000-0005-0000-0000-0000E93D0000}"/>
    <cellStyle name="Standard 12 6 6 2 2" xfId="15284" xr:uid="{00000000-0005-0000-0000-0000EA3D0000}"/>
    <cellStyle name="Standard 12 6 6 2 2 2" xfId="32122" xr:uid="{00000000-0005-0000-0000-0000EB3D0000}"/>
    <cellStyle name="Standard 12 6 6 2 3" xfId="23704" xr:uid="{00000000-0005-0000-0000-0000EC3D0000}"/>
    <cellStyle name="Standard 12 6 6 3" xfId="11802" xr:uid="{00000000-0005-0000-0000-0000ED3D0000}"/>
    <cellStyle name="Standard 12 6 6 3 2" xfId="28640" xr:uid="{00000000-0005-0000-0000-0000EE3D0000}"/>
    <cellStyle name="Standard 12 6 6 4" xfId="20222" xr:uid="{00000000-0005-0000-0000-0000EF3D0000}"/>
    <cellStyle name="Standard 12 6 7" xfId="3848" xr:uid="{00000000-0005-0000-0000-0000F03D0000}"/>
    <cellStyle name="Standard 12 6 7 2" xfId="12269" xr:uid="{00000000-0005-0000-0000-0000F13D0000}"/>
    <cellStyle name="Standard 12 6 7 2 2" xfId="29107" xr:uid="{00000000-0005-0000-0000-0000F23D0000}"/>
    <cellStyle name="Standard 12 6 7 3" xfId="20689" xr:uid="{00000000-0005-0000-0000-0000F33D0000}"/>
    <cellStyle name="Standard 12 6 8" xfId="7358" xr:uid="{00000000-0005-0000-0000-0000F43D0000}"/>
    <cellStyle name="Standard 12 6 8 2" xfId="15779" xr:uid="{00000000-0005-0000-0000-0000F53D0000}"/>
    <cellStyle name="Standard 12 6 8 2 2" xfId="32617" xr:uid="{00000000-0005-0000-0000-0000F63D0000}"/>
    <cellStyle name="Standard 12 6 8 3" xfId="24199" xr:uid="{00000000-0005-0000-0000-0000F73D0000}"/>
    <cellStyle name="Standard 12 6 9" xfId="7849" xr:uid="{00000000-0005-0000-0000-0000F83D0000}"/>
    <cellStyle name="Standard 12 6 9 2" xfId="16270" xr:uid="{00000000-0005-0000-0000-0000F93D0000}"/>
    <cellStyle name="Standard 12 6 9 2 2" xfId="33108" xr:uid="{00000000-0005-0000-0000-0000FA3D0000}"/>
    <cellStyle name="Standard 12 6 9 3" xfId="24690" xr:uid="{00000000-0005-0000-0000-0000FB3D0000}"/>
    <cellStyle name="Standard 12 7" xfId="473" xr:uid="{00000000-0005-0000-0000-0000FC3D0000}"/>
    <cellStyle name="Standard 12 7 10" xfId="8343" xr:uid="{00000000-0005-0000-0000-0000FD3D0000}"/>
    <cellStyle name="Standard 12 7 10 2" xfId="16764" xr:uid="{00000000-0005-0000-0000-0000FE3D0000}"/>
    <cellStyle name="Standard 12 7 10 2 2" xfId="33602" xr:uid="{00000000-0005-0000-0000-0000FF3D0000}"/>
    <cellStyle name="Standard 12 7 10 3" xfId="25184" xr:uid="{00000000-0005-0000-0000-0000003E0000}"/>
    <cellStyle name="Standard 12 7 11" xfId="8949" xr:uid="{00000000-0005-0000-0000-0000013E0000}"/>
    <cellStyle name="Standard 12 7 11 2" xfId="25787" xr:uid="{00000000-0005-0000-0000-0000023E0000}"/>
    <cellStyle name="Standard 12 7 12" xfId="17369" xr:uid="{00000000-0005-0000-0000-0000033E0000}"/>
    <cellStyle name="Standard 12 7 2" xfId="969" xr:uid="{00000000-0005-0000-0000-0000043E0000}"/>
    <cellStyle name="Standard 12 7 2 2" xfId="1957" xr:uid="{00000000-0005-0000-0000-0000053E0000}"/>
    <cellStyle name="Standard 12 7 2 2 2" xfId="5493" xr:uid="{00000000-0005-0000-0000-0000063E0000}"/>
    <cellStyle name="Standard 12 7 2 2 2 2" xfId="13914" xr:uid="{00000000-0005-0000-0000-0000073E0000}"/>
    <cellStyle name="Standard 12 7 2 2 2 2 2" xfId="30752" xr:uid="{00000000-0005-0000-0000-0000083E0000}"/>
    <cellStyle name="Standard 12 7 2 2 2 3" xfId="22334" xr:uid="{00000000-0005-0000-0000-0000093E0000}"/>
    <cellStyle name="Standard 12 7 2 2 3" xfId="10432" xr:uid="{00000000-0005-0000-0000-00000A3E0000}"/>
    <cellStyle name="Standard 12 7 2 2 3 2" xfId="27270" xr:uid="{00000000-0005-0000-0000-00000B3E0000}"/>
    <cellStyle name="Standard 12 7 2 2 4" xfId="18852" xr:uid="{00000000-0005-0000-0000-00000C3E0000}"/>
    <cellStyle name="Standard 12 7 2 3" xfId="4505" xr:uid="{00000000-0005-0000-0000-00000D3E0000}"/>
    <cellStyle name="Standard 12 7 2 3 2" xfId="12926" xr:uid="{00000000-0005-0000-0000-00000E3E0000}"/>
    <cellStyle name="Standard 12 7 2 3 2 2" xfId="29764" xr:uid="{00000000-0005-0000-0000-00000F3E0000}"/>
    <cellStyle name="Standard 12 7 2 3 3" xfId="21346" xr:uid="{00000000-0005-0000-0000-0000103E0000}"/>
    <cellStyle name="Standard 12 7 2 4" xfId="9444" xr:uid="{00000000-0005-0000-0000-0000113E0000}"/>
    <cellStyle name="Standard 12 7 2 4 2" xfId="26282" xr:uid="{00000000-0005-0000-0000-0000123E0000}"/>
    <cellStyle name="Standard 12 7 2 5" xfId="17864" xr:uid="{00000000-0005-0000-0000-0000133E0000}"/>
    <cellStyle name="Standard 12 7 3" xfId="1462" xr:uid="{00000000-0005-0000-0000-0000143E0000}"/>
    <cellStyle name="Standard 12 7 3 2" xfId="4998" xr:uid="{00000000-0005-0000-0000-0000153E0000}"/>
    <cellStyle name="Standard 12 7 3 2 2" xfId="13419" xr:uid="{00000000-0005-0000-0000-0000163E0000}"/>
    <cellStyle name="Standard 12 7 3 2 2 2" xfId="30257" xr:uid="{00000000-0005-0000-0000-0000173E0000}"/>
    <cellStyle name="Standard 12 7 3 2 3" xfId="21839" xr:uid="{00000000-0005-0000-0000-0000183E0000}"/>
    <cellStyle name="Standard 12 7 3 3" xfId="9937" xr:uid="{00000000-0005-0000-0000-0000193E0000}"/>
    <cellStyle name="Standard 12 7 3 3 2" xfId="26775" xr:uid="{00000000-0005-0000-0000-00001A3E0000}"/>
    <cellStyle name="Standard 12 7 3 4" xfId="18357" xr:uid="{00000000-0005-0000-0000-00001B3E0000}"/>
    <cellStyle name="Standard 12 7 4" xfId="2390" xr:uid="{00000000-0005-0000-0000-00001C3E0000}"/>
    <cellStyle name="Standard 12 7 4 2" xfId="5876" xr:uid="{00000000-0005-0000-0000-00001D3E0000}"/>
    <cellStyle name="Standard 12 7 4 2 2" xfId="14297" xr:uid="{00000000-0005-0000-0000-00001E3E0000}"/>
    <cellStyle name="Standard 12 7 4 2 2 2" xfId="31135" xr:uid="{00000000-0005-0000-0000-00001F3E0000}"/>
    <cellStyle name="Standard 12 7 4 2 3" xfId="22717" xr:uid="{00000000-0005-0000-0000-0000203E0000}"/>
    <cellStyle name="Standard 12 7 4 3" xfId="10815" xr:uid="{00000000-0005-0000-0000-0000213E0000}"/>
    <cellStyle name="Standard 12 7 4 3 2" xfId="27653" xr:uid="{00000000-0005-0000-0000-0000223E0000}"/>
    <cellStyle name="Standard 12 7 4 4" xfId="19235" xr:uid="{00000000-0005-0000-0000-0000233E0000}"/>
    <cellStyle name="Standard 12 7 5" xfId="2885" xr:uid="{00000000-0005-0000-0000-0000243E0000}"/>
    <cellStyle name="Standard 12 7 5 2" xfId="6367" xr:uid="{00000000-0005-0000-0000-0000253E0000}"/>
    <cellStyle name="Standard 12 7 5 2 2" xfId="14788" xr:uid="{00000000-0005-0000-0000-0000263E0000}"/>
    <cellStyle name="Standard 12 7 5 2 2 2" xfId="31626" xr:uid="{00000000-0005-0000-0000-0000273E0000}"/>
    <cellStyle name="Standard 12 7 5 2 3" xfId="23208" xr:uid="{00000000-0005-0000-0000-0000283E0000}"/>
    <cellStyle name="Standard 12 7 5 3" xfId="11306" xr:uid="{00000000-0005-0000-0000-0000293E0000}"/>
    <cellStyle name="Standard 12 7 5 3 2" xfId="28144" xr:uid="{00000000-0005-0000-0000-00002A3E0000}"/>
    <cellStyle name="Standard 12 7 5 4" xfId="19726" xr:uid="{00000000-0005-0000-0000-00002B3E0000}"/>
    <cellStyle name="Standard 12 7 6" xfId="3382" xr:uid="{00000000-0005-0000-0000-00002C3E0000}"/>
    <cellStyle name="Standard 12 7 6 2" xfId="6864" xr:uid="{00000000-0005-0000-0000-00002D3E0000}"/>
    <cellStyle name="Standard 12 7 6 2 2" xfId="15285" xr:uid="{00000000-0005-0000-0000-00002E3E0000}"/>
    <cellStyle name="Standard 12 7 6 2 2 2" xfId="32123" xr:uid="{00000000-0005-0000-0000-00002F3E0000}"/>
    <cellStyle name="Standard 12 7 6 2 3" xfId="23705" xr:uid="{00000000-0005-0000-0000-0000303E0000}"/>
    <cellStyle name="Standard 12 7 6 3" xfId="11803" xr:uid="{00000000-0005-0000-0000-0000313E0000}"/>
    <cellStyle name="Standard 12 7 6 3 2" xfId="28641" xr:uid="{00000000-0005-0000-0000-0000323E0000}"/>
    <cellStyle name="Standard 12 7 6 4" xfId="20223" xr:uid="{00000000-0005-0000-0000-0000333E0000}"/>
    <cellStyle name="Standard 12 7 7" xfId="4010" xr:uid="{00000000-0005-0000-0000-0000343E0000}"/>
    <cellStyle name="Standard 12 7 7 2" xfId="12431" xr:uid="{00000000-0005-0000-0000-0000353E0000}"/>
    <cellStyle name="Standard 12 7 7 2 2" xfId="29269" xr:uid="{00000000-0005-0000-0000-0000363E0000}"/>
    <cellStyle name="Standard 12 7 7 3" xfId="20851" xr:uid="{00000000-0005-0000-0000-0000373E0000}"/>
    <cellStyle name="Standard 12 7 8" xfId="7359" xr:uid="{00000000-0005-0000-0000-0000383E0000}"/>
    <cellStyle name="Standard 12 7 8 2" xfId="15780" xr:uid="{00000000-0005-0000-0000-0000393E0000}"/>
    <cellStyle name="Standard 12 7 8 2 2" xfId="32618" xr:uid="{00000000-0005-0000-0000-00003A3E0000}"/>
    <cellStyle name="Standard 12 7 8 3" xfId="24200" xr:uid="{00000000-0005-0000-0000-00003B3E0000}"/>
    <cellStyle name="Standard 12 7 9" xfId="7850" xr:uid="{00000000-0005-0000-0000-00003C3E0000}"/>
    <cellStyle name="Standard 12 7 9 2" xfId="16271" xr:uid="{00000000-0005-0000-0000-00003D3E0000}"/>
    <cellStyle name="Standard 12 7 9 2 2" xfId="33109" xr:uid="{00000000-0005-0000-0000-00003E3E0000}"/>
    <cellStyle name="Standard 12 7 9 3" xfId="24691" xr:uid="{00000000-0005-0000-0000-00003F3E0000}"/>
    <cellStyle name="Standard 12 8" xfId="644" xr:uid="{00000000-0005-0000-0000-0000403E0000}"/>
    <cellStyle name="Standard 12 8 2" xfId="1632" xr:uid="{00000000-0005-0000-0000-0000413E0000}"/>
    <cellStyle name="Standard 12 8 2 2" xfId="5168" xr:uid="{00000000-0005-0000-0000-0000423E0000}"/>
    <cellStyle name="Standard 12 8 2 2 2" xfId="13589" xr:uid="{00000000-0005-0000-0000-0000433E0000}"/>
    <cellStyle name="Standard 12 8 2 2 2 2" xfId="30427" xr:uid="{00000000-0005-0000-0000-0000443E0000}"/>
    <cellStyle name="Standard 12 8 2 2 3" xfId="22009" xr:uid="{00000000-0005-0000-0000-0000453E0000}"/>
    <cellStyle name="Standard 12 8 2 3" xfId="10107" xr:uid="{00000000-0005-0000-0000-0000463E0000}"/>
    <cellStyle name="Standard 12 8 2 3 2" xfId="26945" xr:uid="{00000000-0005-0000-0000-0000473E0000}"/>
    <cellStyle name="Standard 12 8 2 4" xfId="18527" xr:uid="{00000000-0005-0000-0000-0000483E0000}"/>
    <cellStyle name="Standard 12 8 3" xfId="4180" xr:uid="{00000000-0005-0000-0000-0000493E0000}"/>
    <cellStyle name="Standard 12 8 3 2" xfId="12601" xr:uid="{00000000-0005-0000-0000-00004A3E0000}"/>
    <cellStyle name="Standard 12 8 3 2 2" xfId="29439" xr:uid="{00000000-0005-0000-0000-00004B3E0000}"/>
    <cellStyle name="Standard 12 8 3 3" xfId="21021" xr:uid="{00000000-0005-0000-0000-00004C3E0000}"/>
    <cellStyle name="Standard 12 8 4" xfId="9119" xr:uid="{00000000-0005-0000-0000-00004D3E0000}"/>
    <cellStyle name="Standard 12 8 4 2" xfId="25957" xr:uid="{00000000-0005-0000-0000-00004E3E0000}"/>
    <cellStyle name="Standard 12 8 5" xfId="17539" xr:uid="{00000000-0005-0000-0000-00004F3E0000}"/>
    <cellStyle name="Standard 12 9" xfId="1137" xr:uid="{00000000-0005-0000-0000-0000503E0000}"/>
    <cellStyle name="Standard 12 9 2" xfId="4673" xr:uid="{00000000-0005-0000-0000-0000513E0000}"/>
    <cellStyle name="Standard 12 9 2 2" xfId="13094" xr:uid="{00000000-0005-0000-0000-0000523E0000}"/>
    <cellStyle name="Standard 12 9 2 2 2" xfId="29932" xr:uid="{00000000-0005-0000-0000-0000533E0000}"/>
    <cellStyle name="Standard 12 9 2 3" xfId="21514" xr:uid="{00000000-0005-0000-0000-0000543E0000}"/>
    <cellStyle name="Standard 12 9 3" xfId="9612" xr:uid="{00000000-0005-0000-0000-0000553E0000}"/>
    <cellStyle name="Standard 12 9 3 2" xfId="26450" xr:uid="{00000000-0005-0000-0000-0000563E0000}"/>
    <cellStyle name="Standard 12 9 4" xfId="18032" xr:uid="{00000000-0005-0000-0000-0000573E0000}"/>
    <cellStyle name="Standard 12_1" xfId="219" xr:uid="{00000000-0005-0000-0000-0000583E0000}"/>
    <cellStyle name="Standard 13" xfId="41" xr:uid="{00000000-0005-0000-0000-0000593E0000}"/>
    <cellStyle name="Standard 13 10" xfId="2886" xr:uid="{00000000-0005-0000-0000-00005A3E0000}"/>
    <cellStyle name="Standard 13 10 2" xfId="6368" xr:uid="{00000000-0005-0000-0000-00005B3E0000}"/>
    <cellStyle name="Standard 13 10 2 2" xfId="14789" xr:uid="{00000000-0005-0000-0000-00005C3E0000}"/>
    <cellStyle name="Standard 13 10 2 2 2" xfId="31627" xr:uid="{00000000-0005-0000-0000-00005D3E0000}"/>
    <cellStyle name="Standard 13 10 2 3" xfId="23209" xr:uid="{00000000-0005-0000-0000-00005E3E0000}"/>
    <cellStyle name="Standard 13 10 3" xfId="11307" xr:uid="{00000000-0005-0000-0000-00005F3E0000}"/>
    <cellStyle name="Standard 13 10 3 2" xfId="28145" xr:uid="{00000000-0005-0000-0000-0000603E0000}"/>
    <cellStyle name="Standard 13 10 4" xfId="19727" xr:uid="{00000000-0005-0000-0000-0000613E0000}"/>
    <cellStyle name="Standard 13 11" xfId="3383" xr:uid="{00000000-0005-0000-0000-0000623E0000}"/>
    <cellStyle name="Standard 13 11 2" xfId="6865" xr:uid="{00000000-0005-0000-0000-0000633E0000}"/>
    <cellStyle name="Standard 13 11 2 2" xfId="15286" xr:uid="{00000000-0005-0000-0000-0000643E0000}"/>
    <cellStyle name="Standard 13 11 2 2 2" xfId="32124" xr:uid="{00000000-0005-0000-0000-0000653E0000}"/>
    <cellStyle name="Standard 13 11 2 3" xfId="23706" xr:uid="{00000000-0005-0000-0000-0000663E0000}"/>
    <cellStyle name="Standard 13 11 3" xfId="11804" xr:uid="{00000000-0005-0000-0000-0000673E0000}"/>
    <cellStyle name="Standard 13 11 3 2" xfId="28642" xr:uid="{00000000-0005-0000-0000-0000683E0000}"/>
    <cellStyle name="Standard 13 11 4" xfId="20224" xr:uid="{00000000-0005-0000-0000-0000693E0000}"/>
    <cellStyle name="Standard 13 12" xfId="3688" xr:uid="{00000000-0005-0000-0000-00006A3E0000}"/>
    <cellStyle name="Standard 13 12 2" xfId="12109" xr:uid="{00000000-0005-0000-0000-00006B3E0000}"/>
    <cellStyle name="Standard 13 12 2 2" xfId="28947" xr:uid="{00000000-0005-0000-0000-00006C3E0000}"/>
    <cellStyle name="Standard 13 12 3" xfId="20529" xr:uid="{00000000-0005-0000-0000-00006D3E0000}"/>
    <cellStyle name="Standard 13 13" xfId="7360" xr:uid="{00000000-0005-0000-0000-00006E3E0000}"/>
    <cellStyle name="Standard 13 13 2" xfId="15781" xr:uid="{00000000-0005-0000-0000-00006F3E0000}"/>
    <cellStyle name="Standard 13 13 2 2" xfId="32619" xr:uid="{00000000-0005-0000-0000-0000703E0000}"/>
    <cellStyle name="Standard 13 13 3" xfId="24201" xr:uid="{00000000-0005-0000-0000-0000713E0000}"/>
    <cellStyle name="Standard 13 14" xfId="7851" xr:uid="{00000000-0005-0000-0000-0000723E0000}"/>
    <cellStyle name="Standard 13 14 2" xfId="16272" xr:uid="{00000000-0005-0000-0000-0000733E0000}"/>
    <cellStyle name="Standard 13 14 2 2" xfId="33110" xr:uid="{00000000-0005-0000-0000-0000743E0000}"/>
    <cellStyle name="Standard 13 14 3" xfId="24692" xr:uid="{00000000-0005-0000-0000-0000753E0000}"/>
    <cellStyle name="Standard 13 15" xfId="8344" xr:uid="{00000000-0005-0000-0000-0000763E0000}"/>
    <cellStyle name="Standard 13 15 2" xfId="16765" xr:uid="{00000000-0005-0000-0000-0000773E0000}"/>
    <cellStyle name="Standard 13 15 2 2" xfId="33603" xr:uid="{00000000-0005-0000-0000-0000783E0000}"/>
    <cellStyle name="Standard 13 15 3" xfId="25185" xr:uid="{00000000-0005-0000-0000-0000793E0000}"/>
    <cellStyle name="Standard 13 16" xfId="8626" xr:uid="{00000000-0005-0000-0000-00007A3E0000}"/>
    <cellStyle name="Standard 13 16 2" xfId="25465" xr:uid="{00000000-0005-0000-0000-00007B3E0000}"/>
    <cellStyle name="Standard 13 17" xfId="17046" xr:uid="{00000000-0005-0000-0000-00007C3E0000}"/>
    <cellStyle name="Standard 13 2" xfId="42" xr:uid="{00000000-0005-0000-0000-00007D3E0000}"/>
    <cellStyle name="Standard 13 2 10" xfId="3384" xr:uid="{00000000-0005-0000-0000-00007E3E0000}"/>
    <cellStyle name="Standard 13 2 10 2" xfId="6866" xr:uid="{00000000-0005-0000-0000-00007F3E0000}"/>
    <cellStyle name="Standard 13 2 10 2 2" xfId="15287" xr:uid="{00000000-0005-0000-0000-0000803E0000}"/>
    <cellStyle name="Standard 13 2 10 2 2 2" xfId="32125" xr:uid="{00000000-0005-0000-0000-0000813E0000}"/>
    <cellStyle name="Standard 13 2 10 2 3" xfId="23707" xr:uid="{00000000-0005-0000-0000-0000823E0000}"/>
    <cellStyle name="Standard 13 2 10 3" xfId="11805" xr:uid="{00000000-0005-0000-0000-0000833E0000}"/>
    <cellStyle name="Standard 13 2 10 3 2" xfId="28643" xr:uid="{00000000-0005-0000-0000-0000843E0000}"/>
    <cellStyle name="Standard 13 2 10 4" xfId="20225" xr:uid="{00000000-0005-0000-0000-0000853E0000}"/>
    <cellStyle name="Standard 13 2 11" xfId="3689" xr:uid="{00000000-0005-0000-0000-0000863E0000}"/>
    <cellStyle name="Standard 13 2 11 2" xfId="12110" xr:uid="{00000000-0005-0000-0000-0000873E0000}"/>
    <cellStyle name="Standard 13 2 11 2 2" xfId="28948" xr:uid="{00000000-0005-0000-0000-0000883E0000}"/>
    <cellStyle name="Standard 13 2 11 3" xfId="20530" xr:uid="{00000000-0005-0000-0000-0000893E0000}"/>
    <cellStyle name="Standard 13 2 12" xfId="7361" xr:uid="{00000000-0005-0000-0000-00008A3E0000}"/>
    <cellStyle name="Standard 13 2 12 2" xfId="15782" xr:uid="{00000000-0005-0000-0000-00008B3E0000}"/>
    <cellStyle name="Standard 13 2 12 2 2" xfId="32620" xr:uid="{00000000-0005-0000-0000-00008C3E0000}"/>
    <cellStyle name="Standard 13 2 12 3" xfId="24202" xr:uid="{00000000-0005-0000-0000-00008D3E0000}"/>
    <cellStyle name="Standard 13 2 13" xfId="7852" xr:uid="{00000000-0005-0000-0000-00008E3E0000}"/>
    <cellStyle name="Standard 13 2 13 2" xfId="16273" xr:uid="{00000000-0005-0000-0000-00008F3E0000}"/>
    <cellStyle name="Standard 13 2 13 2 2" xfId="33111" xr:uid="{00000000-0005-0000-0000-0000903E0000}"/>
    <cellStyle name="Standard 13 2 13 3" xfId="24693" xr:uid="{00000000-0005-0000-0000-0000913E0000}"/>
    <cellStyle name="Standard 13 2 14" xfId="8345" xr:uid="{00000000-0005-0000-0000-0000923E0000}"/>
    <cellStyle name="Standard 13 2 14 2" xfId="16766" xr:uid="{00000000-0005-0000-0000-0000933E0000}"/>
    <cellStyle name="Standard 13 2 14 2 2" xfId="33604" xr:uid="{00000000-0005-0000-0000-0000943E0000}"/>
    <cellStyle name="Standard 13 2 14 3" xfId="25186" xr:uid="{00000000-0005-0000-0000-0000953E0000}"/>
    <cellStyle name="Standard 13 2 15" xfId="8627" xr:uid="{00000000-0005-0000-0000-0000963E0000}"/>
    <cellStyle name="Standard 13 2 15 2" xfId="25466" xr:uid="{00000000-0005-0000-0000-0000973E0000}"/>
    <cellStyle name="Standard 13 2 16" xfId="17047" xr:uid="{00000000-0005-0000-0000-0000983E0000}"/>
    <cellStyle name="Standard 13 2 2" xfId="104" xr:uid="{00000000-0005-0000-0000-0000993E0000}"/>
    <cellStyle name="Standard 13 2 2 10" xfId="3726" xr:uid="{00000000-0005-0000-0000-00009A3E0000}"/>
    <cellStyle name="Standard 13 2 2 10 2" xfId="12147" xr:uid="{00000000-0005-0000-0000-00009B3E0000}"/>
    <cellStyle name="Standard 13 2 2 10 2 2" xfId="28985" xr:uid="{00000000-0005-0000-0000-00009C3E0000}"/>
    <cellStyle name="Standard 13 2 2 10 3" xfId="20567" xr:uid="{00000000-0005-0000-0000-00009D3E0000}"/>
    <cellStyle name="Standard 13 2 2 11" xfId="7362" xr:uid="{00000000-0005-0000-0000-00009E3E0000}"/>
    <cellStyle name="Standard 13 2 2 11 2" xfId="15783" xr:uid="{00000000-0005-0000-0000-00009F3E0000}"/>
    <cellStyle name="Standard 13 2 2 11 2 2" xfId="32621" xr:uid="{00000000-0005-0000-0000-0000A03E0000}"/>
    <cellStyle name="Standard 13 2 2 11 3" xfId="24203" xr:uid="{00000000-0005-0000-0000-0000A13E0000}"/>
    <cellStyle name="Standard 13 2 2 12" xfId="7853" xr:uid="{00000000-0005-0000-0000-0000A23E0000}"/>
    <cellStyle name="Standard 13 2 2 12 2" xfId="16274" xr:uid="{00000000-0005-0000-0000-0000A33E0000}"/>
    <cellStyle name="Standard 13 2 2 12 2 2" xfId="33112" xr:uid="{00000000-0005-0000-0000-0000A43E0000}"/>
    <cellStyle name="Standard 13 2 2 12 3" xfId="24694" xr:uid="{00000000-0005-0000-0000-0000A53E0000}"/>
    <cellStyle name="Standard 13 2 2 13" xfId="8346" xr:uid="{00000000-0005-0000-0000-0000A63E0000}"/>
    <cellStyle name="Standard 13 2 2 13 2" xfId="16767" xr:uid="{00000000-0005-0000-0000-0000A73E0000}"/>
    <cellStyle name="Standard 13 2 2 13 2 2" xfId="33605" xr:uid="{00000000-0005-0000-0000-0000A83E0000}"/>
    <cellStyle name="Standard 13 2 2 13 3" xfId="25187" xr:uid="{00000000-0005-0000-0000-0000A93E0000}"/>
    <cellStyle name="Standard 13 2 2 14" xfId="8664" xr:uid="{00000000-0005-0000-0000-0000AA3E0000}"/>
    <cellStyle name="Standard 13 2 2 14 2" xfId="25503" xr:uid="{00000000-0005-0000-0000-0000AB3E0000}"/>
    <cellStyle name="Standard 13 2 2 15" xfId="17084" xr:uid="{00000000-0005-0000-0000-0000AC3E0000}"/>
    <cellStyle name="Standard 13 2 2 2" xfId="229" xr:uid="{00000000-0005-0000-0000-0000AD3E0000}"/>
    <cellStyle name="Standard 13 2 2 2 10" xfId="7363" xr:uid="{00000000-0005-0000-0000-0000AE3E0000}"/>
    <cellStyle name="Standard 13 2 2 2 10 2" xfId="15784" xr:uid="{00000000-0005-0000-0000-0000AF3E0000}"/>
    <cellStyle name="Standard 13 2 2 2 10 2 2" xfId="32622" xr:uid="{00000000-0005-0000-0000-0000B03E0000}"/>
    <cellStyle name="Standard 13 2 2 2 10 3" xfId="24204" xr:uid="{00000000-0005-0000-0000-0000B13E0000}"/>
    <cellStyle name="Standard 13 2 2 2 11" xfId="7854" xr:uid="{00000000-0005-0000-0000-0000B23E0000}"/>
    <cellStyle name="Standard 13 2 2 2 11 2" xfId="16275" xr:uid="{00000000-0005-0000-0000-0000B33E0000}"/>
    <cellStyle name="Standard 13 2 2 2 11 2 2" xfId="33113" xr:uid="{00000000-0005-0000-0000-0000B43E0000}"/>
    <cellStyle name="Standard 13 2 2 2 11 3" xfId="24695" xr:uid="{00000000-0005-0000-0000-0000B53E0000}"/>
    <cellStyle name="Standard 13 2 2 2 12" xfId="8347" xr:uid="{00000000-0005-0000-0000-0000B63E0000}"/>
    <cellStyle name="Standard 13 2 2 2 12 2" xfId="16768" xr:uid="{00000000-0005-0000-0000-0000B73E0000}"/>
    <cellStyle name="Standard 13 2 2 2 12 2 2" xfId="33606" xr:uid="{00000000-0005-0000-0000-0000B83E0000}"/>
    <cellStyle name="Standard 13 2 2 2 12 3" xfId="25188" xr:uid="{00000000-0005-0000-0000-0000B93E0000}"/>
    <cellStyle name="Standard 13 2 2 2 13" xfId="8742" xr:uid="{00000000-0005-0000-0000-0000BA3E0000}"/>
    <cellStyle name="Standard 13 2 2 2 13 2" xfId="25581" xr:uid="{00000000-0005-0000-0000-0000BB3E0000}"/>
    <cellStyle name="Standard 13 2 2 2 14" xfId="17162" xr:uid="{00000000-0005-0000-0000-0000BC3E0000}"/>
    <cellStyle name="Standard 13 2 2 2 2" xfId="430" xr:uid="{00000000-0005-0000-0000-0000BD3E0000}"/>
    <cellStyle name="Standard 13 2 2 2 2 10" xfId="8348" xr:uid="{00000000-0005-0000-0000-0000BE3E0000}"/>
    <cellStyle name="Standard 13 2 2 2 2 10 2" xfId="16769" xr:uid="{00000000-0005-0000-0000-0000BF3E0000}"/>
    <cellStyle name="Standard 13 2 2 2 2 10 2 2" xfId="33607" xr:uid="{00000000-0005-0000-0000-0000C03E0000}"/>
    <cellStyle name="Standard 13 2 2 2 2 10 3" xfId="25189" xr:uid="{00000000-0005-0000-0000-0000C13E0000}"/>
    <cellStyle name="Standard 13 2 2 2 2 11" xfId="8905" xr:uid="{00000000-0005-0000-0000-0000C23E0000}"/>
    <cellStyle name="Standard 13 2 2 2 2 11 2" xfId="25744" xr:uid="{00000000-0005-0000-0000-0000C33E0000}"/>
    <cellStyle name="Standard 13 2 2 2 2 12" xfId="17325" xr:uid="{00000000-0005-0000-0000-0000C43E0000}"/>
    <cellStyle name="Standard 13 2 2 2 2 2" xfId="926" xr:uid="{00000000-0005-0000-0000-0000C53E0000}"/>
    <cellStyle name="Standard 13 2 2 2 2 2 2" xfId="1914" xr:uid="{00000000-0005-0000-0000-0000C63E0000}"/>
    <cellStyle name="Standard 13 2 2 2 2 2 2 2" xfId="5450" xr:uid="{00000000-0005-0000-0000-0000C73E0000}"/>
    <cellStyle name="Standard 13 2 2 2 2 2 2 2 2" xfId="13871" xr:uid="{00000000-0005-0000-0000-0000C83E0000}"/>
    <cellStyle name="Standard 13 2 2 2 2 2 2 2 2 2" xfId="30709" xr:uid="{00000000-0005-0000-0000-0000C93E0000}"/>
    <cellStyle name="Standard 13 2 2 2 2 2 2 2 3" xfId="22291" xr:uid="{00000000-0005-0000-0000-0000CA3E0000}"/>
    <cellStyle name="Standard 13 2 2 2 2 2 2 3" xfId="10389" xr:uid="{00000000-0005-0000-0000-0000CB3E0000}"/>
    <cellStyle name="Standard 13 2 2 2 2 2 2 3 2" xfId="27227" xr:uid="{00000000-0005-0000-0000-0000CC3E0000}"/>
    <cellStyle name="Standard 13 2 2 2 2 2 2 4" xfId="18809" xr:uid="{00000000-0005-0000-0000-0000CD3E0000}"/>
    <cellStyle name="Standard 13 2 2 2 2 2 3" xfId="4462" xr:uid="{00000000-0005-0000-0000-0000CE3E0000}"/>
    <cellStyle name="Standard 13 2 2 2 2 2 3 2" xfId="12883" xr:uid="{00000000-0005-0000-0000-0000CF3E0000}"/>
    <cellStyle name="Standard 13 2 2 2 2 2 3 2 2" xfId="29721" xr:uid="{00000000-0005-0000-0000-0000D03E0000}"/>
    <cellStyle name="Standard 13 2 2 2 2 2 3 3" xfId="21303" xr:uid="{00000000-0005-0000-0000-0000D13E0000}"/>
    <cellStyle name="Standard 13 2 2 2 2 2 4" xfId="9401" xr:uid="{00000000-0005-0000-0000-0000D23E0000}"/>
    <cellStyle name="Standard 13 2 2 2 2 2 4 2" xfId="26239" xr:uid="{00000000-0005-0000-0000-0000D33E0000}"/>
    <cellStyle name="Standard 13 2 2 2 2 2 5" xfId="17821" xr:uid="{00000000-0005-0000-0000-0000D43E0000}"/>
    <cellStyle name="Standard 13 2 2 2 2 3" xfId="1419" xr:uid="{00000000-0005-0000-0000-0000D53E0000}"/>
    <cellStyle name="Standard 13 2 2 2 2 3 2" xfId="4955" xr:uid="{00000000-0005-0000-0000-0000D63E0000}"/>
    <cellStyle name="Standard 13 2 2 2 2 3 2 2" xfId="13376" xr:uid="{00000000-0005-0000-0000-0000D73E0000}"/>
    <cellStyle name="Standard 13 2 2 2 2 3 2 2 2" xfId="30214" xr:uid="{00000000-0005-0000-0000-0000D83E0000}"/>
    <cellStyle name="Standard 13 2 2 2 2 3 2 3" xfId="21796" xr:uid="{00000000-0005-0000-0000-0000D93E0000}"/>
    <cellStyle name="Standard 13 2 2 2 2 3 3" xfId="9894" xr:uid="{00000000-0005-0000-0000-0000DA3E0000}"/>
    <cellStyle name="Standard 13 2 2 2 2 3 3 2" xfId="26732" xr:uid="{00000000-0005-0000-0000-0000DB3E0000}"/>
    <cellStyle name="Standard 13 2 2 2 2 3 4" xfId="18314" xr:uid="{00000000-0005-0000-0000-0000DC3E0000}"/>
    <cellStyle name="Standard 13 2 2 2 2 4" xfId="2395" xr:uid="{00000000-0005-0000-0000-0000DD3E0000}"/>
    <cellStyle name="Standard 13 2 2 2 2 4 2" xfId="5881" xr:uid="{00000000-0005-0000-0000-0000DE3E0000}"/>
    <cellStyle name="Standard 13 2 2 2 2 4 2 2" xfId="14302" xr:uid="{00000000-0005-0000-0000-0000DF3E0000}"/>
    <cellStyle name="Standard 13 2 2 2 2 4 2 2 2" xfId="31140" xr:uid="{00000000-0005-0000-0000-0000E03E0000}"/>
    <cellStyle name="Standard 13 2 2 2 2 4 2 3" xfId="22722" xr:uid="{00000000-0005-0000-0000-0000E13E0000}"/>
    <cellStyle name="Standard 13 2 2 2 2 4 3" xfId="10820" xr:uid="{00000000-0005-0000-0000-0000E23E0000}"/>
    <cellStyle name="Standard 13 2 2 2 2 4 3 2" xfId="27658" xr:uid="{00000000-0005-0000-0000-0000E33E0000}"/>
    <cellStyle name="Standard 13 2 2 2 2 4 4" xfId="19240" xr:uid="{00000000-0005-0000-0000-0000E43E0000}"/>
    <cellStyle name="Standard 13 2 2 2 2 5" xfId="2890" xr:uid="{00000000-0005-0000-0000-0000E53E0000}"/>
    <cellStyle name="Standard 13 2 2 2 2 5 2" xfId="6372" xr:uid="{00000000-0005-0000-0000-0000E63E0000}"/>
    <cellStyle name="Standard 13 2 2 2 2 5 2 2" xfId="14793" xr:uid="{00000000-0005-0000-0000-0000E73E0000}"/>
    <cellStyle name="Standard 13 2 2 2 2 5 2 2 2" xfId="31631" xr:uid="{00000000-0005-0000-0000-0000E83E0000}"/>
    <cellStyle name="Standard 13 2 2 2 2 5 2 3" xfId="23213" xr:uid="{00000000-0005-0000-0000-0000E93E0000}"/>
    <cellStyle name="Standard 13 2 2 2 2 5 3" xfId="11311" xr:uid="{00000000-0005-0000-0000-0000EA3E0000}"/>
    <cellStyle name="Standard 13 2 2 2 2 5 3 2" xfId="28149" xr:uid="{00000000-0005-0000-0000-0000EB3E0000}"/>
    <cellStyle name="Standard 13 2 2 2 2 5 4" xfId="19731" xr:uid="{00000000-0005-0000-0000-0000EC3E0000}"/>
    <cellStyle name="Standard 13 2 2 2 2 6" xfId="3387" xr:uid="{00000000-0005-0000-0000-0000ED3E0000}"/>
    <cellStyle name="Standard 13 2 2 2 2 6 2" xfId="6869" xr:uid="{00000000-0005-0000-0000-0000EE3E0000}"/>
    <cellStyle name="Standard 13 2 2 2 2 6 2 2" xfId="15290" xr:uid="{00000000-0005-0000-0000-0000EF3E0000}"/>
    <cellStyle name="Standard 13 2 2 2 2 6 2 2 2" xfId="32128" xr:uid="{00000000-0005-0000-0000-0000F03E0000}"/>
    <cellStyle name="Standard 13 2 2 2 2 6 2 3" xfId="23710" xr:uid="{00000000-0005-0000-0000-0000F13E0000}"/>
    <cellStyle name="Standard 13 2 2 2 2 6 3" xfId="11808" xr:uid="{00000000-0005-0000-0000-0000F23E0000}"/>
    <cellStyle name="Standard 13 2 2 2 2 6 3 2" xfId="28646" xr:uid="{00000000-0005-0000-0000-0000F33E0000}"/>
    <cellStyle name="Standard 13 2 2 2 2 6 4" xfId="20228" xr:uid="{00000000-0005-0000-0000-0000F43E0000}"/>
    <cellStyle name="Standard 13 2 2 2 2 7" xfId="3967" xr:uid="{00000000-0005-0000-0000-0000F53E0000}"/>
    <cellStyle name="Standard 13 2 2 2 2 7 2" xfId="12388" xr:uid="{00000000-0005-0000-0000-0000F63E0000}"/>
    <cellStyle name="Standard 13 2 2 2 2 7 2 2" xfId="29226" xr:uid="{00000000-0005-0000-0000-0000F73E0000}"/>
    <cellStyle name="Standard 13 2 2 2 2 7 3" xfId="20808" xr:uid="{00000000-0005-0000-0000-0000F83E0000}"/>
    <cellStyle name="Standard 13 2 2 2 2 8" xfId="7364" xr:uid="{00000000-0005-0000-0000-0000F93E0000}"/>
    <cellStyle name="Standard 13 2 2 2 2 8 2" xfId="15785" xr:uid="{00000000-0005-0000-0000-0000FA3E0000}"/>
    <cellStyle name="Standard 13 2 2 2 2 8 2 2" xfId="32623" xr:uid="{00000000-0005-0000-0000-0000FB3E0000}"/>
    <cellStyle name="Standard 13 2 2 2 2 8 3" xfId="24205" xr:uid="{00000000-0005-0000-0000-0000FC3E0000}"/>
    <cellStyle name="Standard 13 2 2 2 2 9" xfId="7855" xr:uid="{00000000-0005-0000-0000-0000FD3E0000}"/>
    <cellStyle name="Standard 13 2 2 2 2 9 2" xfId="16276" xr:uid="{00000000-0005-0000-0000-0000FE3E0000}"/>
    <cellStyle name="Standard 13 2 2 2 2 9 2 2" xfId="33114" xr:uid="{00000000-0005-0000-0000-0000FF3E0000}"/>
    <cellStyle name="Standard 13 2 2 2 2 9 3" xfId="24696" xr:uid="{00000000-0005-0000-0000-0000003F0000}"/>
    <cellStyle name="Standard 13 2 2 2 3" xfId="592" xr:uid="{00000000-0005-0000-0000-0000013F0000}"/>
    <cellStyle name="Standard 13 2 2 2 3 10" xfId="8349" xr:uid="{00000000-0005-0000-0000-0000023F0000}"/>
    <cellStyle name="Standard 13 2 2 2 3 10 2" xfId="16770" xr:uid="{00000000-0005-0000-0000-0000033F0000}"/>
    <cellStyle name="Standard 13 2 2 2 3 10 2 2" xfId="33608" xr:uid="{00000000-0005-0000-0000-0000043F0000}"/>
    <cellStyle name="Standard 13 2 2 2 3 10 3" xfId="25190" xr:uid="{00000000-0005-0000-0000-0000053F0000}"/>
    <cellStyle name="Standard 13 2 2 2 3 11" xfId="9068" xr:uid="{00000000-0005-0000-0000-0000063F0000}"/>
    <cellStyle name="Standard 13 2 2 2 3 11 2" xfId="25906" xr:uid="{00000000-0005-0000-0000-0000073F0000}"/>
    <cellStyle name="Standard 13 2 2 2 3 12" xfId="17488" xr:uid="{00000000-0005-0000-0000-0000083F0000}"/>
    <cellStyle name="Standard 13 2 2 2 3 2" xfId="1088" xr:uid="{00000000-0005-0000-0000-0000093F0000}"/>
    <cellStyle name="Standard 13 2 2 2 3 2 2" xfId="2076" xr:uid="{00000000-0005-0000-0000-00000A3F0000}"/>
    <cellStyle name="Standard 13 2 2 2 3 2 2 2" xfId="5612" xr:uid="{00000000-0005-0000-0000-00000B3F0000}"/>
    <cellStyle name="Standard 13 2 2 2 3 2 2 2 2" xfId="14033" xr:uid="{00000000-0005-0000-0000-00000C3F0000}"/>
    <cellStyle name="Standard 13 2 2 2 3 2 2 2 2 2" xfId="30871" xr:uid="{00000000-0005-0000-0000-00000D3F0000}"/>
    <cellStyle name="Standard 13 2 2 2 3 2 2 2 3" xfId="22453" xr:uid="{00000000-0005-0000-0000-00000E3F0000}"/>
    <cellStyle name="Standard 13 2 2 2 3 2 2 3" xfId="10551" xr:uid="{00000000-0005-0000-0000-00000F3F0000}"/>
    <cellStyle name="Standard 13 2 2 2 3 2 2 3 2" xfId="27389" xr:uid="{00000000-0005-0000-0000-0000103F0000}"/>
    <cellStyle name="Standard 13 2 2 2 3 2 2 4" xfId="18971" xr:uid="{00000000-0005-0000-0000-0000113F0000}"/>
    <cellStyle name="Standard 13 2 2 2 3 2 3" xfId="4624" xr:uid="{00000000-0005-0000-0000-0000123F0000}"/>
    <cellStyle name="Standard 13 2 2 2 3 2 3 2" xfId="13045" xr:uid="{00000000-0005-0000-0000-0000133F0000}"/>
    <cellStyle name="Standard 13 2 2 2 3 2 3 2 2" xfId="29883" xr:uid="{00000000-0005-0000-0000-0000143F0000}"/>
    <cellStyle name="Standard 13 2 2 2 3 2 3 3" xfId="21465" xr:uid="{00000000-0005-0000-0000-0000153F0000}"/>
    <cellStyle name="Standard 13 2 2 2 3 2 4" xfId="9563" xr:uid="{00000000-0005-0000-0000-0000163F0000}"/>
    <cellStyle name="Standard 13 2 2 2 3 2 4 2" xfId="26401" xr:uid="{00000000-0005-0000-0000-0000173F0000}"/>
    <cellStyle name="Standard 13 2 2 2 3 2 5" xfId="17983" xr:uid="{00000000-0005-0000-0000-0000183F0000}"/>
    <cellStyle name="Standard 13 2 2 2 3 3" xfId="1581" xr:uid="{00000000-0005-0000-0000-0000193F0000}"/>
    <cellStyle name="Standard 13 2 2 2 3 3 2" xfId="5117" xr:uid="{00000000-0005-0000-0000-00001A3F0000}"/>
    <cellStyle name="Standard 13 2 2 2 3 3 2 2" xfId="13538" xr:uid="{00000000-0005-0000-0000-00001B3F0000}"/>
    <cellStyle name="Standard 13 2 2 2 3 3 2 2 2" xfId="30376" xr:uid="{00000000-0005-0000-0000-00001C3F0000}"/>
    <cellStyle name="Standard 13 2 2 2 3 3 2 3" xfId="21958" xr:uid="{00000000-0005-0000-0000-00001D3F0000}"/>
    <cellStyle name="Standard 13 2 2 2 3 3 3" xfId="10056" xr:uid="{00000000-0005-0000-0000-00001E3F0000}"/>
    <cellStyle name="Standard 13 2 2 2 3 3 3 2" xfId="26894" xr:uid="{00000000-0005-0000-0000-00001F3F0000}"/>
    <cellStyle name="Standard 13 2 2 2 3 3 4" xfId="18476" xr:uid="{00000000-0005-0000-0000-0000203F0000}"/>
    <cellStyle name="Standard 13 2 2 2 3 4" xfId="2396" xr:uid="{00000000-0005-0000-0000-0000213F0000}"/>
    <cellStyle name="Standard 13 2 2 2 3 4 2" xfId="5882" xr:uid="{00000000-0005-0000-0000-0000223F0000}"/>
    <cellStyle name="Standard 13 2 2 2 3 4 2 2" xfId="14303" xr:uid="{00000000-0005-0000-0000-0000233F0000}"/>
    <cellStyle name="Standard 13 2 2 2 3 4 2 2 2" xfId="31141" xr:uid="{00000000-0005-0000-0000-0000243F0000}"/>
    <cellStyle name="Standard 13 2 2 2 3 4 2 3" xfId="22723" xr:uid="{00000000-0005-0000-0000-0000253F0000}"/>
    <cellStyle name="Standard 13 2 2 2 3 4 3" xfId="10821" xr:uid="{00000000-0005-0000-0000-0000263F0000}"/>
    <cellStyle name="Standard 13 2 2 2 3 4 3 2" xfId="27659" xr:uid="{00000000-0005-0000-0000-0000273F0000}"/>
    <cellStyle name="Standard 13 2 2 2 3 4 4" xfId="19241" xr:uid="{00000000-0005-0000-0000-0000283F0000}"/>
    <cellStyle name="Standard 13 2 2 2 3 5" xfId="2891" xr:uid="{00000000-0005-0000-0000-0000293F0000}"/>
    <cellStyle name="Standard 13 2 2 2 3 5 2" xfId="6373" xr:uid="{00000000-0005-0000-0000-00002A3F0000}"/>
    <cellStyle name="Standard 13 2 2 2 3 5 2 2" xfId="14794" xr:uid="{00000000-0005-0000-0000-00002B3F0000}"/>
    <cellStyle name="Standard 13 2 2 2 3 5 2 2 2" xfId="31632" xr:uid="{00000000-0005-0000-0000-00002C3F0000}"/>
    <cellStyle name="Standard 13 2 2 2 3 5 2 3" xfId="23214" xr:uid="{00000000-0005-0000-0000-00002D3F0000}"/>
    <cellStyle name="Standard 13 2 2 2 3 5 3" xfId="11312" xr:uid="{00000000-0005-0000-0000-00002E3F0000}"/>
    <cellStyle name="Standard 13 2 2 2 3 5 3 2" xfId="28150" xr:uid="{00000000-0005-0000-0000-00002F3F0000}"/>
    <cellStyle name="Standard 13 2 2 2 3 5 4" xfId="19732" xr:uid="{00000000-0005-0000-0000-0000303F0000}"/>
    <cellStyle name="Standard 13 2 2 2 3 6" xfId="3388" xr:uid="{00000000-0005-0000-0000-0000313F0000}"/>
    <cellStyle name="Standard 13 2 2 2 3 6 2" xfId="6870" xr:uid="{00000000-0005-0000-0000-0000323F0000}"/>
    <cellStyle name="Standard 13 2 2 2 3 6 2 2" xfId="15291" xr:uid="{00000000-0005-0000-0000-0000333F0000}"/>
    <cellStyle name="Standard 13 2 2 2 3 6 2 2 2" xfId="32129" xr:uid="{00000000-0005-0000-0000-0000343F0000}"/>
    <cellStyle name="Standard 13 2 2 2 3 6 2 3" xfId="23711" xr:uid="{00000000-0005-0000-0000-0000353F0000}"/>
    <cellStyle name="Standard 13 2 2 2 3 6 3" xfId="11809" xr:uid="{00000000-0005-0000-0000-0000363F0000}"/>
    <cellStyle name="Standard 13 2 2 2 3 6 3 2" xfId="28647" xr:uid="{00000000-0005-0000-0000-0000373F0000}"/>
    <cellStyle name="Standard 13 2 2 2 3 6 4" xfId="20229" xr:uid="{00000000-0005-0000-0000-0000383F0000}"/>
    <cellStyle name="Standard 13 2 2 2 3 7" xfId="4129" xr:uid="{00000000-0005-0000-0000-0000393F0000}"/>
    <cellStyle name="Standard 13 2 2 2 3 7 2" xfId="12550" xr:uid="{00000000-0005-0000-0000-00003A3F0000}"/>
    <cellStyle name="Standard 13 2 2 2 3 7 2 2" xfId="29388" xr:uid="{00000000-0005-0000-0000-00003B3F0000}"/>
    <cellStyle name="Standard 13 2 2 2 3 7 3" xfId="20970" xr:uid="{00000000-0005-0000-0000-00003C3F0000}"/>
    <cellStyle name="Standard 13 2 2 2 3 8" xfId="7365" xr:uid="{00000000-0005-0000-0000-00003D3F0000}"/>
    <cellStyle name="Standard 13 2 2 2 3 8 2" xfId="15786" xr:uid="{00000000-0005-0000-0000-00003E3F0000}"/>
    <cellStyle name="Standard 13 2 2 2 3 8 2 2" xfId="32624" xr:uid="{00000000-0005-0000-0000-00003F3F0000}"/>
    <cellStyle name="Standard 13 2 2 2 3 8 3" xfId="24206" xr:uid="{00000000-0005-0000-0000-0000403F0000}"/>
    <cellStyle name="Standard 13 2 2 2 3 9" xfId="7856" xr:uid="{00000000-0005-0000-0000-0000413F0000}"/>
    <cellStyle name="Standard 13 2 2 2 3 9 2" xfId="16277" xr:uid="{00000000-0005-0000-0000-0000423F0000}"/>
    <cellStyle name="Standard 13 2 2 2 3 9 2 2" xfId="33115" xr:uid="{00000000-0005-0000-0000-0000433F0000}"/>
    <cellStyle name="Standard 13 2 2 2 3 9 3" xfId="24697" xr:uid="{00000000-0005-0000-0000-0000443F0000}"/>
    <cellStyle name="Standard 13 2 2 2 4" xfId="763" xr:uid="{00000000-0005-0000-0000-0000453F0000}"/>
    <cellStyle name="Standard 13 2 2 2 4 2" xfId="1751" xr:uid="{00000000-0005-0000-0000-0000463F0000}"/>
    <cellStyle name="Standard 13 2 2 2 4 2 2" xfId="5287" xr:uid="{00000000-0005-0000-0000-0000473F0000}"/>
    <cellStyle name="Standard 13 2 2 2 4 2 2 2" xfId="13708" xr:uid="{00000000-0005-0000-0000-0000483F0000}"/>
    <cellStyle name="Standard 13 2 2 2 4 2 2 2 2" xfId="30546" xr:uid="{00000000-0005-0000-0000-0000493F0000}"/>
    <cellStyle name="Standard 13 2 2 2 4 2 2 3" xfId="22128" xr:uid="{00000000-0005-0000-0000-00004A3F0000}"/>
    <cellStyle name="Standard 13 2 2 2 4 2 3" xfId="10226" xr:uid="{00000000-0005-0000-0000-00004B3F0000}"/>
    <cellStyle name="Standard 13 2 2 2 4 2 3 2" xfId="27064" xr:uid="{00000000-0005-0000-0000-00004C3F0000}"/>
    <cellStyle name="Standard 13 2 2 2 4 2 4" xfId="18646" xr:uid="{00000000-0005-0000-0000-00004D3F0000}"/>
    <cellStyle name="Standard 13 2 2 2 4 3" xfId="4299" xr:uid="{00000000-0005-0000-0000-00004E3F0000}"/>
    <cellStyle name="Standard 13 2 2 2 4 3 2" xfId="12720" xr:uid="{00000000-0005-0000-0000-00004F3F0000}"/>
    <cellStyle name="Standard 13 2 2 2 4 3 2 2" xfId="29558" xr:uid="{00000000-0005-0000-0000-0000503F0000}"/>
    <cellStyle name="Standard 13 2 2 2 4 3 3" xfId="21140" xr:uid="{00000000-0005-0000-0000-0000513F0000}"/>
    <cellStyle name="Standard 13 2 2 2 4 4" xfId="9238" xr:uid="{00000000-0005-0000-0000-0000523F0000}"/>
    <cellStyle name="Standard 13 2 2 2 4 4 2" xfId="26076" xr:uid="{00000000-0005-0000-0000-0000533F0000}"/>
    <cellStyle name="Standard 13 2 2 2 4 5" xfId="17658" xr:uid="{00000000-0005-0000-0000-0000543F0000}"/>
    <cellStyle name="Standard 13 2 2 2 5" xfId="1256" xr:uid="{00000000-0005-0000-0000-0000553F0000}"/>
    <cellStyle name="Standard 13 2 2 2 5 2" xfId="4792" xr:uid="{00000000-0005-0000-0000-0000563F0000}"/>
    <cellStyle name="Standard 13 2 2 2 5 2 2" xfId="13213" xr:uid="{00000000-0005-0000-0000-0000573F0000}"/>
    <cellStyle name="Standard 13 2 2 2 5 2 2 2" xfId="30051" xr:uid="{00000000-0005-0000-0000-0000583F0000}"/>
    <cellStyle name="Standard 13 2 2 2 5 2 3" xfId="21633" xr:uid="{00000000-0005-0000-0000-0000593F0000}"/>
    <cellStyle name="Standard 13 2 2 2 5 3" xfId="9731" xr:uid="{00000000-0005-0000-0000-00005A3F0000}"/>
    <cellStyle name="Standard 13 2 2 2 5 3 2" xfId="26569" xr:uid="{00000000-0005-0000-0000-00005B3F0000}"/>
    <cellStyle name="Standard 13 2 2 2 5 4" xfId="18151" xr:uid="{00000000-0005-0000-0000-00005C3F0000}"/>
    <cellStyle name="Standard 13 2 2 2 6" xfId="2394" xr:uid="{00000000-0005-0000-0000-00005D3F0000}"/>
    <cellStyle name="Standard 13 2 2 2 6 2" xfId="5880" xr:uid="{00000000-0005-0000-0000-00005E3F0000}"/>
    <cellStyle name="Standard 13 2 2 2 6 2 2" xfId="14301" xr:uid="{00000000-0005-0000-0000-00005F3F0000}"/>
    <cellStyle name="Standard 13 2 2 2 6 2 2 2" xfId="31139" xr:uid="{00000000-0005-0000-0000-0000603F0000}"/>
    <cellStyle name="Standard 13 2 2 2 6 2 3" xfId="22721" xr:uid="{00000000-0005-0000-0000-0000613F0000}"/>
    <cellStyle name="Standard 13 2 2 2 6 3" xfId="10819" xr:uid="{00000000-0005-0000-0000-0000623F0000}"/>
    <cellStyle name="Standard 13 2 2 2 6 3 2" xfId="27657" xr:uid="{00000000-0005-0000-0000-0000633F0000}"/>
    <cellStyle name="Standard 13 2 2 2 6 4" xfId="19239" xr:uid="{00000000-0005-0000-0000-0000643F0000}"/>
    <cellStyle name="Standard 13 2 2 2 7" xfId="2889" xr:uid="{00000000-0005-0000-0000-0000653F0000}"/>
    <cellStyle name="Standard 13 2 2 2 7 2" xfId="6371" xr:uid="{00000000-0005-0000-0000-0000663F0000}"/>
    <cellStyle name="Standard 13 2 2 2 7 2 2" xfId="14792" xr:uid="{00000000-0005-0000-0000-0000673F0000}"/>
    <cellStyle name="Standard 13 2 2 2 7 2 2 2" xfId="31630" xr:uid="{00000000-0005-0000-0000-0000683F0000}"/>
    <cellStyle name="Standard 13 2 2 2 7 2 3" xfId="23212" xr:uid="{00000000-0005-0000-0000-0000693F0000}"/>
    <cellStyle name="Standard 13 2 2 2 7 3" xfId="11310" xr:uid="{00000000-0005-0000-0000-00006A3F0000}"/>
    <cellStyle name="Standard 13 2 2 2 7 3 2" xfId="28148" xr:uid="{00000000-0005-0000-0000-00006B3F0000}"/>
    <cellStyle name="Standard 13 2 2 2 7 4" xfId="19730" xr:uid="{00000000-0005-0000-0000-00006C3F0000}"/>
    <cellStyle name="Standard 13 2 2 2 8" xfId="3386" xr:uid="{00000000-0005-0000-0000-00006D3F0000}"/>
    <cellStyle name="Standard 13 2 2 2 8 2" xfId="6868" xr:uid="{00000000-0005-0000-0000-00006E3F0000}"/>
    <cellStyle name="Standard 13 2 2 2 8 2 2" xfId="15289" xr:uid="{00000000-0005-0000-0000-00006F3F0000}"/>
    <cellStyle name="Standard 13 2 2 2 8 2 2 2" xfId="32127" xr:uid="{00000000-0005-0000-0000-0000703F0000}"/>
    <cellStyle name="Standard 13 2 2 2 8 2 3" xfId="23709" xr:uid="{00000000-0005-0000-0000-0000713F0000}"/>
    <cellStyle name="Standard 13 2 2 2 8 3" xfId="11807" xr:uid="{00000000-0005-0000-0000-0000723F0000}"/>
    <cellStyle name="Standard 13 2 2 2 8 3 2" xfId="28645" xr:uid="{00000000-0005-0000-0000-0000733F0000}"/>
    <cellStyle name="Standard 13 2 2 2 8 4" xfId="20227" xr:uid="{00000000-0005-0000-0000-0000743F0000}"/>
    <cellStyle name="Standard 13 2 2 2 9" xfId="3804" xr:uid="{00000000-0005-0000-0000-0000753F0000}"/>
    <cellStyle name="Standard 13 2 2 2 9 2" xfId="12225" xr:uid="{00000000-0005-0000-0000-0000763F0000}"/>
    <cellStyle name="Standard 13 2 2 2 9 2 2" xfId="29063" xr:uid="{00000000-0005-0000-0000-0000773F0000}"/>
    <cellStyle name="Standard 13 2 2 2 9 3" xfId="20645" xr:uid="{00000000-0005-0000-0000-0000783F0000}"/>
    <cellStyle name="Standard 13 2 2 3" xfId="352" xr:uid="{00000000-0005-0000-0000-0000793F0000}"/>
    <cellStyle name="Standard 13 2 2 3 10" xfId="8350" xr:uid="{00000000-0005-0000-0000-00007A3F0000}"/>
    <cellStyle name="Standard 13 2 2 3 10 2" xfId="16771" xr:uid="{00000000-0005-0000-0000-00007B3F0000}"/>
    <cellStyle name="Standard 13 2 2 3 10 2 2" xfId="33609" xr:uid="{00000000-0005-0000-0000-00007C3F0000}"/>
    <cellStyle name="Standard 13 2 2 3 10 3" xfId="25191" xr:uid="{00000000-0005-0000-0000-00007D3F0000}"/>
    <cellStyle name="Standard 13 2 2 3 11" xfId="8827" xr:uid="{00000000-0005-0000-0000-00007E3F0000}"/>
    <cellStyle name="Standard 13 2 2 3 11 2" xfId="25666" xr:uid="{00000000-0005-0000-0000-00007F3F0000}"/>
    <cellStyle name="Standard 13 2 2 3 12" xfId="17247" xr:uid="{00000000-0005-0000-0000-0000803F0000}"/>
    <cellStyle name="Standard 13 2 2 3 2" xfId="848" xr:uid="{00000000-0005-0000-0000-0000813F0000}"/>
    <cellStyle name="Standard 13 2 2 3 2 2" xfId="1836" xr:uid="{00000000-0005-0000-0000-0000823F0000}"/>
    <cellStyle name="Standard 13 2 2 3 2 2 2" xfId="5372" xr:uid="{00000000-0005-0000-0000-0000833F0000}"/>
    <cellStyle name="Standard 13 2 2 3 2 2 2 2" xfId="13793" xr:uid="{00000000-0005-0000-0000-0000843F0000}"/>
    <cellStyle name="Standard 13 2 2 3 2 2 2 2 2" xfId="30631" xr:uid="{00000000-0005-0000-0000-0000853F0000}"/>
    <cellStyle name="Standard 13 2 2 3 2 2 2 3" xfId="22213" xr:uid="{00000000-0005-0000-0000-0000863F0000}"/>
    <cellStyle name="Standard 13 2 2 3 2 2 3" xfId="10311" xr:uid="{00000000-0005-0000-0000-0000873F0000}"/>
    <cellStyle name="Standard 13 2 2 3 2 2 3 2" xfId="27149" xr:uid="{00000000-0005-0000-0000-0000883F0000}"/>
    <cellStyle name="Standard 13 2 2 3 2 2 4" xfId="18731" xr:uid="{00000000-0005-0000-0000-0000893F0000}"/>
    <cellStyle name="Standard 13 2 2 3 2 3" xfId="4384" xr:uid="{00000000-0005-0000-0000-00008A3F0000}"/>
    <cellStyle name="Standard 13 2 2 3 2 3 2" xfId="12805" xr:uid="{00000000-0005-0000-0000-00008B3F0000}"/>
    <cellStyle name="Standard 13 2 2 3 2 3 2 2" xfId="29643" xr:uid="{00000000-0005-0000-0000-00008C3F0000}"/>
    <cellStyle name="Standard 13 2 2 3 2 3 3" xfId="21225" xr:uid="{00000000-0005-0000-0000-00008D3F0000}"/>
    <cellStyle name="Standard 13 2 2 3 2 4" xfId="9323" xr:uid="{00000000-0005-0000-0000-00008E3F0000}"/>
    <cellStyle name="Standard 13 2 2 3 2 4 2" xfId="26161" xr:uid="{00000000-0005-0000-0000-00008F3F0000}"/>
    <cellStyle name="Standard 13 2 2 3 2 5" xfId="17743" xr:uid="{00000000-0005-0000-0000-0000903F0000}"/>
    <cellStyle name="Standard 13 2 2 3 3" xfId="1341" xr:uid="{00000000-0005-0000-0000-0000913F0000}"/>
    <cellStyle name="Standard 13 2 2 3 3 2" xfId="4877" xr:uid="{00000000-0005-0000-0000-0000923F0000}"/>
    <cellStyle name="Standard 13 2 2 3 3 2 2" xfId="13298" xr:uid="{00000000-0005-0000-0000-0000933F0000}"/>
    <cellStyle name="Standard 13 2 2 3 3 2 2 2" xfId="30136" xr:uid="{00000000-0005-0000-0000-0000943F0000}"/>
    <cellStyle name="Standard 13 2 2 3 3 2 3" xfId="21718" xr:uid="{00000000-0005-0000-0000-0000953F0000}"/>
    <cellStyle name="Standard 13 2 2 3 3 3" xfId="9816" xr:uid="{00000000-0005-0000-0000-0000963F0000}"/>
    <cellStyle name="Standard 13 2 2 3 3 3 2" xfId="26654" xr:uid="{00000000-0005-0000-0000-0000973F0000}"/>
    <cellStyle name="Standard 13 2 2 3 3 4" xfId="18236" xr:uid="{00000000-0005-0000-0000-0000983F0000}"/>
    <cellStyle name="Standard 13 2 2 3 4" xfId="2397" xr:uid="{00000000-0005-0000-0000-0000993F0000}"/>
    <cellStyle name="Standard 13 2 2 3 4 2" xfId="5883" xr:uid="{00000000-0005-0000-0000-00009A3F0000}"/>
    <cellStyle name="Standard 13 2 2 3 4 2 2" xfId="14304" xr:uid="{00000000-0005-0000-0000-00009B3F0000}"/>
    <cellStyle name="Standard 13 2 2 3 4 2 2 2" xfId="31142" xr:uid="{00000000-0005-0000-0000-00009C3F0000}"/>
    <cellStyle name="Standard 13 2 2 3 4 2 3" xfId="22724" xr:uid="{00000000-0005-0000-0000-00009D3F0000}"/>
    <cellStyle name="Standard 13 2 2 3 4 3" xfId="10822" xr:uid="{00000000-0005-0000-0000-00009E3F0000}"/>
    <cellStyle name="Standard 13 2 2 3 4 3 2" xfId="27660" xr:uid="{00000000-0005-0000-0000-00009F3F0000}"/>
    <cellStyle name="Standard 13 2 2 3 4 4" xfId="19242" xr:uid="{00000000-0005-0000-0000-0000A03F0000}"/>
    <cellStyle name="Standard 13 2 2 3 5" xfId="2892" xr:uid="{00000000-0005-0000-0000-0000A13F0000}"/>
    <cellStyle name="Standard 13 2 2 3 5 2" xfId="6374" xr:uid="{00000000-0005-0000-0000-0000A23F0000}"/>
    <cellStyle name="Standard 13 2 2 3 5 2 2" xfId="14795" xr:uid="{00000000-0005-0000-0000-0000A33F0000}"/>
    <cellStyle name="Standard 13 2 2 3 5 2 2 2" xfId="31633" xr:uid="{00000000-0005-0000-0000-0000A43F0000}"/>
    <cellStyle name="Standard 13 2 2 3 5 2 3" xfId="23215" xr:uid="{00000000-0005-0000-0000-0000A53F0000}"/>
    <cellStyle name="Standard 13 2 2 3 5 3" xfId="11313" xr:uid="{00000000-0005-0000-0000-0000A63F0000}"/>
    <cellStyle name="Standard 13 2 2 3 5 3 2" xfId="28151" xr:uid="{00000000-0005-0000-0000-0000A73F0000}"/>
    <cellStyle name="Standard 13 2 2 3 5 4" xfId="19733" xr:uid="{00000000-0005-0000-0000-0000A83F0000}"/>
    <cellStyle name="Standard 13 2 2 3 6" xfId="3389" xr:uid="{00000000-0005-0000-0000-0000A93F0000}"/>
    <cellStyle name="Standard 13 2 2 3 6 2" xfId="6871" xr:uid="{00000000-0005-0000-0000-0000AA3F0000}"/>
    <cellStyle name="Standard 13 2 2 3 6 2 2" xfId="15292" xr:uid="{00000000-0005-0000-0000-0000AB3F0000}"/>
    <cellStyle name="Standard 13 2 2 3 6 2 2 2" xfId="32130" xr:uid="{00000000-0005-0000-0000-0000AC3F0000}"/>
    <cellStyle name="Standard 13 2 2 3 6 2 3" xfId="23712" xr:uid="{00000000-0005-0000-0000-0000AD3F0000}"/>
    <cellStyle name="Standard 13 2 2 3 6 3" xfId="11810" xr:uid="{00000000-0005-0000-0000-0000AE3F0000}"/>
    <cellStyle name="Standard 13 2 2 3 6 3 2" xfId="28648" xr:uid="{00000000-0005-0000-0000-0000AF3F0000}"/>
    <cellStyle name="Standard 13 2 2 3 6 4" xfId="20230" xr:uid="{00000000-0005-0000-0000-0000B03F0000}"/>
    <cellStyle name="Standard 13 2 2 3 7" xfId="3889" xr:uid="{00000000-0005-0000-0000-0000B13F0000}"/>
    <cellStyle name="Standard 13 2 2 3 7 2" xfId="12310" xr:uid="{00000000-0005-0000-0000-0000B23F0000}"/>
    <cellStyle name="Standard 13 2 2 3 7 2 2" xfId="29148" xr:uid="{00000000-0005-0000-0000-0000B33F0000}"/>
    <cellStyle name="Standard 13 2 2 3 7 3" xfId="20730" xr:uid="{00000000-0005-0000-0000-0000B43F0000}"/>
    <cellStyle name="Standard 13 2 2 3 8" xfId="7366" xr:uid="{00000000-0005-0000-0000-0000B53F0000}"/>
    <cellStyle name="Standard 13 2 2 3 8 2" xfId="15787" xr:uid="{00000000-0005-0000-0000-0000B63F0000}"/>
    <cellStyle name="Standard 13 2 2 3 8 2 2" xfId="32625" xr:uid="{00000000-0005-0000-0000-0000B73F0000}"/>
    <cellStyle name="Standard 13 2 2 3 8 3" xfId="24207" xr:uid="{00000000-0005-0000-0000-0000B83F0000}"/>
    <cellStyle name="Standard 13 2 2 3 9" xfId="7857" xr:uid="{00000000-0005-0000-0000-0000B93F0000}"/>
    <cellStyle name="Standard 13 2 2 3 9 2" xfId="16278" xr:uid="{00000000-0005-0000-0000-0000BA3F0000}"/>
    <cellStyle name="Standard 13 2 2 3 9 2 2" xfId="33116" xr:uid="{00000000-0005-0000-0000-0000BB3F0000}"/>
    <cellStyle name="Standard 13 2 2 3 9 3" xfId="24698" xr:uid="{00000000-0005-0000-0000-0000BC3F0000}"/>
    <cellStyle name="Standard 13 2 2 4" xfId="514" xr:uid="{00000000-0005-0000-0000-0000BD3F0000}"/>
    <cellStyle name="Standard 13 2 2 4 10" xfId="8351" xr:uid="{00000000-0005-0000-0000-0000BE3F0000}"/>
    <cellStyle name="Standard 13 2 2 4 10 2" xfId="16772" xr:uid="{00000000-0005-0000-0000-0000BF3F0000}"/>
    <cellStyle name="Standard 13 2 2 4 10 2 2" xfId="33610" xr:uid="{00000000-0005-0000-0000-0000C03F0000}"/>
    <cellStyle name="Standard 13 2 2 4 10 3" xfId="25192" xr:uid="{00000000-0005-0000-0000-0000C13F0000}"/>
    <cellStyle name="Standard 13 2 2 4 11" xfId="8990" xr:uid="{00000000-0005-0000-0000-0000C23F0000}"/>
    <cellStyle name="Standard 13 2 2 4 11 2" xfId="25828" xr:uid="{00000000-0005-0000-0000-0000C33F0000}"/>
    <cellStyle name="Standard 13 2 2 4 12" xfId="17410" xr:uid="{00000000-0005-0000-0000-0000C43F0000}"/>
    <cellStyle name="Standard 13 2 2 4 2" xfId="1010" xr:uid="{00000000-0005-0000-0000-0000C53F0000}"/>
    <cellStyle name="Standard 13 2 2 4 2 2" xfId="1998" xr:uid="{00000000-0005-0000-0000-0000C63F0000}"/>
    <cellStyle name="Standard 13 2 2 4 2 2 2" xfId="5534" xr:uid="{00000000-0005-0000-0000-0000C73F0000}"/>
    <cellStyle name="Standard 13 2 2 4 2 2 2 2" xfId="13955" xr:uid="{00000000-0005-0000-0000-0000C83F0000}"/>
    <cellStyle name="Standard 13 2 2 4 2 2 2 2 2" xfId="30793" xr:uid="{00000000-0005-0000-0000-0000C93F0000}"/>
    <cellStyle name="Standard 13 2 2 4 2 2 2 3" xfId="22375" xr:uid="{00000000-0005-0000-0000-0000CA3F0000}"/>
    <cellStyle name="Standard 13 2 2 4 2 2 3" xfId="10473" xr:uid="{00000000-0005-0000-0000-0000CB3F0000}"/>
    <cellStyle name="Standard 13 2 2 4 2 2 3 2" xfId="27311" xr:uid="{00000000-0005-0000-0000-0000CC3F0000}"/>
    <cellStyle name="Standard 13 2 2 4 2 2 4" xfId="18893" xr:uid="{00000000-0005-0000-0000-0000CD3F0000}"/>
    <cellStyle name="Standard 13 2 2 4 2 3" xfId="4546" xr:uid="{00000000-0005-0000-0000-0000CE3F0000}"/>
    <cellStyle name="Standard 13 2 2 4 2 3 2" xfId="12967" xr:uid="{00000000-0005-0000-0000-0000CF3F0000}"/>
    <cellStyle name="Standard 13 2 2 4 2 3 2 2" xfId="29805" xr:uid="{00000000-0005-0000-0000-0000D03F0000}"/>
    <cellStyle name="Standard 13 2 2 4 2 3 3" xfId="21387" xr:uid="{00000000-0005-0000-0000-0000D13F0000}"/>
    <cellStyle name="Standard 13 2 2 4 2 4" xfId="9485" xr:uid="{00000000-0005-0000-0000-0000D23F0000}"/>
    <cellStyle name="Standard 13 2 2 4 2 4 2" xfId="26323" xr:uid="{00000000-0005-0000-0000-0000D33F0000}"/>
    <cellStyle name="Standard 13 2 2 4 2 5" xfId="17905" xr:uid="{00000000-0005-0000-0000-0000D43F0000}"/>
    <cellStyle name="Standard 13 2 2 4 3" xfId="1503" xr:uid="{00000000-0005-0000-0000-0000D53F0000}"/>
    <cellStyle name="Standard 13 2 2 4 3 2" xfId="5039" xr:uid="{00000000-0005-0000-0000-0000D63F0000}"/>
    <cellStyle name="Standard 13 2 2 4 3 2 2" xfId="13460" xr:uid="{00000000-0005-0000-0000-0000D73F0000}"/>
    <cellStyle name="Standard 13 2 2 4 3 2 2 2" xfId="30298" xr:uid="{00000000-0005-0000-0000-0000D83F0000}"/>
    <cellStyle name="Standard 13 2 2 4 3 2 3" xfId="21880" xr:uid="{00000000-0005-0000-0000-0000D93F0000}"/>
    <cellStyle name="Standard 13 2 2 4 3 3" xfId="9978" xr:uid="{00000000-0005-0000-0000-0000DA3F0000}"/>
    <cellStyle name="Standard 13 2 2 4 3 3 2" xfId="26816" xr:uid="{00000000-0005-0000-0000-0000DB3F0000}"/>
    <cellStyle name="Standard 13 2 2 4 3 4" xfId="18398" xr:uid="{00000000-0005-0000-0000-0000DC3F0000}"/>
    <cellStyle name="Standard 13 2 2 4 4" xfId="2398" xr:uid="{00000000-0005-0000-0000-0000DD3F0000}"/>
    <cellStyle name="Standard 13 2 2 4 4 2" xfId="5884" xr:uid="{00000000-0005-0000-0000-0000DE3F0000}"/>
    <cellStyle name="Standard 13 2 2 4 4 2 2" xfId="14305" xr:uid="{00000000-0005-0000-0000-0000DF3F0000}"/>
    <cellStyle name="Standard 13 2 2 4 4 2 2 2" xfId="31143" xr:uid="{00000000-0005-0000-0000-0000E03F0000}"/>
    <cellStyle name="Standard 13 2 2 4 4 2 3" xfId="22725" xr:uid="{00000000-0005-0000-0000-0000E13F0000}"/>
    <cellStyle name="Standard 13 2 2 4 4 3" xfId="10823" xr:uid="{00000000-0005-0000-0000-0000E23F0000}"/>
    <cellStyle name="Standard 13 2 2 4 4 3 2" xfId="27661" xr:uid="{00000000-0005-0000-0000-0000E33F0000}"/>
    <cellStyle name="Standard 13 2 2 4 4 4" xfId="19243" xr:uid="{00000000-0005-0000-0000-0000E43F0000}"/>
    <cellStyle name="Standard 13 2 2 4 5" xfId="2893" xr:uid="{00000000-0005-0000-0000-0000E53F0000}"/>
    <cellStyle name="Standard 13 2 2 4 5 2" xfId="6375" xr:uid="{00000000-0005-0000-0000-0000E63F0000}"/>
    <cellStyle name="Standard 13 2 2 4 5 2 2" xfId="14796" xr:uid="{00000000-0005-0000-0000-0000E73F0000}"/>
    <cellStyle name="Standard 13 2 2 4 5 2 2 2" xfId="31634" xr:uid="{00000000-0005-0000-0000-0000E83F0000}"/>
    <cellStyle name="Standard 13 2 2 4 5 2 3" xfId="23216" xr:uid="{00000000-0005-0000-0000-0000E93F0000}"/>
    <cellStyle name="Standard 13 2 2 4 5 3" xfId="11314" xr:uid="{00000000-0005-0000-0000-0000EA3F0000}"/>
    <cellStyle name="Standard 13 2 2 4 5 3 2" xfId="28152" xr:uid="{00000000-0005-0000-0000-0000EB3F0000}"/>
    <cellStyle name="Standard 13 2 2 4 5 4" xfId="19734" xr:uid="{00000000-0005-0000-0000-0000EC3F0000}"/>
    <cellStyle name="Standard 13 2 2 4 6" xfId="3390" xr:uid="{00000000-0005-0000-0000-0000ED3F0000}"/>
    <cellStyle name="Standard 13 2 2 4 6 2" xfId="6872" xr:uid="{00000000-0005-0000-0000-0000EE3F0000}"/>
    <cellStyle name="Standard 13 2 2 4 6 2 2" xfId="15293" xr:uid="{00000000-0005-0000-0000-0000EF3F0000}"/>
    <cellStyle name="Standard 13 2 2 4 6 2 2 2" xfId="32131" xr:uid="{00000000-0005-0000-0000-0000F03F0000}"/>
    <cellStyle name="Standard 13 2 2 4 6 2 3" xfId="23713" xr:uid="{00000000-0005-0000-0000-0000F13F0000}"/>
    <cellStyle name="Standard 13 2 2 4 6 3" xfId="11811" xr:uid="{00000000-0005-0000-0000-0000F23F0000}"/>
    <cellStyle name="Standard 13 2 2 4 6 3 2" xfId="28649" xr:uid="{00000000-0005-0000-0000-0000F33F0000}"/>
    <cellStyle name="Standard 13 2 2 4 6 4" xfId="20231" xr:uid="{00000000-0005-0000-0000-0000F43F0000}"/>
    <cellStyle name="Standard 13 2 2 4 7" xfId="4051" xr:uid="{00000000-0005-0000-0000-0000F53F0000}"/>
    <cellStyle name="Standard 13 2 2 4 7 2" xfId="12472" xr:uid="{00000000-0005-0000-0000-0000F63F0000}"/>
    <cellStyle name="Standard 13 2 2 4 7 2 2" xfId="29310" xr:uid="{00000000-0005-0000-0000-0000F73F0000}"/>
    <cellStyle name="Standard 13 2 2 4 7 3" xfId="20892" xr:uid="{00000000-0005-0000-0000-0000F83F0000}"/>
    <cellStyle name="Standard 13 2 2 4 8" xfId="7367" xr:uid="{00000000-0005-0000-0000-0000F93F0000}"/>
    <cellStyle name="Standard 13 2 2 4 8 2" xfId="15788" xr:uid="{00000000-0005-0000-0000-0000FA3F0000}"/>
    <cellStyle name="Standard 13 2 2 4 8 2 2" xfId="32626" xr:uid="{00000000-0005-0000-0000-0000FB3F0000}"/>
    <cellStyle name="Standard 13 2 2 4 8 3" xfId="24208" xr:uid="{00000000-0005-0000-0000-0000FC3F0000}"/>
    <cellStyle name="Standard 13 2 2 4 9" xfId="7858" xr:uid="{00000000-0005-0000-0000-0000FD3F0000}"/>
    <cellStyle name="Standard 13 2 2 4 9 2" xfId="16279" xr:uid="{00000000-0005-0000-0000-0000FE3F0000}"/>
    <cellStyle name="Standard 13 2 2 4 9 2 2" xfId="33117" xr:uid="{00000000-0005-0000-0000-0000FF3F0000}"/>
    <cellStyle name="Standard 13 2 2 4 9 3" xfId="24699" xr:uid="{00000000-0005-0000-0000-000000400000}"/>
    <cellStyle name="Standard 13 2 2 5" xfId="685" xr:uid="{00000000-0005-0000-0000-000001400000}"/>
    <cellStyle name="Standard 13 2 2 5 2" xfId="1673" xr:uid="{00000000-0005-0000-0000-000002400000}"/>
    <cellStyle name="Standard 13 2 2 5 2 2" xfId="5209" xr:uid="{00000000-0005-0000-0000-000003400000}"/>
    <cellStyle name="Standard 13 2 2 5 2 2 2" xfId="13630" xr:uid="{00000000-0005-0000-0000-000004400000}"/>
    <cellStyle name="Standard 13 2 2 5 2 2 2 2" xfId="30468" xr:uid="{00000000-0005-0000-0000-000005400000}"/>
    <cellStyle name="Standard 13 2 2 5 2 2 3" xfId="22050" xr:uid="{00000000-0005-0000-0000-000006400000}"/>
    <cellStyle name="Standard 13 2 2 5 2 3" xfId="10148" xr:uid="{00000000-0005-0000-0000-000007400000}"/>
    <cellStyle name="Standard 13 2 2 5 2 3 2" xfId="26986" xr:uid="{00000000-0005-0000-0000-000008400000}"/>
    <cellStyle name="Standard 13 2 2 5 2 4" xfId="18568" xr:uid="{00000000-0005-0000-0000-000009400000}"/>
    <cellStyle name="Standard 13 2 2 5 3" xfId="4221" xr:uid="{00000000-0005-0000-0000-00000A400000}"/>
    <cellStyle name="Standard 13 2 2 5 3 2" xfId="12642" xr:uid="{00000000-0005-0000-0000-00000B400000}"/>
    <cellStyle name="Standard 13 2 2 5 3 2 2" xfId="29480" xr:uid="{00000000-0005-0000-0000-00000C400000}"/>
    <cellStyle name="Standard 13 2 2 5 3 3" xfId="21062" xr:uid="{00000000-0005-0000-0000-00000D400000}"/>
    <cellStyle name="Standard 13 2 2 5 4" xfId="9160" xr:uid="{00000000-0005-0000-0000-00000E400000}"/>
    <cellStyle name="Standard 13 2 2 5 4 2" xfId="25998" xr:uid="{00000000-0005-0000-0000-00000F400000}"/>
    <cellStyle name="Standard 13 2 2 5 5" xfId="17580" xr:uid="{00000000-0005-0000-0000-000010400000}"/>
    <cellStyle name="Standard 13 2 2 6" xfId="1178" xr:uid="{00000000-0005-0000-0000-000011400000}"/>
    <cellStyle name="Standard 13 2 2 6 2" xfId="4714" xr:uid="{00000000-0005-0000-0000-000012400000}"/>
    <cellStyle name="Standard 13 2 2 6 2 2" xfId="13135" xr:uid="{00000000-0005-0000-0000-000013400000}"/>
    <cellStyle name="Standard 13 2 2 6 2 2 2" xfId="29973" xr:uid="{00000000-0005-0000-0000-000014400000}"/>
    <cellStyle name="Standard 13 2 2 6 2 3" xfId="21555" xr:uid="{00000000-0005-0000-0000-000015400000}"/>
    <cellStyle name="Standard 13 2 2 6 3" xfId="9653" xr:uid="{00000000-0005-0000-0000-000016400000}"/>
    <cellStyle name="Standard 13 2 2 6 3 2" xfId="26491" xr:uid="{00000000-0005-0000-0000-000017400000}"/>
    <cellStyle name="Standard 13 2 2 6 4" xfId="18073" xr:uid="{00000000-0005-0000-0000-000018400000}"/>
    <cellStyle name="Standard 13 2 2 7" xfId="2393" xr:uid="{00000000-0005-0000-0000-000019400000}"/>
    <cellStyle name="Standard 13 2 2 7 2" xfId="5879" xr:uid="{00000000-0005-0000-0000-00001A400000}"/>
    <cellStyle name="Standard 13 2 2 7 2 2" xfId="14300" xr:uid="{00000000-0005-0000-0000-00001B400000}"/>
    <cellStyle name="Standard 13 2 2 7 2 2 2" xfId="31138" xr:uid="{00000000-0005-0000-0000-00001C400000}"/>
    <cellStyle name="Standard 13 2 2 7 2 3" xfId="22720" xr:uid="{00000000-0005-0000-0000-00001D400000}"/>
    <cellStyle name="Standard 13 2 2 7 3" xfId="10818" xr:uid="{00000000-0005-0000-0000-00001E400000}"/>
    <cellStyle name="Standard 13 2 2 7 3 2" xfId="27656" xr:uid="{00000000-0005-0000-0000-00001F400000}"/>
    <cellStyle name="Standard 13 2 2 7 4" xfId="19238" xr:uid="{00000000-0005-0000-0000-000020400000}"/>
    <cellStyle name="Standard 13 2 2 8" xfId="2888" xr:uid="{00000000-0005-0000-0000-000021400000}"/>
    <cellStyle name="Standard 13 2 2 8 2" xfId="6370" xr:uid="{00000000-0005-0000-0000-000022400000}"/>
    <cellStyle name="Standard 13 2 2 8 2 2" xfId="14791" xr:uid="{00000000-0005-0000-0000-000023400000}"/>
    <cellStyle name="Standard 13 2 2 8 2 2 2" xfId="31629" xr:uid="{00000000-0005-0000-0000-000024400000}"/>
    <cellStyle name="Standard 13 2 2 8 2 3" xfId="23211" xr:uid="{00000000-0005-0000-0000-000025400000}"/>
    <cellStyle name="Standard 13 2 2 8 3" xfId="11309" xr:uid="{00000000-0005-0000-0000-000026400000}"/>
    <cellStyle name="Standard 13 2 2 8 3 2" xfId="28147" xr:uid="{00000000-0005-0000-0000-000027400000}"/>
    <cellStyle name="Standard 13 2 2 8 4" xfId="19729" xr:uid="{00000000-0005-0000-0000-000028400000}"/>
    <cellStyle name="Standard 13 2 2 9" xfId="3385" xr:uid="{00000000-0005-0000-0000-000029400000}"/>
    <cellStyle name="Standard 13 2 2 9 2" xfId="6867" xr:uid="{00000000-0005-0000-0000-00002A400000}"/>
    <cellStyle name="Standard 13 2 2 9 2 2" xfId="15288" xr:uid="{00000000-0005-0000-0000-00002B400000}"/>
    <cellStyle name="Standard 13 2 2 9 2 2 2" xfId="32126" xr:uid="{00000000-0005-0000-0000-00002C400000}"/>
    <cellStyle name="Standard 13 2 2 9 2 3" xfId="23708" xr:uid="{00000000-0005-0000-0000-00002D400000}"/>
    <cellStyle name="Standard 13 2 2 9 3" xfId="11806" xr:uid="{00000000-0005-0000-0000-00002E400000}"/>
    <cellStyle name="Standard 13 2 2 9 3 2" xfId="28644" xr:uid="{00000000-0005-0000-0000-00002F400000}"/>
    <cellStyle name="Standard 13 2 2 9 4" xfId="20226" xr:uid="{00000000-0005-0000-0000-000030400000}"/>
    <cellStyle name="Standard 13 2 2_1" xfId="228" xr:uid="{00000000-0005-0000-0000-000031400000}"/>
    <cellStyle name="Standard 13 2 3" xfId="153" xr:uid="{00000000-0005-0000-0000-000032400000}"/>
    <cellStyle name="Standard 13 2 3 10" xfId="7368" xr:uid="{00000000-0005-0000-0000-000033400000}"/>
    <cellStyle name="Standard 13 2 3 10 2" xfId="15789" xr:uid="{00000000-0005-0000-0000-000034400000}"/>
    <cellStyle name="Standard 13 2 3 10 2 2" xfId="32627" xr:uid="{00000000-0005-0000-0000-000035400000}"/>
    <cellStyle name="Standard 13 2 3 10 3" xfId="24209" xr:uid="{00000000-0005-0000-0000-000036400000}"/>
    <cellStyle name="Standard 13 2 3 11" xfId="7859" xr:uid="{00000000-0005-0000-0000-000037400000}"/>
    <cellStyle name="Standard 13 2 3 11 2" xfId="16280" xr:uid="{00000000-0005-0000-0000-000038400000}"/>
    <cellStyle name="Standard 13 2 3 11 2 2" xfId="33118" xr:uid="{00000000-0005-0000-0000-000039400000}"/>
    <cellStyle name="Standard 13 2 3 11 3" xfId="24700" xr:uid="{00000000-0005-0000-0000-00003A400000}"/>
    <cellStyle name="Standard 13 2 3 12" xfId="8352" xr:uid="{00000000-0005-0000-0000-00003B400000}"/>
    <cellStyle name="Standard 13 2 3 12 2" xfId="16773" xr:uid="{00000000-0005-0000-0000-00003C400000}"/>
    <cellStyle name="Standard 13 2 3 12 2 2" xfId="33611" xr:uid="{00000000-0005-0000-0000-00003D400000}"/>
    <cellStyle name="Standard 13 2 3 12 3" xfId="25193" xr:uid="{00000000-0005-0000-0000-00003E400000}"/>
    <cellStyle name="Standard 13 2 3 13" xfId="8705" xr:uid="{00000000-0005-0000-0000-00003F400000}"/>
    <cellStyle name="Standard 13 2 3 13 2" xfId="25544" xr:uid="{00000000-0005-0000-0000-000040400000}"/>
    <cellStyle name="Standard 13 2 3 14" xfId="17125" xr:uid="{00000000-0005-0000-0000-000041400000}"/>
    <cellStyle name="Standard 13 2 3 2" xfId="393" xr:uid="{00000000-0005-0000-0000-000042400000}"/>
    <cellStyle name="Standard 13 2 3 2 10" xfId="8353" xr:uid="{00000000-0005-0000-0000-000043400000}"/>
    <cellStyle name="Standard 13 2 3 2 10 2" xfId="16774" xr:uid="{00000000-0005-0000-0000-000044400000}"/>
    <cellStyle name="Standard 13 2 3 2 10 2 2" xfId="33612" xr:uid="{00000000-0005-0000-0000-000045400000}"/>
    <cellStyle name="Standard 13 2 3 2 10 3" xfId="25194" xr:uid="{00000000-0005-0000-0000-000046400000}"/>
    <cellStyle name="Standard 13 2 3 2 11" xfId="8868" xr:uid="{00000000-0005-0000-0000-000047400000}"/>
    <cellStyle name="Standard 13 2 3 2 11 2" xfId="25707" xr:uid="{00000000-0005-0000-0000-000048400000}"/>
    <cellStyle name="Standard 13 2 3 2 12" xfId="17288" xr:uid="{00000000-0005-0000-0000-000049400000}"/>
    <cellStyle name="Standard 13 2 3 2 2" xfId="889" xr:uid="{00000000-0005-0000-0000-00004A400000}"/>
    <cellStyle name="Standard 13 2 3 2 2 2" xfId="1877" xr:uid="{00000000-0005-0000-0000-00004B400000}"/>
    <cellStyle name="Standard 13 2 3 2 2 2 2" xfId="5413" xr:uid="{00000000-0005-0000-0000-00004C400000}"/>
    <cellStyle name="Standard 13 2 3 2 2 2 2 2" xfId="13834" xr:uid="{00000000-0005-0000-0000-00004D400000}"/>
    <cellStyle name="Standard 13 2 3 2 2 2 2 2 2" xfId="30672" xr:uid="{00000000-0005-0000-0000-00004E400000}"/>
    <cellStyle name="Standard 13 2 3 2 2 2 2 3" xfId="22254" xr:uid="{00000000-0005-0000-0000-00004F400000}"/>
    <cellStyle name="Standard 13 2 3 2 2 2 3" xfId="10352" xr:uid="{00000000-0005-0000-0000-000050400000}"/>
    <cellStyle name="Standard 13 2 3 2 2 2 3 2" xfId="27190" xr:uid="{00000000-0005-0000-0000-000051400000}"/>
    <cellStyle name="Standard 13 2 3 2 2 2 4" xfId="18772" xr:uid="{00000000-0005-0000-0000-000052400000}"/>
    <cellStyle name="Standard 13 2 3 2 2 3" xfId="4425" xr:uid="{00000000-0005-0000-0000-000053400000}"/>
    <cellStyle name="Standard 13 2 3 2 2 3 2" xfId="12846" xr:uid="{00000000-0005-0000-0000-000054400000}"/>
    <cellStyle name="Standard 13 2 3 2 2 3 2 2" xfId="29684" xr:uid="{00000000-0005-0000-0000-000055400000}"/>
    <cellStyle name="Standard 13 2 3 2 2 3 3" xfId="21266" xr:uid="{00000000-0005-0000-0000-000056400000}"/>
    <cellStyle name="Standard 13 2 3 2 2 4" xfId="9364" xr:uid="{00000000-0005-0000-0000-000057400000}"/>
    <cellStyle name="Standard 13 2 3 2 2 4 2" xfId="26202" xr:uid="{00000000-0005-0000-0000-000058400000}"/>
    <cellStyle name="Standard 13 2 3 2 2 5" xfId="17784" xr:uid="{00000000-0005-0000-0000-000059400000}"/>
    <cellStyle name="Standard 13 2 3 2 3" xfId="1382" xr:uid="{00000000-0005-0000-0000-00005A400000}"/>
    <cellStyle name="Standard 13 2 3 2 3 2" xfId="4918" xr:uid="{00000000-0005-0000-0000-00005B400000}"/>
    <cellStyle name="Standard 13 2 3 2 3 2 2" xfId="13339" xr:uid="{00000000-0005-0000-0000-00005C400000}"/>
    <cellStyle name="Standard 13 2 3 2 3 2 2 2" xfId="30177" xr:uid="{00000000-0005-0000-0000-00005D400000}"/>
    <cellStyle name="Standard 13 2 3 2 3 2 3" xfId="21759" xr:uid="{00000000-0005-0000-0000-00005E400000}"/>
    <cellStyle name="Standard 13 2 3 2 3 3" xfId="9857" xr:uid="{00000000-0005-0000-0000-00005F400000}"/>
    <cellStyle name="Standard 13 2 3 2 3 3 2" xfId="26695" xr:uid="{00000000-0005-0000-0000-000060400000}"/>
    <cellStyle name="Standard 13 2 3 2 3 4" xfId="18277" xr:uid="{00000000-0005-0000-0000-000061400000}"/>
    <cellStyle name="Standard 13 2 3 2 4" xfId="2400" xr:uid="{00000000-0005-0000-0000-000062400000}"/>
    <cellStyle name="Standard 13 2 3 2 4 2" xfId="5886" xr:uid="{00000000-0005-0000-0000-000063400000}"/>
    <cellStyle name="Standard 13 2 3 2 4 2 2" xfId="14307" xr:uid="{00000000-0005-0000-0000-000064400000}"/>
    <cellStyle name="Standard 13 2 3 2 4 2 2 2" xfId="31145" xr:uid="{00000000-0005-0000-0000-000065400000}"/>
    <cellStyle name="Standard 13 2 3 2 4 2 3" xfId="22727" xr:uid="{00000000-0005-0000-0000-000066400000}"/>
    <cellStyle name="Standard 13 2 3 2 4 3" xfId="10825" xr:uid="{00000000-0005-0000-0000-000067400000}"/>
    <cellStyle name="Standard 13 2 3 2 4 3 2" xfId="27663" xr:uid="{00000000-0005-0000-0000-000068400000}"/>
    <cellStyle name="Standard 13 2 3 2 4 4" xfId="19245" xr:uid="{00000000-0005-0000-0000-000069400000}"/>
    <cellStyle name="Standard 13 2 3 2 5" xfId="2895" xr:uid="{00000000-0005-0000-0000-00006A400000}"/>
    <cellStyle name="Standard 13 2 3 2 5 2" xfId="6377" xr:uid="{00000000-0005-0000-0000-00006B400000}"/>
    <cellStyle name="Standard 13 2 3 2 5 2 2" xfId="14798" xr:uid="{00000000-0005-0000-0000-00006C400000}"/>
    <cellStyle name="Standard 13 2 3 2 5 2 2 2" xfId="31636" xr:uid="{00000000-0005-0000-0000-00006D400000}"/>
    <cellStyle name="Standard 13 2 3 2 5 2 3" xfId="23218" xr:uid="{00000000-0005-0000-0000-00006E400000}"/>
    <cellStyle name="Standard 13 2 3 2 5 3" xfId="11316" xr:uid="{00000000-0005-0000-0000-00006F400000}"/>
    <cellStyle name="Standard 13 2 3 2 5 3 2" xfId="28154" xr:uid="{00000000-0005-0000-0000-000070400000}"/>
    <cellStyle name="Standard 13 2 3 2 5 4" xfId="19736" xr:uid="{00000000-0005-0000-0000-000071400000}"/>
    <cellStyle name="Standard 13 2 3 2 6" xfId="3392" xr:uid="{00000000-0005-0000-0000-000072400000}"/>
    <cellStyle name="Standard 13 2 3 2 6 2" xfId="6874" xr:uid="{00000000-0005-0000-0000-000073400000}"/>
    <cellStyle name="Standard 13 2 3 2 6 2 2" xfId="15295" xr:uid="{00000000-0005-0000-0000-000074400000}"/>
    <cellStyle name="Standard 13 2 3 2 6 2 2 2" xfId="32133" xr:uid="{00000000-0005-0000-0000-000075400000}"/>
    <cellStyle name="Standard 13 2 3 2 6 2 3" xfId="23715" xr:uid="{00000000-0005-0000-0000-000076400000}"/>
    <cellStyle name="Standard 13 2 3 2 6 3" xfId="11813" xr:uid="{00000000-0005-0000-0000-000077400000}"/>
    <cellStyle name="Standard 13 2 3 2 6 3 2" xfId="28651" xr:uid="{00000000-0005-0000-0000-000078400000}"/>
    <cellStyle name="Standard 13 2 3 2 6 4" xfId="20233" xr:uid="{00000000-0005-0000-0000-000079400000}"/>
    <cellStyle name="Standard 13 2 3 2 7" xfId="3930" xr:uid="{00000000-0005-0000-0000-00007A400000}"/>
    <cellStyle name="Standard 13 2 3 2 7 2" xfId="12351" xr:uid="{00000000-0005-0000-0000-00007B400000}"/>
    <cellStyle name="Standard 13 2 3 2 7 2 2" xfId="29189" xr:uid="{00000000-0005-0000-0000-00007C400000}"/>
    <cellStyle name="Standard 13 2 3 2 7 3" xfId="20771" xr:uid="{00000000-0005-0000-0000-00007D400000}"/>
    <cellStyle name="Standard 13 2 3 2 8" xfId="7369" xr:uid="{00000000-0005-0000-0000-00007E400000}"/>
    <cellStyle name="Standard 13 2 3 2 8 2" xfId="15790" xr:uid="{00000000-0005-0000-0000-00007F400000}"/>
    <cellStyle name="Standard 13 2 3 2 8 2 2" xfId="32628" xr:uid="{00000000-0005-0000-0000-000080400000}"/>
    <cellStyle name="Standard 13 2 3 2 8 3" xfId="24210" xr:uid="{00000000-0005-0000-0000-000081400000}"/>
    <cellStyle name="Standard 13 2 3 2 9" xfId="7860" xr:uid="{00000000-0005-0000-0000-000082400000}"/>
    <cellStyle name="Standard 13 2 3 2 9 2" xfId="16281" xr:uid="{00000000-0005-0000-0000-000083400000}"/>
    <cellStyle name="Standard 13 2 3 2 9 2 2" xfId="33119" xr:uid="{00000000-0005-0000-0000-000084400000}"/>
    <cellStyle name="Standard 13 2 3 2 9 3" xfId="24701" xr:uid="{00000000-0005-0000-0000-000085400000}"/>
    <cellStyle name="Standard 13 2 3 3" xfId="555" xr:uid="{00000000-0005-0000-0000-000086400000}"/>
    <cellStyle name="Standard 13 2 3 3 10" xfId="8354" xr:uid="{00000000-0005-0000-0000-000087400000}"/>
    <cellStyle name="Standard 13 2 3 3 10 2" xfId="16775" xr:uid="{00000000-0005-0000-0000-000088400000}"/>
    <cellStyle name="Standard 13 2 3 3 10 2 2" xfId="33613" xr:uid="{00000000-0005-0000-0000-000089400000}"/>
    <cellStyle name="Standard 13 2 3 3 10 3" xfId="25195" xr:uid="{00000000-0005-0000-0000-00008A400000}"/>
    <cellStyle name="Standard 13 2 3 3 11" xfId="9031" xr:uid="{00000000-0005-0000-0000-00008B400000}"/>
    <cellStyle name="Standard 13 2 3 3 11 2" xfId="25869" xr:uid="{00000000-0005-0000-0000-00008C400000}"/>
    <cellStyle name="Standard 13 2 3 3 12" xfId="17451" xr:uid="{00000000-0005-0000-0000-00008D400000}"/>
    <cellStyle name="Standard 13 2 3 3 2" xfId="1051" xr:uid="{00000000-0005-0000-0000-00008E400000}"/>
    <cellStyle name="Standard 13 2 3 3 2 2" xfId="2039" xr:uid="{00000000-0005-0000-0000-00008F400000}"/>
    <cellStyle name="Standard 13 2 3 3 2 2 2" xfId="5575" xr:uid="{00000000-0005-0000-0000-000090400000}"/>
    <cellStyle name="Standard 13 2 3 3 2 2 2 2" xfId="13996" xr:uid="{00000000-0005-0000-0000-000091400000}"/>
    <cellStyle name="Standard 13 2 3 3 2 2 2 2 2" xfId="30834" xr:uid="{00000000-0005-0000-0000-000092400000}"/>
    <cellStyle name="Standard 13 2 3 3 2 2 2 3" xfId="22416" xr:uid="{00000000-0005-0000-0000-000093400000}"/>
    <cellStyle name="Standard 13 2 3 3 2 2 3" xfId="10514" xr:uid="{00000000-0005-0000-0000-000094400000}"/>
    <cellStyle name="Standard 13 2 3 3 2 2 3 2" xfId="27352" xr:uid="{00000000-0005-0000-0000-000095400000}"/>
    <cellStyle name="Standard 13 2 3 3 2 2 4" xfId="18934" xr:uid="{00000000-0005-0000-0000-000096400000}"/>
    <cellStyle name="Standard 13 2 3 3 2 3" xfId="4587" xr:uid="{00000000-0005-0000-0000-000097400000}"/>
    <cellStyle name="Standard 13 2 3 3 2 3 2" xfId="13008" xr:uid="{00000000-0005-0000-0000-000098400000}"/>
    <cellStyle name="Standard 13 2 3 3 2 3 2 2" xfId="29846" xr:uid="{00000000-0005-0000-0000-000099400000}"/>
    <cellStyle name="Standard 13 2 3 3 2 3 3" xfId="21428" xr:uid="{00000000-0005-0000-0000-00009A400000}"/>
    <cellStyle name="Standard 13 2 3 3 2 4" xfId="9526" xr:uid="{00000000-0005-0000-0000-00009B400000}"/>
    <cellStyle name="Standard 13 2 3 3 2 4 2" xfId="26364" xr:uid="{00000000-0005-0000-0000-00009C400000}"/>
    <cellStyle name="Standard 13 2 3 3 2 5" xfId="17946" xr:uid="{00000000-0005-0000-0000-00009D400000}"/>
    <cellStyle name="Standard 13 2 3 3 3" xfId="1544" xr:uid="{00000000-0005-0000-0000-00009E400000}"/>
    <cellStyle name="Standard 13 2 3 3 3 2" xfId="5080" xr:uid="{00000000-0005-0000-0000-00009F400000}"/>
    <cellStyle name="Standard 13 2 3 3 3 2 2" xfId="13501" xr:uid="{00000000-0005-0000-0000-0000A0400000}"/>
    <cellStyle name="Standard 13 2 3 3 3 2 2 2" xfId="30339" xr:uid="{00000000-0005-0000-0000-0000A1400000}"/>
    <cellStyle name="Standard 13 2 3 3 3 2 3" xfId="21921" xr:uid="{00000000-0005-0000-0000-0000A2400000}"/>
    <cellStyle name="Standard 13 2 3 3 3 3" xfId="10019" xr:uid="{00000000-0005-0000-0000-0000A3400000}"/>
    <cellStyle name="Standard 13 2 3 3 3 3 2" xfId="26857" xr:uid="{00000000-0005-0000-0000-0000A4400000}"/>
    <cellStyle name="Standard 13 2 3 3 3 4" xfId="18439" xr:uid="{00000000-0005-0000-0000-0000A5400000}"/>
    <cellStyle name="Standard 13 2 3 3 4" xfId="2401" xr:uid="{00000000-0005-0000-0000-0000A6400000}"/>
    <cellStyle name="Standard 13 2 3 3 4 2" xfId="5887" xr:uid="{00000000-0005-0000-0000-0000A7400000}"/>
    <cellStyle name="Standard 13 2 3 3 4 2 2" xfId="14308" xr:uid="{00000000-0005-0000-0000-0000A8400000}"/>
    <cellStyle name="Standard 13 2 3 3 4 2 2 2" xfId="31146" xr:uid="{00000000-0005-0000-0000-0000A9400000}"/>
    <cellStyle name="Standard 13 2 3 3 4 2 3" xfId="22728" xr:uid="{00000000-0005-0000-0000-0000AA400000}"/>
    <cellStyle name="Standard 13 2 3 3 4 3" xfId="10826" xr:uid="{00000000-0005-0000-0000-0000AB400000}"/>
    <cellStyle name="Standard 13 2 3 3 4 3 2" xfId="27664" xr:uid="{00000000-0005-0000-0000-0000AC400000}"/>
    <cellStyle name="Standard 13 2 3 3 4 4" xfId="19246" xr:uid="{00000000-0005-0000-0000-0000AD400000}"/>
    <cellStyle name="Standard 13 2 3 3 5" xfId="2896" xr:uid="{00000000-0005-0000-0000-0000AE400000}"/>
    <cellStyle name="Standard 13 2 3 3 5 2" xfId="6378" xr:uid="{00000000-0005-0000-0000-0000AF400000}"/>
    <cellStyle name="Standard 13 2 3 3 5 2 2" xfId="14799" xr:uid="{00000000-0005-0000-0000-0000B0400000}"/>
    <cellStyle name="Standard 13 2 3 3 5 2 2 2" xfId="31637" xr:uid="{00000000-0005-0000-0000-0000B1400000}"/>
    <cellStyle name="Standard 13 2 3 3 5 2 3" xfId="23219" xr:uid="{00000000-0005-0000-0000-0000B2400000}"/>
    <cellStyle name="Standard 13 2 3 3 5 3" xfId="11317" xr:uid="{00000000-0005-0000-0000-0000B3400000}"/>
    <cellStyle name="Standard 13 2 3 3 5 3 2" xfId="28155" xr:uid="{00000000-0005-0000-0000-0000B4400000}"/>
    <cellStyle name="Standard 13 2 3 3 5 4" xfId="19737" xr:uid="{00000000-0005-0000-0000-0000B5400000}"/>
    <cellStyle name="Standard 13 2 3 3 6" xfId="3393" xr:uid="{00000000-0005-0000-0000-0000B6400000}"/>
    <cellStyle name="Standard 13 2 3 3 6 2" xfId="6875" xr:uid="{00000000-0005-0000-0000-0000B7400000}"/>
    <cellStyle name="Standard 13 2 3 3 6 2 2" xfId="15296" xr:uid="{00000000-0005-0000-0000-0000B8400000}"/>
    <cellStyle name="Standard 13 2 3 3 6 2 2 2" xfId="32134" xr:uid="{00000000-0005-0000-0000-0000B9400000}"/>
    <cellStyle name="Standard 13 2 3 3 6 2 3" xfId="23716" xr:uid="{00000000-0005-0000-0000-0000BA400000}"/>
    <cellStyle name="Standard 13 2 3 3 6 3" xfId="11814" xr:uid="{00000000-0005-0000-0000-0000BB400000}"/>
    <cellStyle name="Standard 13 2 3 3 6 3 2" xfId="28652" xr:uid="{00000000-0005-0000-0000-0000BC400000}"/>
    <cellStyle name="Standard 13 2 3 3 6 4" xfId="20234" xr:uid="{00000000-0005-0000-0000-0000BD400000}"/>
    <cellStyle name="Standard 13 2 3 3 7" xfId="4092" xr:uid="{00000000-0005-0000-0000-0000BE400000}"/>
    <cellStyle name="Standard 13 2 3 3 7 2" xfId="12513" xr:uid="{00000000-0005-0000-0000-0000BF400000}"/>
    <cellStyle name="Standard 13 2 3 3 7 2 2" xfId="29351" xr:uid="{00000000-0005-0000-0000-0000C0400000}"/>
    <cellStyle name="Standard 13 2 3 3 7 3" xfId="20933" xr:uid="{00000000-0005-0000-0000-0000C1400000}"/>
    <cellStyle name="Standard 13 2 3 3 8" xfId="7370" xr:uid="{00000000-0005-0000-0000-0000C2400000}"/>
    <cellStyle name="Standard 13 2 3 3 8 2" xfId="15791" xr:uid="{00000000-0005-0000-0000-0000C3400000}"/>
    <cellStyle name="Standard 13 2 3 3 8 2 2" xfId="32629" xr:uid="{00000000-0005-0000-0000-0000C4400000}"/>
    <cellStyle name="Standard 13 2 3 3 8 3" xfId="24211" xr:uid="{00000000-0005-0000-0000-0000C5400000}"/>
    <cellStyle name="Standard 13 2 3 3 9" xfId="7861" xr:uid="{00000000-0005-0000-0000-0000C6400000}"/>
    <cellStyle name="Standard 13 2 3 3 9 2" xfId="16282" xr:uid="{00000000-0005-0000-0000-0000C7400000}"/>
    <cellStyle name="Standard 13 2 3 3 9 2 2" xfId="33120" xr:uid="{00000000-0005-0000-0000-0000C8400000}"/>
    <cellStyle name="Standard 13 2 3 3 9 3" xfId="24702" xr:uid="{00000000-0005-0000-0000-0000C9400000}"/>
    <cellStyle name="Standard 13 2 3 4" xfId="726" xr:uid="{00000000-0005-0000-0000-0000CA400000}"/>
    <cellStyle name="Standard 13 2 3 4 2" xfId="1714" xr:uid="{00000000-0005-0000-0000-0000CB400000}"/>
    <cellStyle name="Standard 13 2 3 4 2 2" xfId="5250" xr:uid="{00000000-0005-0000-0000-0000CC400000}"/>
    <cellStyle name="Standard 13 2 3 4 2 2 2" xfId="13671" xr:uid="{00000000-0005-0000-0000-0000CD400000}"/>
    <cellStyle name="Standard 13 2 3 4 2 2 2 2" xfId="30509" xr:uid="{00000000-0005-0000-0000-0000CE400000}"/>
    <cellStyle name="Standard 13 2 3 4 2 2 3" xfId="22091" xr:uid="{00000000-0005-0000-0000-0000CF400000}"/>
    <cellStyle name="Standard 13 2 3 4 2 3" xfId="10189" xr:uid="{00000000-0005-0000-0000-0000D0400000}"/>
    <cellStyle name="Standard 13 2 3 4 2 3 2" xfId="27027" xr:uid="{00000000-0005-0000-0000-0000D1400000}"/>
    <cellStyle name="Standard 13 2 3 4 2 4" xfId="18609" xr:uid="{00000000-0005-0000-0000-0000D2400000}"/>
    <cellStyle name="Standard 13 2 3 4 3" xfId="4262" xr:uid="{00000000-0005-0000-0000-0000D3400000}"/>
    <cellStyle name="Standard 13 2 3 4 3 2" xfId="12683" xr:uid="{00000000-0005-0000-0000-0000D4400000}"/>
    <cellStyle name="Standard 13 2 3 4 3 2 2" xfId="29521" xr:uid="{00000000-0005-0000-0000-0000D5400000}"/>
    <cellStyle name="Standard 13 2 3 4 3 3" xfId="21103" xr:uid="{00000000-0005-0000-0000-0000D6400000}"/>
    <cellStyle name="Standard 13 2 3 4 4" xfId="9201" xr:uid="{00000000-0005-0000-0000-0000D7400000}"/>
    <cellStyle name="Standard 13 2 3 4 4 2" xfId="26039" xr:uid="{00000000-0005-0000-0000-0000D8400000}"/>
    <cellStyle name="Standard 13 2 3 4 5" xfId="17621" xr:uid="{00000000-0005-0000-0000-0000D9400000}"/>
    <cellStyle name="Standard 13 2 3 5" xfId="1219" xr:uid="{00000000-0005-0000-0000-0000DA400000}"/>
    <cellStyle name="Standard 13 2 3 5 2" xfId="4755" xr:uid="{00000000-0005-0000-0000-0000DB400000}"/>
    <cellStyle name="Standard 13 2 3 5 2 2" xfId="13176" xr:uid="{00000000-0005-0000-0000-0000DC400000}"/>
    <cellStyle name="Standard 13 2 3 5 2 2 2" xfId="30014" xr:uid="{00000000-0005-0000-0000-0000DD400000}"/>
    <cellStyle name="Standard 13 2 3 5 2 3" xfId="21596" xr:uid="{00000000-0005-0000-0000-0000DE400000}"/>
    <cellStyle name="Standard 13 2 3 5 3" xfId="9694" xr:uid="{00000000-0005-0000-0000-0000DF400000}"/>
    <cellStyle name="Standard 13 2 3 5 3 2" xfId="26532" xr:uid="{00000000-0005-0000-0000-0000E0400000}"/>
    <cellStyle name="Standard 13 2 3 5 4" xfId="18114" xr:uid="{00000000-0005-0000-0000-0000E1400000}"/>
    <cellStyle name="Standard 13 2 3 6" xfId="2399" xr:uid="{00000000-0005-0000-0000-0000E2400000}"/>
    <cellStyle name="Standard 13 2 3 6 2" xfId="5885" xr:uid="{00000000-0005-0000-0000-0000E3400000}"/>
    <cellStyle name="Standard 13 2 3 6 2 2" xfId="14306" xr:uid="{00000000-0005-0000-0000-0000E4400000}"/>
    <cellStyle name="Standard 13 2 3 6 2 2 2" xfId="31144" xr:uid="{00000000-0005-0000-0000-0000E5400000}"/>
    <cellStyle name="Standard 13 2 3 6 2 3" xfId="22726" xr:uid="{00000000-0005-0000-0000-0000E6400000}"/>
    <cellStyle name="Standard 13 2 3 6 3" xfId="10824" xr:uid="{00000000-0005-0000-0000-0000E7400000}"/>
    <cellStyle name="Standard 13 2 3 6 3 2" xfId="27662" xr:uid="{00000000-0005-0000-0000-0000E8400000}"/>
    <cellStyle name="Standard 13 2 3 6 4" xfId="19244" xr:uid="{00000000-0005-0000-0000-0000E9400000}"/>
    <cellStyle name="Standard 13 2 3 7" xfId="2894" xr:uid="{00000000-0005-0000-0000-0000EA400000}"/>
    <cellStyle name="Standard 13 2 3 7 2" xfId="6376" xr:uid="{00000000-0005-0000-0000-0000EB400000}"/>
    <cellStyle name="Standard 13 2 3 7 2 2" xfId="14797" xr:uid="{00000000-0005-0000-0000-0000EC400000}"/>
    <cellStyle name="Standard 13 2 3 7 2 2 2" xfId="31635" xr:uid="{00000000-0005-0000-0000-0000ED400000}"/>
    <cellStyle name="Standard 13 2 3 7 2 3" xfId="23217" xr:uid="{00000000-0005-0000-0000-0000EE400000}"/>
    <cellStyle name="Standard 13 2 3 7 3" xfId="11315" xr:uid="{00000000-0005-0000-0000-0000EF400000}"/>
    <cellStyle name="Standard 13 2 3 7 3 2" xfId="28153" xr:uid="{00000000-0005-0000-0000-0000F0400000}"/>
    <cellStyle name="Standard 13 2 3 7 4" xfId="19735" xr:uid="{00000000-0005-0000-0000-0000F1400000}"/>
    <cellStyle name="Standard 13 2 3 8" xfId="3391" xr:uid="{00000000-0005-0000-0000-0000F2400000}"/>
    <cellStyle name="Standard 13 2 3 8 2" xfId="6873" xr:uid="{00000000-0005-0000-0000-0000F3400000}"/>
    <cellStyle name="Standard 13 2 3 8 2 2" xfId="15294" xr:uid="{00000000-0005-0000-0000-0000F4400000}"/>
    <cellStyle name="Standard 13 2 3 8 2 2 2" xfId="32132" xr:uid="{00000000-0005-0000-0000-0000F5400000}"/>
    <cellStyle name="Standard 13 2 3 8 2 3" xfId="23714" xr:uid="{00000000-0005-0000-0000-0000F6400000}"/>
    <cellStyle name="Standard 13 2 3 8 3" xfId="11812" xr:uid="{00000000-0005-0000-0000-0000F7400000}"/>
    <cellStyle name="Standard 13 2 3 8 3 2" xfId="28650" xr:uid="{00000000-0005-0000-0000-0000F8400000}"/>
    <cellStyle name="Standard 13 2 3 8 4" xfId="20232" xr:uid="{00000000-0005-0000-0000-0000F9400000}"/>
    <cellStyle name="Standard 13 2 3 9" xfId="3767" xr:uid="{00000000-0005-0000-0000-0000FA400000}"/>
    <cellStyle name="Standard 13 2 3 9 2" xfId="12188" xr:uid="{00000000-0005-0000-0000-0000FB400000}"/>
    <cellStyle name="Standard 13 2 3 9 2 2" xfId="29026" xr:uid="{00000000-0005-0000-0000-0000FC400000}"/>
    <cellStyle name="Standard 13 2 3 9 3" xfId="20608" xr:uid="{00000000-0005-0000-0000-0000FD400000}"/>
    <cellStyle name="Standard 13 2 4" xfId="315" xr:uid="{00000000-0005-0000-0000-0000FE400000}"/>
    <cellStyle name="Standard 13 2 4 10" xfId="8355" xr:uid="{00000000-0005-0000-0000-0000FF400000}"/>
    <cellStyle name="Standard 13 2 4 10 2" xfId="16776" xr:uid="{00000000-0005-0000-0000-000000410000}"/>
    <cellStyle name="Standard 13 2 4 10 2 2" xfId="33614" xr:uid="{00000000-0005-0000-0000-000001410000}"/>
    <cellStyle name="Standard 13 2 4 10 3" xfId="25196" xr:uid="{00000000-0005-0000-0000-000002410000}"/>
    <cellStyle name="Standard 13 2 4 11" xfId="8790" xr:uid="{00000000-0005-0000-0000-000003410000}"/>
    <cellStyle name="Standard 13 2 4 11 2" xfId="25629" xr:uid="{00000000-0005-0000-0000-000004410000}"/>
    <cellStyle name="Standard 13 2 4 12" xfId="17210" xr:uid="{00000000-0005-0000-0000-000005410000}"/>
    <cellStyle name="Standard 13 2 4 2" xfId="811" xr:uid="{00000000-0005-0000-0000-000006410000}"/>
    <cellStyle name="Standard 13 2 4 2 2" xfId="1799" xr:uid="{00000000-0005-0000-0000-000007410000}"/>
    <cellStyle name="Standard 13 2 4 2 2 2" xfId="5335" xr:uid="{00000000-0005-0000-0000-000008410000}"/>
    <cellStyle name="Standard 13 2 4 2 2 2 2" xfId="13756" xr:uid="{00000000-0005-0000-0000-000009410000}"/>
    <cellStyle name="Standard 13 2 4 2 2 2 2 2" xfId="30594" xr:uid="{00000000-0005-0000-0000-00000A410000}"/>
    <cellStyle name="Standard 13 2 4 2 2 2 3" xfId="22176" xr:uid="{00000000-0005-0000-0000-00000B410000}"/>
    <cellStyle name="Standard 13 2 4 2 2 3" xfId="10274" xr:uid="{00000000-0005-0000-0000-00000C410000}"/>
    <cellStyle name="Standard 13 2 4 2 2 3 2" xfId="27112" xr:uid="{00000000-0005-0000-0000-00000D410000}"/>
    <cellStyle name="Standard 13 2 4 2 2 4" xfId="18694" xr:uid="{00000000-0005-0000-0000-00000E410000}"/>
    <cellStyle name="Standard 13 2 4 2 3" xfId="4347" xr:uid="{00000000-0005-0000-0000-00000F410000}"/>
    <cellStyle name="Standard 13 2 4 2 3 2" xfId="12768" xr:uid="{00000000-0005-0000-0000-000010410000}"/>
    <cellStyle name="Standard 13 2 4 2 3 2 2" xfId="29606" xr:uid="{00000000-0005-0000-0000-000011410000}"/>
    <cellStyle name="Standard 13 2 4 2 3 3" xfId="21188" xr:uid="{00000000-0005-0000-0000-000012410000}"/>
    <cellStyle name="Standard 13 2 4 2 4" xfId="9286" xr:uid="{00000000-0005-0000-0000-000013410000}"/>
    <cellStyle name="Standard 13 2 4 2 4 2" xfId="26124" xr:uid="{00000000-0005-0000-0000-000014410000}"/>
    <cellStyle name="Standard 13 2 4 2 5" xfId="17706" xr:uid="{00000000-0005-0000-0000-000015410000}"/>
    <cellStyle name="Standard 13 2 4 3" xfId="1304" xr:uid="{00000000-0005-0000-0000-000016410000}"/>
    <cellStyle name="Standard 13 2 4 3 2" xfId="4840" xr:uid="{00000000-0005-0000-0000-000017410000}"/>
    <cellStyle name="Standard 13 2 4 3 2 2" xfId="13261" xr:uid="{00000000-0005-0000-0000-000018410000}"/>
    <cellStyle name="Standard 13 2 4 3 2 2 2" xfId="30099" xr:uid="{00000000-0005-0000-0000-000019410000}"/>
    <cellStyle name="Standard 13 2 4 3 2 3" xfId="21681" xr:uid="{00000000-0005-0000-0000-00001A410000}"/>
    <cellStyle name="Standard 13 2 4 3 3" xfId="9779" xr:uid="{00000000-0005-0000-0000-00001B410000}"/>
    <cellStyle name="Standard 13 2 4 3 3 2" xfId="26617" xr:uid="{00000000-0005-0000-0000-00001C410000}"/>
    <cellStyle name="Standard 13 2 4 3 4" xfId="18199" xr:uid="{00000000-0005-0000-0000-00001D410000}"/>
    <cellStyle name="Standard 13 2 4 4" xfId="2402" xr:uid="{00000000-0005-0000-0000-00001E410000}"/>
    <cellStyle name="Standard 13 2 4 4 2" xfId="5888" xr:uid="{00000000-0005-0000-0000-00001F410000}"/>
    <cellStyle name="Standard 13 2 4 4 2 2" xfId="14309" xr:uid="{00000000-0005-0000-0000-000020410000}"/>
    <cellStyle name="Standard 13 2 4 4 2 2 2" xfId="31147" xr:uid="{00000000-0005-0000-0000-000021410000}"/>
    <cellStyle name="Standard 13 2 4 4 2 3" xfId="22729" xr:uid="{00000000-0005-0000-0000-000022410000}"/>
    <cellStyle name="Standard 13 2 4 4 3" xfId="10827" xr:uid="{00000000-0005-0000-0000-000023410000}"/>
    <cellStyle name="Standard 13 2 4 4 3 2" xfId="27665" xr:uid="{00000000-0005-0000-0000-000024410000}"/>
    <cellStyle name="Standard 13 2 4 4 4" xfId="19247" xr:uid="{00000000-0005-0000-0000-000025410000}"/>
    <cellStyle name="Standard 13 2 4 5" xfId="2897" xr:uid="{00000000-0005-0000-0000-000026410000}"/>
    <cellStyle name="Standard 13 2 4 5 2" xfId="6379" xr:uid="{00000000-0005-0000-0000-000027410000}"/>
    <cellStyle name="Standard 13 2 4 5 2 2" xfId="14800" xr:uid="{00000000-0005-0000-0000-000028410000}"/>
    <cellStyle name="Standard 13 2 4 5 2 2 2" xfId="31638" xr:uid="{00000000-0005-0000-0000-000029410000}"/>
    <cellStyle name="Standard 13 2 4 5 2 3" xfId="23220" xr:uid="{00000000-0005-0000-0000-00002A410000}"/>
    <cellStyle name="Standard 13 2 4 5 3" xfId="11318" xr:uid="{00000000-0005-0000-0000-00002B410000}"/>
    <cellStyle name="Standard 13 2 4 5 3 2" xfId="28156" xr:uid="{00000000-0005-0000-0000-00002C410000}"/>
    <cellStyle name="Standard 13 2 4 5 4" xfId="19738" xr:uid="{00000000-0005-0000-0000-00002D410000}"/>
    <cellStyle name="Standard 13 2 4 6" xfId="3394" xr:uid="{00000000-0005-0000-0000-00002E410000}"/>
    <cellStyle name="Standard 13 2 4 6 2" xfId="6876" xr:uid="{00000000-0005-0000-0000-00002F410000}"/>
    <cellStyle name="Standard 13 2 4 6 2 2" xfId="15297" xr:uid="{00000000-0005-0000-0000-000030410000}"/>
    <cellStyle name="Standard 13 2 4 6 2 2 2" xfId="32135" xr:uid="{00000000-0005-0000-0000-000031410000}"/>
    <cellStyle name="Standard 13 2 4 6 2 3" xfId="23717" xr:uid="{00000000-0005-0000-0000-000032410000}"/>
    <cellStyle name="Standard 13 2 4 6 3" xfId="11815" xr:uid="{00000000-0005-0000-0000-000033410000}"/>
    <cellStyle name="Standard 13 2 4 6 3 2" xfId="28653" xr:uid="{00000000-0005-0000-0000-000034410000}"/>
    <cellStyle name="Standard 13 2 4 6 4" xfId="20235" xr:uid="{00000000-0005-0000-0000-000035410000}"/>
    <cellStyle name="Standard 13 2 4 7" xfId="3852" xr:uid="{00000000-0005-0000-0000-000036410000}"/>
    <cellStyle name="Standard 13 2 4 7 2" xfId="12273" xr:uid="{00000000-0005-0000-0000-000037410000}"/>
    <cellStyle name="Standard 13 2 4 7 2 2" xfId="29111" xr:uid="{00000000-0005-0000-0000-000038410000}"/>
    <cellStyle name="Standard 13 2 4 7 3" xfId="20693" xr:uid="{00000000-0005-0000-0000-000039410000}"/>
    <cellStyle name="Standard 13 2 4 8" xfId="7371" xr:uid="{00000000-0005-0000-0000-00003A410000}"/>
    <cellStyle name="Standard 13 2 4 8 2" xfId="15792" xr:uid="{00000000-0005-0000-0000-00003B410000}"/>
    <cellStyle name="Standard 13 2 4 8 2 2" xfId="32630" xr:uid="{00000000-0005-0000-0000-00003C410000}"/>
    <cellStyle name="Standard 13 2 4 8 3" xfId="24212" xr:uid="{00000000-0005-0000-0000-00003D410000}"/>
    <cellStyle name="Standard 13 2 4 9" xfId="7862" xr:uid="{00000000-0005-0000-0000-00003E410000}"/>
    <cellStyle name="Standard 13 2 4 9 2" xfId="16283" xr:uid="{00000000-0005-0000-0000-00003F410000}"/>
    <cellStyle name="Standard 13 2 4 9 2 2" xfId="33121" xr:uid="{00000000-0005-0000-0000-000040410000}"/>
    <cellStyle name="Standard 13 2 4 9 3" xfId="24703" xr:uid="{00000000-0005-0000-0000-000041410000}"/>
    <cellStyle name="Standard 13 2 5" xfId="477" xr:uid="{00000000-0005-0000-0000-000042410000}"/>
    <cellStyle name="Standard 13 2 5 10" xfId="8356" xr:uid="{00000000-0005-0000-0000-000043410000}"/>
    <cellStyle name="Standard 13 2 5 10 2" xfId="16777" xr:uid="{00000000-0005-0000-0000-000044410000}"/>
    <cellStyle name="Standard 13 2 5 10 2 2" xfId="33615" xr:uid="{00000000-0005-0000-0000-000045410000}"/>
    <cellStyle name="Standard 13 2 5 10 3" xfId="25197" xr:uid="{00000000-0005-0000-0000-000046410000}"/>
    <cellStyle name="Standard 13 2 5 11" xfId="8953" xr:uid="{00000000-0005-0000-0000-000047410000}"/>
    <cellStyle name="Standard 13 2 5 11 2" xfId="25791" xr:uid="{00000000-0005-0000-0000-000048410000}"/>
    <cellStyle name="Standard 13 2 5 12" xfId="17373" xr:uid="{00000000-0005-0000-0000-000049410000}"/>
    <cellStyle name="Standard 13 2 5 2" xfId="973" xr:uid="{00000000-0005-0000-0000-00004A410000}"/>
    <cellStyle name="Standard 13 2 5 2 2" xfId="1961" xr:uid="{00000000-0005-0000-0000-00004B410000}"/>
    <cellStyle name="Standard 13 2 5 2 2 2" xfId="5497" xr:uid="{00000000-0005-0000-0000-00004C410000}"/>
    <cellStyle name="Standard 13 2 5 2 2 2 2" xfId="13918" xr:uid="{00000000-0005-0000-0000-00004D410000}"/>
    <cellStyle name="Standard 13 2 5 2 2 2 2 2" xfId="30756" xr:uid="{00000000-0005-0000-0000-00004E410000}"/>
    <cellStyle name="Standard 13 2 5 2 2 2 3" xfId="22338" xr:uid="{00000000-0005-0000-0000-00004F410000}"/>
    <cellStyle name="Standard 13 2 5 2 2 3" xfId="10436" xr:uid="{00000000-0005-0000-0000-000050410000}"/>
    <cellStyle name="Standard 13 2 5 2 2 3 2" xfId="27274" xr:uid="{00000000-0005-0000-0000-000051410000}"/>
    <cellStyle name="Standard 13 2 5 2 2 4" xfId="18856" xr:uid="{00000000-0005-0000-0000-000052410000}"/>
    <cellStyle name="Standard 13 2 5 2 3" xfId="4509" xr:uid="{00000000-0005-0000-0000-000053410000}"/>
    <cellStyle name="Standard 13 2 5 2 3 2" xfId="12930" xr:uid="{00000000-0005-0000-0000-000054410000}"/>
    <cellStyle name="Standard 13 2 5 2 3 2 2" xfId="29768" xr:uid="{00000000-0005-0000-0000-000055410000}"/>
    <cellStyle name="Standard 13 2 5 2 3 3" xfId="21350" xr:uid="{00000000-0005-0000-0000-000056410000}"/>
    <cellStyle name="Standard 13 2 5 2 4" xfId="9448" xr:uid="{00000000-0005-0000-0000-000057410000}"/>
    <cellStyle name="Standard 13 2 5 2 4 2" xfId="26286" xr:uid="{00000000-0005-0000-0000-000058410000}"/>
    <cellStyle name="Standard 13 2 5 2 5" xfId="17868" xr:uid="{00000000-0005-0000-0000-000059410000}"/>
    <cellStyle name="Standard 13 2 5 3" xfId="1466" xr:uid="{00000000-0005-0000-0000-00005A410000}"/>
    <cellStyle name="Standard 13 2 5 3 2" xfId="5002" xr:uid="{00000000-0005-0000-0000-00005B410000}"/>
    <cellStyle name="Standard 13 2 5 3 2 2" xfId="13423" xr:uid="{00000000-0005-0000-0000-00005C410000}"/>
    <cellStyle name="Standard 13 2 5 3 2 2 2" xfId="30261" xr:uid="{00000000-0005-0000-0000-00005D410000}"/>
    <cellStyle name="Standard 13 2 5 3 2 3" xfId="21843" xr:uid="{00000000-0005-0000-0000-00005E410000}"/>
    <cellStyle name="Standard 13 2 5 3 3" xfId="9941" xr:uid="{00000000-0005-0000-0000-00005F410000}"/>
    <cellStyle name="Standard 13 2 5 3 3 2" xfId="26779" xr:uid="{00000000-0005-0000-0000-000060410000}"/>
    <cellStyle name="Standard 13 2 5 3 4" xfId="18361" xr:uid="{00000000-0005-0000-0000-000061410000}"/>
    <cellStyle name="Standard 13 2 5 4" xfId="2403" xr:uid="{00000000-0005-0000-0000-000062410000}"/>
    <cellStyle name="Standard 13 2 5 4 2" xfId="5889" xr:uid="{00000000-0005-0000-0000-000063410000}"/>
    <cellStyle name="Standard 13 2 5 4 2 2" xfId="14310" xr:uid="{00000000-0005-0000-0000-000064410000}"/>
    <cellStyle name="Standard 13 2 5 4 2 2 2" xfId="31148" xr:uid="{00000000-0005-0000-0000-000065410000}"/>
    <cellStyle name="Standard 13 2 5 4 2 3" xfId="22730" xr:uid="{00000000-0005-0000-0000-000066410000}"/>
    <cellStyle name="Standard 13 2 5 4 3" xfId="10828" xr:uid="{00000000-0005-0000-0000-000067410000}"/>
    <cellStyle name="Standard 13 2 5 4 3 2" xfId="27666" xr:uid="{00000000-0005-0000-0000-000068410000}"/>
    <cellStyle name="Standard 13 2 5 4 4" xfId="19248" xr:uid="{00000000-0005-0000-0000-000069410000}"/>
    <cellStyle name="Standard 13 2 5 5" xfId="2898" xr:uid="{00000000-0005-0000-0000-00006A410000}"/>
    <cellStyle name="Standard 13 2 5 5 2" xfId="6380" xr:uid="{00000000-0005-0000-0000-00006B410000}"/>
    <cellStyle name="Standard 13 2 5 5 2 2" xfId="14801" xr:uid="{00000000-0005-0000-0000-00006C410000}"/>
    <cellStyle name="Standard 13 2 5 5 2 2 2" xfId="31639" xr:uid="{00000000-0005-0000-0000-00006D410000}"/>
    <cellStyle name="Standard 13 2 5 5 2 3" xfId="23221" xr:uid="{00000000-0005-0000-0000-00006E410000}"/>
    <cellStyle name="Standard 13 2 5 5 3" xfId="11319" xr:uid="{00000000-0005-0000-0000-00006F410000}"/>
    <cellStyle name="Standard 13 2 5 5 3 2" xfId="28157" xr:uid="{00000000-0005-0000-0000-000070410000}"/>
    <cellStyle name="Standard 13 2 5 5 4" xfId="19739" xr:uid="{00000000-0005-0000-0000-000071410000}"/>
    <cellStyle name="Standard 13 2 5 6" xfId="3395" xr:uid="{00000000-0005-0000-0000-000072410000}"/>
    <cellStyle name="Standard 13 2 5 6 2" xfId="6877" xr:uid="{00000000-0005-0000-0000-000073410000}"/>
    <cellStyle name="Standard 13 2 5 6 2 2" xfId="15298" xr:uid="{00000000-0005-0000-0000-000074410000}"/>
    <cellStyle name="Standard 13 2 5 6 2 2 2" xfId="32136" xr:uid="{00000000-0005-0000-0000-000075410000}"/>
    <cellStyle name="Standard 13 2 5 6 2 3" xfId="23718" xr:uid="{00000000-0005-0000-0000-000076410000}"/>
    <cellStyle name="Standard 13 2 5 6 3" xfId="11816" xr:uid="{00000000-0005-0000-0000-000077410000}"/>
    <cellStyle name="Standard 13 2 5 6 3 2" xfId="28654" xr:uid="{00000000-0005-0000-0000-000078410000}"/>
    <cellStyle name="Standard 13 2 5 6 4" xfId="20236" xr:uid="{00000000-0005-0000-0000-000079410000}"/>
    <cellStyle name="Standard 13 2 5 7" xfId="4014" xr:uid="{00000000-0005-0000-0000-00007A410000}"/>
    <cellStyle name="Standard 13 2 5 7 2" xfId="12435" xr:uid="{00000000-0005-0000-0000-00007B410000}"/>
    <cellStyle name="Standard 13 2 5 7 2 2" xfId="29273" xr:uid="{00000000-0005-0000-0000-00007C410000}"/>
    <cellStyle name="Standard 13 2 5 7 3" xfId="20855" xr:uid="{00000000-0005-0000-0000-00007D410000}"/>
    <cellStyle name="Standard 13 2 5 8" xfId="7372" xr:uid="{00000000-0005-0000-0000-00007E410000}"/>
    <cellStyle name="Standard 13 2 5 8 2" xfId="15793" xr:uid="{00000000-0005-0000-0000-00007F410000}"/>
    <cellStyle name="Standard 13 2 5 8 2 2" xfId="32631" xr:uid="{00000000-0005-0000-0000-000080410000}"/>
    <cellStyle name="Standard 13 2 5 8 3" xfId="24213" xr:uid="{00000000-0005-0000-0000-000081410000}"/>
    <cellStyle name="Standard 13 2 5 9" xfId="7863" xr:uid="{00000000-0005-0000-0000-000082410000}"/>
    <cellStyle name="Standard 13 2 5 9 2" xfId="16284" xr:uid="{00000000-0005-0000-0000-000083410000}"/>
    <cellStyle name="Standard 13 2 5 9 2 2" xfId="33122" xr:uid="{00000000-0005-0000-0000-000084410000}"/>
    <cellStyle name="Standard 13 2 5 9 3" xfId="24704" xr:uid="{00000000-0005-0000-0000-000085410000}"/>
    <cellStyle name="Standard 13 2 6" xfId="648" xr:uid="{00000000-0005-0000-0000-000086410000}"/>
    <cellStyle name="Standard 13 2 6 2" xfId="1636" xr:uid="{00000000-0005-0000-0000-000087410000}"/>
    <cellStyle name="Standard 13 2 6 2 2" xfId="5172" xr:uid="{00000000-0005-0000-0000-000088410000}"/>
    <cellStyle name="Standard 13 2 6 2 2 2" xfId="13593" xr:uid="{00000000-0005-0000-0000-000089410000}"/>
    <cellStyle name="Standard 13 2 6 2 2 2 2" xfId="30431" xr:uid="{00000000-0005-0000-0000-00008A410000}"/>
    <cellStyle name="Standard 13 2 6 2 2 3" xfId="22013" xr:uid="{00000000-0005-0000-0000-00008B410000}"/>
    <cellStyle name="Standard 13 2 6 2 3" xfId="10111" xr:uid="{00000000-0005-0000-0000-00008C410000}"/>
    <cellStyle name="Standard 13 2 6 2 3 2" xfId="26949" xr:uid="{00000000-0005-0000-0000-00008D410000}"/>
    <cellStyle name="Standard 13 2 6 2 4" xfId="18531" xr:uid="{00000000-0005-0000-0000-00008E410000}"/>
    <cellStyle name="Standard 13 2 6 3" xfId="4184" xr:uid="{00000000-0005-0000-0000-00008F410000}"/>
    <cellStyle name="Standard 13 2 6 3 2" xfId="12605" xr:uid="{00000000-0005-0000-0000-000090410000}"/>
    <cellStyle name="Standard 13 2 6 3 2 2" xfId="29443" xr:uid="{00000000-0005-0000-0000-000091410000}"/>
    <cellStyle name="Standard 13 2 6 3 3" xfId="21025" xr:uid="{00000000-0005-0000-0000-000092410000}"/>
    <cellStyle name="Standard 13 2 6 4" xfId="9123" xr:uid="{00000000-0005-0000-0000-000093410000}"/>
    <cellStyle name="Standard 13 2 6 4 2" xfId="25961" xr:uid="{00000000-0005-0000-0000-000094410000}"/>
    <cellStyle name="Standard 13 2 6 5" xfId="17543" xr:uid="{00000000-0005-0000-0000-000095410000}"/>
    <cellStyle name="Standard 13 2 7" xfId="1141" xr:uid="{00000000-0005-0000-0000-000096410000}"/>
    <cellStyle name="Standard 13 2 7 2" xfId="4677" xr:uid="{00000000-0005-0000-0000-000097410000}"/>
    <cellStyle name="Standard 13 2 7 2 2" xfId="13098" xr:uid="{00000000-0005-0000-0000-000098410000}"/>
    <cellStyle name="Standard 13 2 7 2 2 2" xfId="29936" xr:uid="{00000000-0005-0000-0000-000099410000}"/>
    <cellStyle name="Standard 13 2 7 2 3" xfId="21518" xr:uid="{00000000-0005-0000-0000-00009A410000}"/>
    <cellStyle name="Standard 13 2 7 3" xfId="9616" xr:uid="{00000000-0005-0000-0000-00009B410000}"/>
    <cellStyle name="Standard 13 2 7 3 2" xfId="26454" xr:uid="{00000000-0005-0000-0000-00009C410000}"/>
    <cellStyle name="Standard 13 2 7 4" xfId="18036" xr:uid="{00000000-0005-0000-0000-00009D410000}"/>
    <cellStyle name="Standard 13 2 8" xfId="2392" xr:uid="{00000000-0005-0000-0000-00009E410000}"/>
    <cellStyle name="Standard 13 2 8 2" xfId="5878" xr:uid="{00000000-0005-0000-0000-00009F410000}"/>
    <cellStyle name="Standard 13 2 8 2 2" xfId="14299" xr:uid="{00000000-0005-0000-0000-0000A0410000}"/>
    <cellStyle name="Standard 13 2 8 2 2 2" xfId="31137" xr:uid="{00000000-0005-0000-0000-0000A1410000}"/>
    <cellStyle name="Standard 13 2 8 2 3" xfId="22719" xr:uid="{00000000-0005-0000-0000-0000A2410000}"/>
    <cellStyle name="Standard 13 2 8 3" xfId="10817" xr:uid="{00000000-0005-0000-0000-0000A3410000}"/>
    <cellStyle name="Standard 13 2 8 3 2" xfId="27655" xr:uid="{00000000-0005-0000-0000-0000A4410000}"/>
    <cellStyle name="Standard 13 2 8 4" xfId="19237" xr:uid="{00000000-0005-0000-0000-0000A5410000}"/>
    <cellStyle name="Standard 13 2 9" xfId="2887" xr:uid="{00000000-0005-0000-0000-0000A6410000}"/>
    <cellStyle name="Standard 13 2 9 2" xfId="6369" xr:uid="{00000000-0005-0000-0000-0000A7410000}"/>
    <cellStyle name="Standard 13 2 9 2 2" xfId="14790" xr:uid="{00000000-0005-0000-0000-0000A8410000}"/>
    <cellStyle name="Standard 13 2 9 2 2 2" xfId="31628" xr:uid="{00000000-0005-0000-0000-0000A9410000}"/>
    <cellStyle name="Standard 13 2 9 2 3" xfId="23210" xr:uid="{00000000-0005-0000-0000-0000AA410000}"/>
    <cellStyle name="Standard 13 2 9 3" xfId="11308" xr:uid="{00000000-0005-0000-0000-0000AB410000}"/>
    <cellStyle name="Standard 13 2 9 3 2" xfId="28146" xr:uid="{00000000-0005-0000-0000-0000AC410000}"/>
    <cellStyle name="Standard 13 2 9 4" xfId="19728" xr:uid="{00000000-0005-0000-0000-0000AD410000}"/>
    <cellStyle name="Standard 13 2_1" xfId="227" xr:uid="{00000000-0005-0000-0000-0000AE410000}"/>
    <cellStyle name="Standard 13 3" xfId="103" xr:uid="{00000000-0005-0000-0000-0000AF410000}"/>
    <cellStyle name="Standard 13 3 10" xfId="3725" xr:uid="{00000000-0005-0000-0000-0000B0410000}"/>
    <cellStyle name="Standard 13 3 10 2" xfId="12146" xr:uid="{00000000-0005-0000-0000-0000B1410000}"/>
    <cellStyle name="Standard 13 3 10 2 2" xfId="28984" xr:uid="{00000000-0005-0000-0000-0000B2410000}"/>
    <cellStyle name="Standard 13 3 10 3" xfId="20566" xr:uid="{00000000-0005-0000-0000-0000B3410000}"/>
    <cellStyle name="Standard 13 3 11" xfId="7373" xr:uid="{00000000-0005-0000-0000-0000B4410000}"/>
    <cellStyle name="Standard 13 3 11 2" xfId="15794" xr:uid="{00000000-0005-0000-0000-0000B5410000}"/>
    <cellStyle name="Standard 13 3 11 2 2" xfId="32632" xr:uid="{00000000-0005-0000-0000-0000B6410000}"/>
    <cellStyle name="Standard 13 3 11 3" xfId="24214" xr:uid="{00000000-0005-0000-0000-0000B7410000}"/>
    <cellStyle name="Standard 13 3 12" xfId="7864" xr:uid="{00000000-0005-0000-0000-0000B8410000}"/>
    <cellStyle name="Standard 13 3 12 2" xfId="16285" xr:uid="{00000000-0005-0000-0000-0000B9410000}"/>
    <cellStyle name="Standard 13 3 12 2 2" xfId="33123" xr:uid="{00000000-0005-0000-0000-0000BA410000}"/>
    <cellStyle name="Standard 13 3 12 3" xfId="24705" xr:uid="{00000000-0005-0000-0000-0000BB410000}"/>
    <cellStyle name="Standard 13 3 13" xfId="8357" xr:uid="{00000000-0005-0000-0000-0000BC410000}"/>
    <cellStyle name="Standard 13 3 13 2" xfId="16778" xr:uid="{00000000-0005-0000-0000-0000BD410000}"/>
    <cellStyle name="Standard 13 3 13 2 2" xfId="33616" xr:uid="{00000000-0005-0000-0000-0000BE410000}"/>
    <cellStyle name="Standard 13 3 13 3" xfId="25198" xr:uid="{00000000-0005-0000-0000-0000BF410000}"/>
    <cellStyle name="Standard 13 3 14" xfId="8663" xr:uid="{00000000-0005-0000-0000-0000C0410000}"/>
    <cellStyle name="Standard 13 3 14 2" xfId="25502" xr:uid="{00000000-0005-0000-0000-0000C1410000}"/>
    <cellStyle name="Standard 13 3 15" xfId="17083" xr:uid="{00000000-0005-0000-0000-0000C2410000}"/>
    <cellStyle name="Standard 13 3 2" xfId="231" xr:uid="{00000000-0005-0000-0000-0000C3410000}"/>
    <cellStyle name="Standard 13 3 2 10" xfId="7374" xr:uid="{00000000-0005-0000-0000-0000C4410000}"/>
    <cellStyle name="Standard 13 3 2 10 2" xfId="15795" xr:uid="{00000000-0005-0000-0000-0000C5410000}"/>
    <cellStyle name="Standard 13 3 2 10 2 2" xfId="32633" xr:uid="{00000000-0005-0000-0000-0000C6410000}"/>
    <cellStyle name="Standard 13 3 2 10 3" xfId="24215" xr:uid="{00000000-0005-0000-0000-0000C7410000}"/>
    <cellStyle name="Standard 13 3 2 11" xfId="7865" xr:uid="{00000000-0005-0000-0000-0000C8410000}"/>
    <cellStyle name="Standard 13 3 2 11 2" xfId="16286" xr:uid="{00000000-0005-0000-0000-0000C9410000}"/>
    <cellStyle name="Standard 13 3 2 11 2 2" xfId="33124" xr:uid="{00000000-0005-0000-0000-0000CA410000}"/>
    <cellStyle name="Standard 13 3 2 11 3" xfId="24706" xr:uid="{00000000-0005-0000-0000-0000CB410000}"/>
    <cellStyle name="Standard 13 3 2 12" xfId="8358" xr:uid="{00000000-0005-0000-0000-0000CC410000}"/>
    <cellStyle name="Standard 13 3 2 12 2" xfId="16779" xr:uid="{00000000-0005-0000-0000-0000CD410000}"/>
    <cellStyle name="Standard 13 3 2 12 2 2" xfId="33617" xr:uid="{00000000-0005-0000-0000-0000CE410000}"/>
    <cellStyle name="Standard 13 3 2 12 3" xfId="25199" xr:uid="{00000000-0005-0000-0000-0000CF410000}"/>
    <cellStyle name="Standard 13 3 2 13" xfId="8743" xr:uid="{00000000-0005-0000-0000-0000D0410000}"/>
    <cellStyle name="Standard 13 3 2 13 2" xfId="25582" xr:uid="{00000000-0005-0000-0000-0000D1410000}"/>
    <cellStyle name="Standard 13 3 2 14" xfId="17163" xr:uid="{00000000-0005-0000-0000-0000D2410000}"/>
    <cellStyle name="Standard 13 3 2 2" xfId="431" xr:uid="{00000000-0005-0000-0000-0000D3410000}"/>
    <cellStyle name="Standard 13 3 2 2 10" xfId="8359" xr:uid="{00000000-0005-0000-0000-0000D4410000}"/>
    <cellStyle name="Standard 13 3 2 2 10 2" xfId="16780" xr:uid="{00000000-0005-0000-0000-0000D5410000}"/>
    <cellStyle name="Standard 13 3 2 2 10 2 2" xfId="33618" xr:uid="{00000000-0005-0000-0000-0000D6410000}"/>
    <cellStyle name="Standard 13 3 2 2 10 3" xfId="25200" xr:uid="{00000000-0005-0000-0000-0000D7410000}"/>
    <cellStyle name="Standard 13 3 2 2 11" xfId="8906" xr:uid="{00000000-0005-0000-0000-0000D8410000}"/>
    <cellStyle name="Standard 13 3 2 2 11 2" xfId="25745" xr:uid="{00000000-0005-0000-0000-0000D9410000}"/>
    <cellStyle name="Standard 13 3 2 2 12" xfId="17326" xr:uid="{00000000-0005-0000-0000-0000DA410000}"/>
    <cellStyle name="Standard 13 3 2 2 2" xfId="927" xr:uid="{00000000-0005-0000-0000-0000DB410000}"/>
    <cellStyle name="Standard 13 3 2 2 2 2" xfId="1915" xr:uid="{00000000-0005-0000-0000-0000DC410000}"/>
    <cellStyle name="Standard 13 3 2 2 2 2 2" xfId="5451" xr:uid="{00000000-0005-0000-0000-0000DD410000}"/>
    <cellStyle name="Standard 13 3 2 2 2 2 2 2" xfId="13872" xr:uid="{00000000-0005-0000-0000-0000DE410000}"/>
    <cellStyle name="Standard 13 3 2 2 2 2 2 2 2" xfId="30710" xr:uid="{00000000-0005-0000-0000-0000DF410000}"/>
    <cellStyle name="Standard 13 3 2 2 2 2 2 3" xfId="22292" xr:uid="{00000000-0005-0000-0000-0000E0410000}"/>
    <cellStyle name="Standard 13 3 2 2 2 2 3" xfId="10390" xr:uid="{00000000-0005-0000-0000-0000E1410000}"/>
    <cellStyle name="Standard 13 3 2 2 2 2 3 2" xfId="27228" xr:uid="{00000000-0005-0000-0000-0000E2410000}"/>
    <cellStyle name="Standard 13 3 2 2 2 2 4" xfId="18810" xr:uid="{00000000-0005-0000-0000-0000E3410000}"/>
    <cellStyle name="Standard 13 3 2 2 2 3" xfId="4463" xr:uid="{00000000-0005-0000-0000-0000E4410000}"/>
    <cellStyle name="Standard 13 3 2 2 2 3 2" xfId="12884" xr:uid="{00000000-0005-0000-0000-0000E5410000}"/>
    <cellStyle name="Standard 13 3 2 2 2 3 2 2" xfId="29722" xr:uid="{00000000-0005-0000-0000-0000E6410000}"/>
    <cellStyle name="Standard 13 3 2 2 2 3 3" xfId="21304" xr:uid="{00000000-0005-0000-0000-0000E7410000}"/>
    <cellStyle name="Standard 13 3 2 2 2 4" xfId="9402" xr:uid="{00000000-0005-0000-0000-0000E8410000}"/>
    <cellStyle name="Standard 13 3 2 2 2 4 2" xfId="26240" xr:uid="{00000000-0005-0000-0000-0000E9410000}"/>
    <cellStyle name="Standard 13 3 2 2 2 5" xfId="17822" xr:uid="{00000000-0005-0000-0000-0000EA410000}"/>
    <cellStyle name="Standard 13 3 2 2 3" xfId="1420" xr:uid="{00000000-0005-0000-0000-0000EB410000}"/>
    <cellStyle name="Standard 13 3 2 2 3 2" xfId="4956" xr:uid="{00000000-0005-0000-0000-0000EC410000}"/>
    <cellStyle name="Standard 13 3 2 2 3 2 2" xfId="13377" xr:uid="{00000000-0005-0000-0000-0000ED410000}"/>
    <cellStyle name="Standard 13 3 2 2 3 2 2 2" xfId="30215" xr:uid="{00000000-0005-0000-0000-0000EE410000}"/>
    <cellStyle name="Standard 13 3 2 2 3 2 3" xfId="21797" xr:uid="{00000000-0005-0000-0000-0000EF410000}"/>
    <cellStyle name="Standard 13 3 2 2 3 3" xfId="9895" xr:uid="{00000000-0005-0000-0000-0000F0410000}"/>
    <cellStyle name="Standard 13 3 2 2 3 3 2" xfId="26733" xr:uid="{00000000-0005-0000-0000-0000F1410000}"/>
    <cellStyle name="Standard 13 3 2 2 3 4" xfId="18315" xr:uid="{00000000-0005-0000-0000-0000F2410000}"/>
    <cellStyle name="Standard 13 3 2 2 4" xfId="2406" xr:uid="{00000000-0005-0000-0000-0000F3410000}"/>
    <cellStyle name="Standard 13 3 2 2 4 2" xfId="5892" xr:uid="{00000000-0005-0000-0000-0000F4410000}"/>
    <cellStyle name="Standard 13 3 2 2 4 2 2" xfId="14313" xr:uid="{00000000-0005-0000-0000-0000F5410000}"/>
    <cellStyle name="Standard 13 3 2 2 4 2 2 2" xfId="31151" xr:uid="{00000000-0005-0000-0000-0000F6410000}"/>
    <cellStyle name="Standard 13 3 2 2 4 2 3" xfId="22733" xr:uid="{00000000-0005-0000-0000-0000F7410000}"/>
    <cellStyle name="Standard 13 3 2 2 4 3" xfId="10831" xr:uid="{00000000-0005-0000-0000-0000F8410000}"/>
    <cellStyle name="Standard 13 3 2 2 4 3 2" xfId="27669" xr:uid="{00000000-0005-0000-0000-0000F9410000}"/>
    <cellStyle name="Standard 13 3 2 2 4 4" xfId="19251" xr:uid="{00000000-0005-0000-0000-0000FA410000}"/>
    <cellStyle name="Standard 13 3 2 2 5" xfId="2901" xr:uid="{00000000-0005-0000-0000-0000FB410000}"/>
    <cellStyle name="Standard 13 3 2 2 5 2" xfId="6383" xr:uid="{00000000-0005-0000-0000-0000FC410000}"/>
    <cellStyle name="Standard 13 3 2 2 5 2 2" xfId="14804" xr:uid="{00000000-0005-0000-0000-0000FD410000}"/>
    <cellStyle name="Standard 13 3 2 2 5 2 2 2" xfId="31642" xr:uid="{00000000-0005-0000-0000-0000FE410000}"/>
    <cellStyle name="Standard 13 3 2 2 5 2 3" xfId="23224" xr:uid="{00000000-0005-0000-0000-0000FF410000}"/>
    <cellStyle name="Standard 13 3 2 2 5 3" xfId="11322" xr:uid="{00000000-0005-0000-0000-000000420000}"/>
    <cellStyle name="Standard 13 3 2 2 5 3 2" xfId="28160" xr:uid="{00000000-0005-0000-0000-000001420000}"/>
    <cellStyle name="Standard 13 3 2 2 5 4" xfId="19742" xr:uid="{00000000-0005-0000-0000-000002420000}"/>
    <cellStyle name="Standard 13 3 2 2 6" xfId="3398" xr:uid="{00000000-0005-0000-0000-000003420000}"/>
    <cellStyle name="Standard 13 3 2 2 6 2" xfId="6880" xr:uid="{00000000-0005-0000-0000-000004420000}"/>
    <cellStyle name="Standard 13 3 2 2 6 2 2" xfId="15301" xr:uid="{00000000-0005-0000-0000-000005420000}"/>
    <cellStyle name="Standard 13 3 2 2 6 2 2 2" xfId="32139" xr:uid="{00000000-0005-0000-0000-000006420000}"/>
    <cellStyle name="Standard 13 3 2 2 6 2 3" xfId="23721" xr:uid="{00000000-0005-0000-0000-000007420000}"/>
    <cellStyle name="Standard 13 3 2 2 6 3" xfId="11819" xr:uid="{00000000-0005-0000-0000-000008420000}"/>
    <cellStyle name="Standard 13 3 2 2 6 3 2" xfId="28657" xr:uid="{00000000-0005-0000-0000-000009420000}"/>
    <cellStyle name="Standard 13 3 2 2 6 4" xfId="20239" xr:uid="{00000000-0005-0000-0000-00000A420000}"/>
    <cellStyle name="Standard 13 3 2 2 7" xfId="3968" xr:uid="{00000000-0005-0000-0000-00000B420000}"/>
    <cellStyle name="Standard 13 3 2 2 7 2" xfId="12389" xr:uid="{00000000-0005-0000-0000-00000C420000}"/>
    <cellStyle name="Standard 13 3 2 2 7 2 2" xfId="29227" xr:uid="{00000000-0005-0000-0000-00000D420000}"/>
    <cellStyle name="Standard 13 3 2 2 7 3" xfId="20809" xr:uid="{00000000-0005-0000-0000-00000E420000}"/>
    <cellStyle name="Standard 13 3 2 2 8" xfId="7375" xr:uid="{00000000-0005-0000-0000-00000F420000}"/>
    <cellStyle name="Standard 13 3 2 2 8 2" xfId="15796" xr:uid="{00000000-0005-0000-0000-000010420000}"/>
    <cellStyle name="Standard 13 3 2 2 8 2 2" xfId="32634" xr:uid="{00000000-0005-0000-0000-000011420000}"/>
    <cellStyle name="Standard 13 3 2 2 8 3" xfId="24216" xr:uid="{00000000-0005-0000-0000-000012420000}"/>
    <cellStyle name="Standard 13 3 2 2 9" xfId="7866" xr:uid="{00000000-0005-0000-0000-000013420000}"/>
    <cellStyle name="Standard 13 3 2 2 9 2" xfId="16287" xr:uid="{00000000-0005-0000-0000-000014420000}"/>
    <cellStyle name="Standard 13 3 2 2 9 2 2" xfId="33125" xr:uid="{00000000-0005-0000-0000-000015420000}"/>
    <cellStyle name="Standard 13 3 2 2 9 3" xfId="24707" xr:uid="{00000000-0005-0000-0000-000016420000}"/>
    <cellStyle name="Standard 13 3 2 3" xfId="593" xr:uid="{00000000-0005-0000-0000-000017420000}"/>
    <cellStyle name="Standard 13 3 2 3 10" xfId="8360" xr:uid="{00000000-0005-0000-0000-000018420000}"/>
    <cellStyle name="Standard 13 3 2 3 10 2" xfId="16781" xr:uid="{00000000-0005-0000-0000-000019420000}"/>
    <cellStyle name="Standard 13 3 2 3 10 2 2" xfId="33619" xr:uid="{00000000-0005-0000-0000-00001A420000}"/>
    <cellStyle name="Standard 13 3 2 3 10 3" xfId="25201" xr:uid="{00000000-0005-0000-0000-00001B420000}"/>
    <cellStyle name="Standard 13 3 2 3 11" xfId="9069" xr:uid="{00000000-0005-0000-0000-00001C420000}"/>
    <cellStyle name="Standard 13 3 2 3 11 2" xfId="25907" xr:uid="{00000000-0005-0000-0000-00001D420000}"/>
    <cellStyle name="Standard 13 3 2 3 12" xfId="17489" xr:uid="{00000000-0005-0000-0000-00001E420000}"/>
    <cellStyle name="Standard 13 3 2 3 2" xfId="1089" xr:uid="{00000000-0005-0000-0000-00001F420000}"/>
    <cellStyle name="Standard 13 3 2 3 2 2" xfId="2077" xr:uid="{00000000-0005-0000-0000-000020420000}"/>
    <cellStyle name="Standard 13 3 2 3 2 2 2" xfId="5613" xr:uid="{00000000-0005-0000-0000-000021420000}"/>
    <cellStyle name="Standard 13 3 2 3 2 2 2 2" xfId="14034" xr:uid="{00000000-0005-0000-0000-000022420000}"/>
    <cellStyle name="Standard 13 3 2 3 2 2 2 2 2" xfId="30872" xr:uid="{00000000-0005-0000-0000-000023420000}"/>
    <cellStyle name="Standard 13 3 2 3 2 2 2 3" xfId="22454" xr:uid="{00000000-0005-0000-0000-000024420000}"/>
    <cellStyle name="Standard 13 3 2 3 2 2 3" xfId="10552" xr:uid="{00000000-0005-0000-0000-000025420000}"/>
    <cellStyle name="Standard 13 3 2 3 2 2 3 2" xfId="27390" xr:uid="{00000000-0005-0000-0000-000026420000}"/>
    <cellStyle name="Standard 13 3 2 3 2 2 4" xfId="18972" xr:uid="{00000000-0005-0000-0000-000027420000}"/>
    <cellStyle name="Standard 13 3 2 3 2 3" xfId="4625" xr:uid="{00000000-0005-0000-0000-000028420000}"/>
    <cellStyle name="Standard 13 3 2 3 2 3 2" xfId="13046" xr:uid="{00000000-0005-0000-0000-000029420000}"/>
    <cellStyle name="Standard 13 3 2 3 2 3 2 2" xfId="29884" xr:uid="{00000000-0005-0000-0000-00002A420000}"/>
    <cellStyle name="Standard 13 3 2 3 2 3 3" xfId="21466" xr:uid="{00000000-0005-0000-0000-00002B420000}"/>
    <cellStyle name="Standard 13 3 2 3 2 4" xfId="9564" xr:uid="{00000000-0005-0000-0000-00002C420000}"/>
    <cellStyle name="Standard 13 3 2 3 2 4 2" xfId="26402" xr:uid="{00000000-0005-0000-0000-00002D420000}"/>
    <cellStyle name="Standard 13 3 2 3 2 5" xfId="17984" xr:uid="{00000000-0005-0000-0000-00002E420000}"/>
    <cellStyle name="Standard 13 3 2 3 3" xfId="1582" xr:uid="{00000000-0005-0000-0000-00002F420000}"/>
    <cellStyle name="Standard 13 3 2 3 3 2" xfId="5118" xr:uid="{00000000-0005-0000-0000-000030420000}"/>
    <cellStyle name="Standard 13 3 2 3 3 2 2" xfId="13539" xr:uid="{00000000-0005-0000-0000-000031420000}"/>
    <cellStyle name="Standard 13 3 2 3 3 2 2 2" xfId="30377" xr:uid="{00000000-0005-0000-0000-000032420000}"/>
    <cellStyle name="Standard 13 3 2 3 3 2 3" xfId="21959" xr:uid="{00000000-0005-0000-0000-000033420000}"/>
    <cellStyle name="Standard 13 3 2 3 3 3" xfId="10057" xr:uid="{00000000-0005-0000-0000-000034420000}"/>
    <cellStyle name="Standard 13 3 2 3 3 3 2" xfId="26895" xr:uid="{00000000-0005-0000-0000-000035420000}"/>
    <cellStyle name="Standard 13 3 2 3 3 4" xfId="18477" xr:uid="{00000000-0005-0000-0000-000036420000}"/>
    <cellStyle name="Standard 13 3 2 3 4" xfId="2407" xr:uid="{00000000-0005-0000-0000-000037420000}"/>
    <cellStyle name="Standard 13 3 2 3 4 2" xfId="5893" xr:uid="{00000000-0005-0000-0000-000038420000}"/>
    <cellStyle name="Standard 13 3 2 3 4 2 2" xfId="14314" xr:uid="{00000000-0005-0000-0000-000039420000}"/>
    <cellStyle name="Standard 13 3 2 3 4 2 2 2" xfId="31152" xr:uid="{00000000-0005-0000-0000-00003A420000}"/>
    <cellStyle name="Standard 13 3 2 3 4 2 3" xfId="22734" xr:uid="{00000000-0005-0000-0000-00003B420000}"/>
    <cellStyle name="Standard 13 3 2 3 4 3" xfId="10832" xr:uid="{00000000-0005-0000-0000-00003C420000}"/>
    <cellStyle name="Standard 13 3 2 3 4 3 2" xfId="27670" xr:uid="{00000000-0005-0000-0000-00003D420000}"/>
    <cellStyle name="Standard 13 3 2 3 4 4" xfId="19252" xr:uid="{00000000-0005-0000-0000-00003E420000}"/>
    <cellStyle name="Standard 13 3 2 3 5" xfId="2902" xr:uid="{00000000-0005-0000-0000-00003F420000}"/>
    <cellStyle name="Standard 13 3 2 3 5 2" xfId="6384" xr:uid="{00000000-0005-0000-0000-000040420000}"/>
    <cellStyle name="Standard 13 3 2 3 5 2 2" xfId="14805" xr:uid="{00000000-0005-0000-0000-000041420000}"/>
    <cellStyle name="Standard 13 3 2 3 5 2 2 2" xfId="31643" xr:uid="{00000000-0005-0000-0000-000042420000}"/>
    <cellStyle name="Standard 13 3 2 3 5 2 3" xfId="23225" xr:uid="{00000000-0005-0000-0000-000043420000}"/>
    <cellStyle name="Standard 13 3 2 3 5 3" xfId="11323" xr:uid="{00000000-0005-0000-0000-000044420000}"/>
    <cellStyle name="Standard 13 3 2 3 5 3 2" xfId="28161" xr:uid="{00000000-0005-0000-0000-000045420000}"/>
    <cellStyle name="Standard 13 3 2 3 5 4" xfId="19743" xr:uid="{00000000-0005-0000-0000-000046420000}"/>
    <cellStyle name="Standard 13 3 2 3 6" xfId="3399" xr:uid="{00000000-0005-0000-0000-000047420000}"/>
    <cellStyle name="Standard 13 3 2 3 6 2" xfId="6881" xr:uid="{00000000-0005-0000-0000-000048420000}"/>
    <cellStyle name="Standard 13 3 2 3 6 2 2" xfId="15302" xr:uid="{00000000-0005-0000-0000-000049420000}"/>
    <cellStyle name="Standard 13 3 2 3 6 2 2 2" xfId="32140" xr:uid="{00000000-0005-0000-0000-00004A420000}"/>
    <cellStyle name="Standard 13 3 2 3 6 2 3" xfId="23722" xr:uid="{00000000-0005-0000-0000-00004B420000}"/>
    <cellStyle name="Standard 13 3 2 3 6 3" xfId="11820" xr:uid="{00000000-0005-0000-0000-00004C420000}"/>
    <cellStyle name="Standard 13 3 2 3 6 3 2" xfId="28658" xr:uid="{00000000-0005-0000-0000-00004D420000}"/>
    <cellStyle name="Standard 13 3 2 3 6 4" xfId="20240" xr:uid="{00000000-0005-0000-0000-00004E420000}"/>
    <cellStyle name="Standard 13 3 2 3 7" xfId="4130" xr:uid="{00000000-0005-0000-0000-00004F420000}"/>
    <cellStyle name="Standard 13 3 2 3 7 2" xfId="12551" xr:uid="{00000000-0005-0000-0000-000050420000}"/>
    <cellStyle name="Standard 13 3 2 3 7 2 2" xfId="29389" xr:uid="{00000000-0005-0000-0000-000051420000}"/>
    <cellStyle name="Standard 13 3 2 3 7 3" xfId="20971" xr:uid="{00000000-0005-0000-0000-000052420000}"/>
    <cellStyle name="Standard 13 3 2 3 8" xfId="7376" xr:uid="{00000000-0005-0000-0000-000053420000}"/>
    <cellStyle name="Standard 13 3 2 3 8 2" xfId="15797" xr:uid="{00000000-0005-0000-0000-000054420000}"/>
    <cellStyle name="Standard 13 3 2 3 8 2 2" xfId="32635" xr:uid="{00000000-0005-0000-0000-000055420000}"/>
    <cellStyle name="Standard 13 3 2 3 8 3" xfId="24217" xr:uid="{00000000-0005-0000-0000-000056420000}"/>
    <cellStyle name="Standard 13 3 2 3 9" xfId="7867" xr:uid="{00000000-0005-0000-0000-000057420000}"/>
    <cellStyle name="Standard 13 3 2 3 9 2" xfId="16288" xr:uid="{00000000-0005-0000-0000-000058420000}"/>
    <cellStyle name="Standard 13 3 2 3 9 2 2" xfId="33126" xr:uid="{00000000-0005-0000-0000-000059420000}"/>
    <cellStyle name="Standard 13 3 2 3 9 3" xfId="24708" xr:uid="{00000000-0005-0000-0000-00005A420000}"/>
    <cellStyle name="Standard 13 3 2 4" xfId="764" xr:uid="{00000000-0005-0000-0000-00005B420000}"/>
    <cellStyle name="Standard 13 3 2 4 2" xfId="1752" xr:uid="{00000000-0005-0000-0000-00005C420000}"/>
    <cellStyle name="Standard 13 3 2 4 2 2" xfId="5288" xr:uid="{00000000-0005-0000-0000-00005D420000}"/>
    <cellStyle name="Standard 13 3 2 4 2 2 2" xfId="13709" xr:uid="{00000000-0005-0000-0000-00005E420000}"/>
    <cellStyle name="Standard 13 3 2 4 2 2 2 2" xfId="30547" xr:uid="{00000000-0005-0000-0000-00005F420000}"/>
    <cellStyle name="Standard 13 3 2 4 2 2 3" xfId="22129" xr:uid="{00000000-0005-0000-0000-000060420000}"/>
    <cellStyle name="Standard 13 3 2 4 2 3" xfId="10227" xr:uid="{00000000-0005-0000-0000-000061420000}"/>
    <cellStyle name="Standard 13 3 2 4 2 3 2" xfId="27065" xr:uid="{00000000-0005-0000-0000-000062420000}"/>
    <cellStyle name="Standard 13 3 2 4 2 4" xfId="18647" xr:uid="{00000000-0005-0000-0000-000063420000}"/>
    <cellStyle name="Standard 13 3 2 4 3" xfId="4300" xr:uid="{00000000-0005-0000-0000-000064420000}"/>
    <cellStyle name="Standard 13 3 2 4 3 2" xfId="12721" xr:uid="{00000000-0005-0000-0000-000065420000}"/>
    <cellStyle name="Standard 13 3 2 4 3 2 2" xfId="29559" xr:uid="{00000000-0005-0000-0000-000066420000}"/>
    <cellStyle name="Standard 13 3 2 4 3 3" xfId="21141" xr:uid="{00000000-0005-0000-0000-000067420000}"/>
    <cellStyle name="Standard 13 3 2 4 4" xfId="9239" xr:uid="{00000000-0005-0000-0000-000068420000}"/>
    <cellStyle name="Standard 13 3 2 4 4 2" xfId="26077" xr:uid="{00000000-0005-0000-0000-000069420000}"/>
    <cellStyle name="Standard 13 3 2 4 5" xfId="17659" xr:uid="{00000000-0005-0000-0000-00006A420000}"/>
    <cellStyle name="Standard 13 3 2 5" xfId="1257" xr:uid="{00000000-0005-0000-0000-00006B420000}"/>
    <cellStyle name="Standard 13 3 2 5 2" xfId="4793" xr:uid="{00000000-0005-0000-0000-00006C420000}"/>
    <cellStyle name="Standard 13 3 2 5 2 2" xfId="13214" xr:uid="{00000000-0005-0000-0000-00006D420000}"/>
    <cellStyle name="Standard 13 3 2 5 2 2 2" xfId="30052" xr:uid="{00000000-0005-0000-0000-00006E420000}"/>
    <cellStyle name="Standard 13 3 2 5 2 3" xfId="21634" xr:uid="{00000000-0005-0000-0000-00006F420000}"/>
    <cellStyle name="Standard 13 3 2 5 3" xfId="9732" xr:uid="{00000000-0005-0000-0000-000070420000}"/>
    <cellStyle name="Standard 13 3 2 5 3 2" xfId="26570" xr:uid="{00000000-0005-0000-0000-000071420000}"/>
    <cellStyle name="Standard 13 3 2 5 4" xfId="18152" xr:uid="{00000000-0005-0000-0000-000072420000}"/>
    <cellStyle name="Standard 13 3 2 6" xfId="2405" xr:uid="{00000000-0005-0000-0000-000073420000}"/>
    <cellStyle name="Standard 13 3 2 6 2" xfId="5891" xr:uid="{00000000-0005-0000-0000-000074420000}"/>
    <cellStyle name="Standard 13 3 2 6 2 2" xfId="14312" xr:uid="{00000000-0005-0000-0000-000075420000}"/>
    <cellStyle name="Standard 13 3 2 6 2 2 2" xfId="31150" xr:uid="{00000000-0005-0000-0000-000076420000}"/>
    <cellStyle name="Standard 13 3 2 6 2 3" xfId="22732" xr:uid="{00000000-0005-0000-0000-000077420000}"/>
    <cellStyle name="Standard 13 3 2 6 3" xfId="10830" xr:uid="{00000000-0005-0000-0000-000078420000}"/>
    <cellStyle name="Standard 13 3 2 6 3 2" xfId="27668" xr:uid="{00000000-0005-0000-0000-000079420000}"/>
    <cellStyle name="Standard 13 3 2 6 4" xfId="19250" xr:uid="{00000000-0005-0000-0000-00007A420000}"/>
    <cellStyle name="Standard 13 3 2 7" xfId="2900" xr:uid="{00000000-0005-0000-0000-00007B420000}"/>
    <cellStyle name="Standard 13 3 2 7 2" xfId="6382" xr:uid="{00000000-0005-0000-0000-00007C420000}"/>
    <cellStyle name="Standard 13 3 2 7 2 2" xfId="14803" xr:uid="{00000000-0005-0000-0000-00007D420000}"/>
    <cellStyle name="Standard 13 3 2 7 2 2 2" xfId="31641" xr:uid="{00000000-0005-0000-0000-00007E420000}"/>
    <cellStyle name="Standard 13 3 2 7 2 3" xfId="23223" xr:uid="{00000000-0005-0000-0000-00007F420000}"/>
    <cellStyle name="Standard 13 3 2 7 3" xfId="11321" xr:uid="{00000000-0005-0000-0000-000080420000}"/>
    <cellStyle name="Standard 13 3 2 7 3 2" xfId="28159" xr:uid="{00000000-0005-0000-0000-000081420000}"/>
    <cellStyle name="Standard 13 3 2 7 4" xfId="19741" xr:uid="{00000000-0005-0000-0000-000082420000}"/>
    <cellStyle name="Standard 13 3 2 8" xfId="3397" xr:uid="{00000000-0005-0000-0000-000083420000}"/>
    <cellStyle name="Standard 13 3 2 8 2" xfId="6879" xr:uid="{00000000-0005-0000-0000-000084420000}"/>
    <cellStyle name="Standard 13 3 2 8 2 2" xfId="15300" xr:uid="{00000000-0005-0000-0000-000085420000}"/>
    <cellStyle name="Standard 13 3 2 8 2 2 2" xfId="32138" xr:uid="{00000000-0005-0000-0000-000086420000}"/>
    <cellStyle name="Standard 13 3 2 8 2 3" xfId="23720" xr:uid="{00000000-0005-0000-0000-000087420000}"/>
    <cellStyle name="Standard 13 3 2 8 3" xfId="11818" xr:uid="{00000000-0005-0000-0000-000088420000}"/>
    <cellStyle name="Standard 13 3 2 8 3 2" xfId="28656" xr:uid="{00000000-0005-0000-0000-000089420000}"/>
    <cellStyle name="Standard 13 3 2 8 4" xfId="20238" xr:uid="{00000000-0005-0000-0000-00008A420000}"/>
    <cellStyle name="Standard 13 3 2 9" xfId="3805" xr:uid="{00000000-0005-0000-0000-00008B420000}"/>
    <cellStyle name="Standard 13 3 2 9 2" xfId="12226" xr:uid="{00000000-0005-0000-0000-00008C420000}"/>
    <cellStyle name="Standard 13 3 2 9 2 2" xfId="29064" xr:uid="{00000000-0005-0000-0000-00008D420000}"/>
    <cellStyle name="Standard 13 3 2 9 3" xfId="20646" xr:uid="{00000000-0005-0000-0000-00008E420000}"/>
    <cellStyle name="Standard 13 3 3" xfId="351" xr:uid="{00000000-0005-0000-0000-00008F420000}"/>
    <cellStyle name="Standard 13 3 3 10" xfId="8361" xr:uid="{00000000-0005-0000-0000-000090420000}"/>
    <cellStyle name="Standard 13 3 3 10 2" xfId="16782" xr:uid="{00000000-0005-0000-0000-000091420000}"/>
    <cellStyle name="Standard 13 3 3 10 2 2" xfId="33620" xr:uid="{00000000-0005-0000-0000-000092420000}"/>
    <cellStyle name="Standard 13 3 3 10 3" xfId="25202" xr:uid="{00000000-0005-0000-0000-000093420000}"/>
    <cellStyle name="Standard 13 3 3 11" xfId="8826" xr:uid="{00000000-0005-0000-0000-000094420000}"/>
    <cellStyle name="Standard 13 3 3 11 2" xfId="25665" xr:uid="{00000000-0005-0000-0000-000095420000}"/>
    <cellStyle name="Standard 13 3 3 12" xfId="17246" xr:uid="{00000000-0005-0000-0000-000096420000}"/>
    <cellStyle name="Standard 13 3 3 2" xfId="847" xr:uid="{00000000-0005-0000-0000-000097420000}"/>
    <cellStyle name="Standard 13 3 3 2 2" xfId="1835" xr:uid="{00000000-0005-0000-0000-000098420000}"/>
    <cellStyle name="Standard 13 3 3 2 2 2" xfId="5371" xr:uid="{00000000-0005-0000-0000-000099420000}"/>
    <cellStyle name="Standard 13 3 3 2 2 2 2" xfId="13792" xr:uid="{00000000-0005-0000-0000-00009A420000}"/>
    <cellStyle name="Standard 13 3 3 2 2 2 2 2" xfId="30630" xr:uid="{00000000-0005-0000-0000-00009B420000}"/>
    <cellStyle name="Standard 13 3 3 2 2 2 3" xfId="22212" xr:uid="{00000000-0005-0000-0000-00009C420000}"/>
    <cellStyle name="Standard 13 3 3 2 2 3" xfId="10310" xr:uid="{00000000-0005-0000-0000-00009D420000}"/>
    <cellStyle name="Standard 13 3 3 2 2 3 2" xfId="27148" xr:uid="{00000000-0005-0000-0000-00009E420000}"/>
    <cellStyle name="Standard 13 3 3 2 2 4" xfId="18730" xr:uid="{00000000-0005-0000-0000-00009F420000}"/>
    <cellStyle name="Standard 13 3 3 2 3" xfId="4383" xr:uid="{00000000-0005-0000-0000-0000A0420000}"/>
    <cellStyle name="Standard 13 3 3 2 3 2" xfId="12804" xr:uid="{00000000-0005-0000-0000-0000A1420000}"/>
    <cellStyle name="Standard 13 3 3 2 3 2 2" xfId="29642" xr:uid="{00000000-0005-0000-0000-0000A2420000}"/>
    <cellStyle name="Standard 13 3 3 2 3 3" xfId="21224" xr:uid="{00000000-0005-0000-0000-0000A3420000}"/>
    <cellStyle name="Standard 13 3 3 2 4" xfId="9322" xr:uid="{00000000-0005-0000-0000-0000A4420000}"/>
    <cellStyle name="Standard 13 3 3 2 4 2" xfId="26160" xr:uid="{00000000-0005-0000-0000-0000A5420000}"/>
    <cellStyle name="Standard 13 3 3 2 5" xfId="17742" xr:uid="{00000000-0005-0000-0000-0000A6420000}"/>
    <cellStyle name="Standard 13 3 3 3" xfId="1340" xr:uid="{00000000-0005-0000-0000-0000A7420000}"/>
    <cellStyle name="Standard 13 3 3 3 2" xfId="4876" xr:uid="{00000000-0005-0000-0000-0000A8420000}"/>
    <cellStyle name="Standard 13 3 3 3 2 2" xfId="13297" xr:uid="{00000000-0005-0000-0000-0000A9420000}"/>
    <cellStyle name="Standard 13 3 3 3 2 2 2" xfId="30135" xr:uid="{00000000-0005-0000-0000-0000AA420000}"/>
    <cellStyle name="Standard 13 3 3 3 2 3" xfId="21717" xr:uid="{00000000-0005-0000-0000-0000AB420000}"/>
    <cellStyle name="Standard 13 3 3 3 3" xfId="9815" xr:uid="{00000000-0005-0000-0000-0000AC420000}"/>
    <cellStyle name="Standard 13 3 3 3 3 2" xfId="26653" xr:uid="{00000000-0005-0000-0000-0000AD420000}"/>
    <cellStyle name="Standard 13 3 3 3 4" xfId="18235" xr:uid="{00000000-0005-0000-0000-0000AE420000}"/>
    <cellStyle name="Standard 13 3 3 4" xfId="2408" xr:uid="{00000000-0005-0000-0000-0000AF420000}"/>
    <cellStyle name="Standard 13 3 3 4 2" xfId="5894" xr:uid="{00000000-0005-0000-0000-0000B0420000}"/>
    <cellStyle name="Standard 13 3 3 4 2 2" xfId="14315" xr:uid="{00000000-0005-0000-0000-0000B1420000}"/>
    <cellStyle name="Standard 13 3 3 4 2 2 2" xfId="31153" xr:uid="{00000000-0005-0000-0000-0000B2420000}"/>
    <cellStyle name="Standard 13 3 3 4 2 3" xfId="22735" xr:uid="{00000000-0005-0000-0000-0000B3420000}"/>
    <cellStyle name="Standard 13 3 3 4 3" xfId="10833" xr:uid="{00000000-0005-0000-0000-0000B4420000}"/>
    <cellStyle name="Standard 13 3 3 4 3 2" xfId="27671" xr:uid="{00000000-0005-0000-0000-0000B5420000}"/>
    <cellStyle name="Standard 13 3 3 4 4" xfId="19253" xr:uid="{00000000-0005-0000-0000-0000B6420000}"/>
    <cellStyle name="Standard 13 3 3 5" xfId="2903" xr:uid="{00000000-0005-0000-0000-0000B7420000}"/>
    <cellStyle name="Standard 13 3 3 5 2" xfId="6385" xr:uid="{00000000-0005-0000-0000-0000B8420000}"/>
    <cellStyle name="Standard 13 3 3 5 2 2" xfId="14806" xr:uid="{00000000-0005-0000-0000-0000B9420000}"/>
    <cellStyle name="Standard 13 3 3 5 2 2 2" xfId="31644" xr:uid="{00000000-0005-0000-0000-0000BA420000}"/>
    <cellStyle name="Standard 13 3 3 5 2 3" xfId="23226" xr:uid="{00000000-0005-0000-0000-0000BB420000}"/>
    <cellStyle name="Standard 13 3 3 5 3" xfId="11324" xr:uid="{00000000-0005-0000-0000-0000BC420000}"/>
    <cellStyle name="Standard 13 3 3 5 3 2" xfId="28162" xr:uid="{00000000-0005-0000-0000-0000BD420000}"/>
    <cellStyle name="Standard 13 3 3 5 4" xfId="19744" xr:uid="{00000000-0005-0000-0000-0000BE420000}"/>
    <cellStyle name="Standard 13 3 3 6" xfId="3400" xr:uid="{00000000-0005-0000-0000-0000BF420000}"/>
    <cellStyle name="Standard 13 3 3 6 2" xfId="6882" xr:uid="{00000000-0005-0000-0000-0000C0420000}"/>
    <cellStyle name="Standard 13 3 3 6 2 2" xfId="15303" xr:uid="{00000000-0005-0000-0000-0000C1420000}"/>
    <cellStyle name="Standard 13 3 3 6 2 2 2" xfId="32141" xr:uid="{00000000-0005-0000-0000-0000C2420000}"/>
    <cellStyle name="Standard 13 3 3 6 2 3" xfId="23723" xr:uid="{00000000-0005-0000-0000-0000C3420000}"/>
    <cellStyle name="Standard 13 3 3 6 3" xfId="11821" xr:uid="{00000000-0005-0000-0000-0000C4420000}"/>
    <cellStyle name="Standard 13 3 3 6 3 2" xfId="28659" xr:uid="{00000000-0005-0000-0000-0000C5420000}"/>
    <cellStyle name="Standard 13 3 3 6 4" xfId="20241" xr:uid="{00000000-0005-0000-0000-0000C6420000}"/>
    <cellStyle name="Standard 13 3 3 7" xfId="3888" xr:uid="{00000000-0005-0000-0000-0000C7420000}"/>
    <cellStyle name="Standard 13 3 3 7 2" xfId="12309" xr:uid="{00000000-0005-0000-0000-0000C8420000}"/>
    <cellStyle name="Standard 13 3 3 7 2 2" xfId="29147" xr:uid="{00000000-0005-0000-0000-0000C9420000}"/>
    <cellStyle name="Standard 13 3 3 7 3" xfId="20729" xr:uid="{00000000-0005-0000-0000-0000CA420000}"/>
    <cellStyle name="Standard 13 3 3 8" xfId="7377" xr:uid="{00000000-0005-0000-0000-0000CB420000}"/>
    <cellStyle name="Standard 13 3 3 8 2" xfId="15798" xr:uid="{00000000-0005-0000-0000-0000CC420000}"/>
    <cellStyle name="Standard 13 3 3 8 2 2" xfId="32636" xr:uid="{00000000-0005-0000-0000-0000CD420000}"/>
    <cellStyle name="Standard 13 3 3 8 3" xfId="24218" xr:uid="{00000000-0005-0000-0000-0000CE420000}"/>
    <cellStyle name="Standard 13 3 3 9" xfId="7868" xr:uid="{00000000-0005-0000-0000-0000CF420000}"/>
    <cellStyle name="Standard 13 3 3 9 2" xfId="16289" xr:uid="{00000000-0005-0000-0000-0000D0420000}"/>
    <cellStyle name="Standard 13 3 3 9 2 2" xfId="33127" xr:uid="{00000000-0005-0000-0000-0000D1420000}"/>
    <cellStyle name="Standard 13 3 3 9 3" xfId="24709" xr:uid="{00000000-0005-0000-0000-0000D2420000}"/>
    <cellStyle name="Standard 13 3 4" xfId="513" xr:uid="{00000000-0005-0000-0000-0000D3420000}"/>
    <cellStyle name="Standard 13 3 4 10" xfId="8362" xr:uid="{00000000-0005-0000-0000-0000D4420000}"/>
    <cellStyle name="Standard 13 3 4 10 2" xfId="16783" xr:uid="{00000000-0005-0000-0000-0000D5420000}"/>
    <cellStyle name="Standard 13 3 4 10 2 2" xfId="33621" xr:uid="{00000000-0005-0000-0000-0000D6420000}"/>
    <cellStyle name="Standard 13 3 4 10 3" xfId="25203" xr:uid="{00000000-0005-0000-0000-0000D7420000}"/>
    <cellStyle name="Standard 13 3 4 11" xfId="8989" xr:uid="{00000000-0005-0000-0000-0000D8420000}"/>
    <cellStyle name="Standard 13 3 4 11 2" xfId="25827" xr:uid="{00000000-0005-0000-0000-0000D9420000}"/>
    <cellStyle name="Standard 13 3 4 12" xfId="17409" xr:uid="{00000000-0005-0000-0000-0000DA420000}"/>
    <cellStyle name="Standard 13 3 4 2" xfId="1009" xr:uid="{00000000-0005-0000-0000-0000DB420000}"/>
    <cellStyle name="Standard 13 3 4 2 2" xfId="1997" xr:uid="{00000000-0005-0000-0000-0000DC420000}"/>
    <cellStyle name="Standard 13 3 4 2 2 2" xfId="5533" xr:uid="{00000000-0005-0000-0000-0000DD420000}"/>
    <cellStyle name="Standard 13 3 4 2 2 2 2" xfId="13954" xr:uid="{00000000-0005-0000-0000-0000DE420000}"/>
    <cellStyle name="Standard 13 3 4 2 2 2 2 2" xfId="30792" xr:uid="{00000000-0005-0000-0000-0000DF420000}"/>
    <cellStyle name="Standard 13 3 4 2 2 2 3" xfId="22374" xr:uid="{00000000-0005-0000-0000-0000E0420000}"/>
    <cellStyle name="Standard 13 3 4 2 2 3" xfId="10472" xr:uid="{00000000-0005-0000-0000-0000E1420000}"/>
    <cellStyle name="Standard 13 3 4 2 2 3 2" xfId="27310" xr:uid="{00000000-0005-0000-0000-0000E2420000}"/>
    <cellStyle name="Standard 13 3 4 2 2 4" xfId="18892" xr:uid="{00000000-0005-0000-0000-0000E3420000}"/>
    <cellStyle name="Standard 13 3 4 2 3" xfId="4545" xr:uid="{00000000-0005-0000-0000-0000E4420000}"/>
    <cellStyle name="Standard 13 3 4 2 3 2" xfId="12966" xr:uid="{00000000-0005-0000-0000-0000E5420000}"/>
    <cellStyle name="Standard 13 3 4 2 3 2 2" xfId="29804" xr:uid="{00000000-0005-0000-0000-0000E6420000}"/>
    <cellStyle name="Standard 13 3 4 2 3 3" xfId="21386" xr:uid="{00000000-0005-0000-0000-0000E7420000}"/>
    <cellStyle name="Standard 13 3 4 2 4" xfId="9484" xr:uid="{00000000-0005-0000-0000-0000E8420000}"/>
    <cellStyle name="Standard 13 3 4 2 4 2" xfId="26322" xr:uid="{00000000-0005-0000-0000-0000E9420000}"/>
    <cellStyle name="Standard 13 3 4 2 5" xfId="17904" xr:uid="{00000000-0005-0000-0000-0000EA420000}"/>
    <cellStyle name="Standard 13 3 4 3" xfId="1502" xr:uid="{00000000-0005-0000-0000-0000EB420000}"/>
    <cellStyle name="Standard 13 3 4 3 2" xfId="5038" xr:uid="{00000000-0005-0000-0000-0000EC420000}"/>
    <cellStyle name="Standard 13 3 4 3 2 2" xfId="13459" xr:uid="{00000000-0005-0000-0000-0000ED420000}"/>
    <cellStyle name="Standard 13 3 4 3 2 2 2" xfId="30297" xr:uid="{00000000-0005-0000-0000-0000EE420000}"/>
    <cellStyle name="Standard 13 3 4 3 2 3" xfId="21879" xr:uid="{00000000-0005-0000-0000-0000EF420000}"/>
    <cellStyle name="Standard 13 3 4 3 3" xfId="9977" xr:uid="{00000000-0005-0000-0000-0000F0420000}"/>
    <cellStyle name="Standard 13 3 4 3 3 2" xfId="26815" xr:uid="{00000000-0005-0000-0000-0000F1420000}"/>
    <cellStyle name="Standard 13 3 4 3 4" xfId="18397" xr:uid="{00000000-0005-0000-0000-0000F2420000}"/>
    <cellStyle name="Standard 13 3 4 4" xfId="2409" xr:uid="{00000000-0005-0000-0000-0000F3420000}"/>
    <cellStyle name="Standard 13 3 4 4 2" xfId="5895" xr:uid="{00000000-0005-0000-0000-0000F4420000}"/>
    <cellStyle name="Standard 13 3 4 4 2 2" xfId="14316" xr:uid="{00000000-0005-0000-0000-0000F5420000}"/>
    <cellStyle name="Standard 13 3 4 4 2 2 2" xfId="31154" xr:uid="{00000000-0005-0000-0000-0000F6420000}"/>
    <cellStyle name="Standard 13 3 4 4 2 3" xfId="22736" xr:uid="{00000000-0005-0000-0000-0000F7420000}"/>
    <cellStyle name="Standard 13 3 4 4 3" xfId="10834" xr:uid="{00000000-0005-0000-0000-0000F8420000}"/>
    <cellStyle name="Standard 13 3 4 4 3 2" xfId="27672" xr:uid="{00000000-0005-0000-0000-0000F9420000}"/>
    <cellStyle name="Standard 13 3 4 4 4" xfId="19254" xr:uid="{00000000-0005-0000-0000-0000FA420000}"/>
    <cellStyle name="Standard 13 3 4 5" xfId="2904" xr:uid="{00000000-0005-0000-0000-0000FB420000}"/>
    <cellStyle name="Standard 13 3 4 5 2" xfId="6386" xr:uid="{00000000-0005-0000-0000-0000FC420000}"/>
    <cellStyle name="Standard 13 3 4 5 2 2" xfId="14807" xr:uid="{00000000-0005-0000-0000-0000FD420000}"/>
    <cellStyle name="Standard 13 3 4 5 2 2 2" xfId="31645" xr:uid="{00000000-0005-0000-0000-0000FE420000}"/>
    <cellStyle name="Standard 13 3 4 5 2 3" xfId="23227" xr:uid="{00000000-0005-0000-0000-0000FF420000}"/>
    <cellStyle name="Standard 13 3 4 5 3" xfId="11325" xr:uid="{00000000-0005-0000-0000-000000430000}"/>
    <cellStyle name="Standard 13 3 4 5 3 2" xfId="28163" xr:uid="{00000000-0005-0000-0000-000001430000}"/>
    <cellStyle name="Standard 13 3 4 5 4" xfId="19745" xr:uid="{00000000-0005-0000-0000-000002430000}"/>
    <cellStyle name="Standard 13 3 4 6" xfId="3401" xr:uid="{00000000-0005-0000-0000-000003430000}"/>
    <cellStyle name="Standard 13 3 4 6 2" xfId="6883" xr:uid="{00000000-0005-0000-0000-000004430000}"/>
    <cellStyle name="Standard 13 3 4 6 2 2" xfId="15304" xr:uid="{00000000-0005-0000-0000-000005430000}"/>
    <cellStyle name="Standard 13 3 4 6 2 2 2" xfId="32142" xr:uid="{00000000-0005-0000-0000-000006430000}"/>
    <cellStyle name="Standard 13 3 4 6 2 3" xfId="23724" xr:uid="{00000000-0005-0000-0000-000007430000}"/>
    <cellStyle name="Standard 13 3 4 6 3" xfId="11822" xr:uid="{00000000-0005-0000-0000-000008430000}"/>
    <cellStyle name="Standard 13 3 4 6 3 2" xfId="28660" xr:uid="{00000000-0005-0000-0000-000009430000}"/>
    <cellStyle name="Standard 13 3 4 6 4" xfId="20242" xr:uid="{00000000-0005-0000-0000-00000A430000}"/>
    <cellStyle name="Standard 13 3 4 7" xfId="4050" xr:uid="{00000000-0005-0000-0000-00000B430000}"/>
    <cellStyle name="Standard 13 3 4 7 2" xfId="12471" xr:uid="{00000000-0005-0000-0000-00000C430000}"/>
    <cellStyle name="Standard 13 3 4 7 2 2" xfId="29309" xr:uid="{00000000-0005-0000-0000-00000D430000}"/>
    <cellStyle name="Standard 13 3 4 7 3" xfId="20891" xr:uid="{00000000-0005-0000-0000-00000E430000}"/>
    <cellStyle name="Standard 13 3 4 8" xfId="7378" xr:uid="{00000000-0005-0000-0000-00000F430000}"/>
    <cellStyle name="Standard 13 3 4 8 2" xfId="15799" xr:uid="{00000000-0005-0000-0000-000010430000}"/>
    <cellStyle name="Standard 13 3 4 8 2 2" xfId="32637" xr:uid="{00000000-0005-0000-0000-000011430000}"/>
    <cellStyle name="Standard 13 3 4 8 3" xfId="24219" xr:uid="{00000000-0005-0000-0000-000012430000}"/>
    <cellStyle name="Standard 13 3 4 9" xfId="7869" xr:uid="{00000000-0005-0000-0000-000013430000}"/>
    <cellStyle name="Standard 13 3 4 9 2" xfId="16290" xr:uid="{00000000-0005-0000-0000-000014430000}"/>
    <cellStyle name="Standard 13 3 4 9 2 2" xfId="33128" xr:uid="{00000000-0005-0000-0000-000015430000}"/>
    <cellStyle name="Standard 13 3 4 9 3" xfId="24710" xr:uid="{00000000-0005-0000-0000-000016430000}"/>
    <cellStyle name="Standard 13 3 5" xfId="684" xr:uid="{00000000-0005-0000-0000-000017430000}"/>
    <cellStyle name="Standard 13 3 5 2" xfId="1672" xr:uid="{00000000-0005-0000-0000-000018430000}"/>
    <cellStyle name="Standard 13 3 5 2 2" xfId="5208" xr:uid="{00000000-0005-0000-0000-000019430000}"/>
    <cellStyle name="Standard 13 3 5 2 2 2" xfId="13629" xr:uid="{00000000-0005-0000-0000-00001A430000}"/>
    <cellStyle name="Standard 13 3 5 2 2 2 2" xfId="30467" xr:uid="{00000000-0005-0000-0000-00001B430000}"/>
    <cellStyle name="Standard 13 3 5 2 2 3" xfId="22049" xr:uid="{00000000-0005-0000-0000-00001C430000}"/>
    <cellStyle name="Standard 13 3 5 2 3" xfId="10147" xr:uid="{00000000-0005-0000-0000-00001D430000}"/>
    <cellStyle name="Standard 13 3 5 2 3 2" xfId="26985" xr:uid="{00000000-0005-0000-0000-00001E430000}"/>
    <cellStyle name="Standard 13 3 5 2 4" xfId="18567" xr:uid="{00000000-0005-0000-0000-00001F430000}"/>
    <cellStyle name="Standard 13 3 5 3" xfId="4220" xr:uid="{00000000-0005-0000-0000-000020430000}"/>
    <cellStyle name="Standard 13 3 5 3 2" xfId="12641" xr:uid="{00000000-0005-0000-0000-000021430000}"/>
    <cellStyle name="Standard 13 3 5 3 2 2" xfId="29479" xr:uid="{00000000-0005-0000-0000-000022430000}"/>
    <cellStyle name="Standard 13 3 5 3 3" xfId="21061" xr:uid="{00000000-0005-0000-0000-000023430000}"/>
    <cellStyle name="Standard 13 3 5 4" xfId="9159" xr:uid="{00000000-0005-0000-0000-000024430000}"/>
    <cellStyle name="Standard 13 3 5 4 2" xfId="25997" xr:uid="{00000000-0005-0000-0000-000025430000}"/>
    <cellStyle name="Standard 13 3 5 5" xfId="17579" xr:uid="{00000000-0005-0000-0000-000026430000}"/>
    <cellStyle name="Standard 13 3 6" xfId="1177" xr:uid="{00000000-0005-0000-0000-000027430000}"/>
    <cellStyle name="Standard 13 3 6 2" xfId="4713" xr:uid="{00000000-0005-0000-0000-000028430000}"/>
    <cellStyle name="Standard 13 3 6 2 2" xfId="13134" xr:uid="{00000000-0005-0000-0000-000029430000}"/>
    <cellStyle name="Standard 13 3 6 2 2 2" xfId="29972" xr:uid="{00000000-0005-0000-0000-00002A430000}"/>
    <cellStyle name="Standard 13 3 6 2 3" xfId="21554" xr:uid="{00000000-0005-0000-0000-00002B430000}"/>
    <cellStyle name="Standard 13 3 6 3" xfId="9652" xr:uid="{00000000-0005-0000-0000-00002C430000}"/>
    <cellStyle name="Standard 13 3 6 3 2" xfId="26490" xr:uid="{00000000-0005-0000-0000-00002D430000}"/>
    <cellStyle name="Standard 13 3 6 4" xfId="18072" xr:uid="{00000000-0005-0000-0000-00002E430000}"/>
    <cellStyle name="Standard 13 3 7" xfId="2404" xr:uid="{00000000-0005-0000-0000-00002F430000}"/>
    <cellStyle name="Standard 13 3 7 2" xfId="5890" xr:uid="{00000000-0005-0000-0000-000030430000}"/>
    <cellStyle name="Standard 13 3 7 2 2" xfId="14311" xr:uid="{00000000-0005-0000-0000-000031430000}"/>
    <cellStyle name="Standard 13 3 7 2 2 2" xfId="31149" xr:uid="{00000000-0005-0000-0000-000032430000}"/>
    <cellStyle name="Standard 13 3 7 2 3" xfId="22731" xr:uid="{00000000-0005-0000-0000-000033430000}"/>
    <cellStyle name="Standard 13 3 7 3" xfId="10829" xr:uid="{00000000-0005-0000-0000-000034430000}"/>
    <cellStyle name="Standard 13 3 7 3 2" xfId="27667" xr:uid="{00000000-0005-0000-0000-000035430000}"/>
    <cellStyle name="Standard 13 3 7 4" xfId="19249" xr:uid="{00000000-0005-0000-0000-000036430000}"/>
    <cellStyle name="Standard 13 3 8" xfId="2899" xr:uid="{00000000-0005-0000-0000-000037430000}"/>
    <cellStyle name="Standard 13 3 8 2" xfId="6381" xr:uid="{00000000-0005-0000-0000-000038430000}"/>
    <cellStyle name="Standard 13 3 8 2 2" xfId="14802" xr:uid="{00000000-0005-0000-0000-000039430000}"/>
    <cellStyle name="Standard 13 3 8 2 2 2" xfId="31640" xr:uid="{00000000-0005-0000-0000-00003A430000}"/>
    <cellStyle name="Standard 13 3 8 2 3" xfId="23222" xr:uid="{00000000-0005-0000-0000-00003B430000}"/>
    <cellStyle name="Standard 13 3 8 3" xfId="11320" xr:uid="{00000000-0005-0000-0000-00003C430000}"/>
    <cellStyle name="Standard 13 3 8 3 2" xfId="28158" xr:uid="{00000000-0005-0000-0000-00003D430000}"/>
    <cellStyle name="Standard 13 3 8 4" xfId="19740" xr:uid="{00000000-0005-0000-0000-00003E430000}"/>
    <cellStyle name="Standard 13 3 9" xfId="3396" xr:uid="{00000000-0005-0000-0000-00003F430000}"/>
    <cellStyle name="Standard 13 3 9 2" xfId="6878" xr:uid="{00000000-0005-0000-0000-000040430000}"/>
    <cellStyle name="Standard 13 3 9 2 2" xfId="15299" xr:uid="{00000000-0005-0000-0000-000041430000}"/>
    <cellStyle name="Standard 13 3 9 2 2 2" xfId="32137" xr:uid="{00000000-0005-0000-0000-000042430000}"/>
    <cellStyle name="Standard 13 3 9 2 3" xfId="23719" xr:uid="{00000000-0005-0000-0000-000043430000}"/>
    <cellStyle name="Standard 13 3 9 3" xfId="11817" xr:uid="{00000000-0005-0000-0000-000044430000}"/>
    <cellStyle name="Standard 13 3 9 3 2" xfId="28655" xr:uid="{00000000-0005-0000-0000-000045430000}"/>
    <cellStyle name="Standard 13 3 9 4" xfId="20237" xr:uid="{00000000-0005-0000-0000-000046430000}"/>
    <cellStyle name="Standard 13 3_1" xfId="230" xr:uid="{00000000-0005-0000-0000-000047430000}"/>
    <cellStyle name="Standard 13 4" xfId="152" xr:uid="{00000000-0005-0000-0000-000048430000}"/>
    <cellStyle name="Standard 13 4 10" xfId="7379" xr:uid="{00000000-0005-0000-0000-000049430000}"/>
    <cellStyle name="Standard 13 4 10 2" xfId="15800" xr:uid="{00000000-0005-0000-0000-00004A430000}"/>
    <cellStyle name="Standard 13 4 10 2 2" xfId="32638" xr:uid="{00000000-0005-0000-0000-00004B430000}"/>
    <cellStyle name="Standard 13 4 10 3" xfId="24220" xr:uid="{00000000-0005-0000-0000-00004C430000}"/>
    <cellStyle name="Standard 13 4 11" xfId="7870" xr:uid="{00000000-0005-0000-0000-00004D430000}"/>
    <cellStyle name="Standard 13 4 11 2" xfId="16291" xr:uid="{00000000-0005-0000-0000-00004E430000}"/>
    <cellStyle name="Standard 13 4 11 2 2" xfId="33129" xr:uid="{00000000-0005-0000-0000-00004F430000}"/>
    <cellStyle name="Standard 13 4 11 3" xfId="24711" xr:uid="{00000000-0005-0000-0000-000050430000}"/>
    <cellStyle name="Standard 13 4 12" xfId="8363" xr:uid="{00000000-0005-0000-0000-000051430000}"/>
    <cellStyle name="Standard 13 4 12 2" xfId="16784" xr:uid="{00000000-0005-0000-0000-000052430000}"/>
    <cellStyle name="Standard 13 4 12 2 2" xfId="33622" xr:uid="{00000000-0005-0000-0000-000053430000}"/>
    <cellStyle name="Standard 13 4 12 3" xfId="25204" xr:uid="{00000000-0005-0000-0000-000054430000}"/>
    <cellStyle name="Standard 13 4 13" xfId="8704" xr:uid="{00000000-0005-0000-0000-000055430000}"/>
    <cellStyle name="Standard 13 4 13 2" xfId="25543" xr:uid="{00000000-0005-0000-0000-000056430000}"/>
    <cellStyle name="Standard 13 4 14" xfId="17124" xr:uid="{00000000-0005-0000-0000-000057430000}"/>
    <cellStyle name="Standard 13 4 2" xfId="392" xr:uid="{00000000-0005-0000-0000-000058430000}"/>
    <cellStyle name="Standard 13 4 2 10" xfId="8364" xr:uid="{00000000-0005-0000-0000-000059430000}"/>
    <cellStyle name="Standard 13 4 2 10 2" xfId="16785" xr:uid="{00000000-0005-0000-0000-00005A430000}"/>
    <cellStyle name="Standard 13 4 2 10 2 2" xfId="33623" xr:uid="{00000000-0005-0000-0000-00005B430000}"/>
    <cellStyle name="Standard 13 4 2 10 3" xfId="25205" xr:uid="{00000000-0005-0000-0000-00005C430000}"/>
    <cellStyle name="Standard 13 4 2 11" xfId="8867" xr:uid="{00000000-0005-0000-0000-00005D430000}"/>
    <cellStyle name="Standard 13 4 2 11 2" xfId="25706" xr:uid="{00000000-0005-0000-0000-00005E430000}"/>
    <cellStyle name="Standard 13 4 2 12" xfId="17287" xr:uid="{00000000-0005-0000-0000-00005F430000}"/>
    <cellStyle name="Standard 13 4 2 2" xfId="888" xr:uid="{00000000-0005-0000-0000-000060430000}"/>
    <cellStyle name="Standard 13 4 2 2 2" xfId="1876" xr:uid="{00000000-0005-0000-0000-000061430000}"/>
    <cellStyle name="Standard 13 4 2 2 2 2" xfId="5412" xr:uid="{00000000-0005-0000-0000-000062430000}"/>
    <cellStyle name="Standard 13 4 2 2 2 2 2" xfId="13833" xr:uid="{00000000-0005-0000-0000-000063430000}"/>
    <cellStyle name="Standard 13 4 2 2 2 2 2 2" xfId="30671" xr:uid="{00000000-0005-0000-0000-000064430000}"/>
    <cellStyle name="Standard 13 4 2 2 2 2 3" xfId="22253" xr:uid="{00000000-0005-0000-0000-000065430000}"/>
    <cellStyle name="Standard 13 4 2 2 2 3" xfId="10351" xr:uid="{00000000-0005-0000-0000-000066430000}"/>
    <cellStyle name="Standard 13 4 2 2 2 3 2" xfId="27189" xr:uid="{00000000-0005-0000-0000-000067430000}"/>
    <cellStyle name="Standard 13 4 2 2 2 4" xfId="18771" xr:uid="{00000000-0005-0000-0000-000068430000}"/>
    <cellStyle name="Standard 13 4 2 2 3" xfId="4424" xr:uid="{00000000-0005-0000-0000-000069430000}"/>
    <cellStyle name="Standard 13 4 2 2 3 2" xfId="12845" xr:uid="{00000000-0005-0000-0000-00006A430000}"/>
    <cellStyle name="Standard 13 4 2 2 3 2 2" xfId="29683" xr:uid="{00000000-0005-0000-0000-00006B430000}"/>
    <cellStyle name="Standard 13 4 2 2 3 3" xfId="21265" xr:uid="{00000000-0005-0000-0000-00006C430000}"/>
    <cellStyle name="Standard 13 4 2 2 4" xfId="9363" xr:uid="{00000000-0005-0000-0000-00006D430000}"/>
    <cellStyle name="Standard 13 4 2 2 4 2" xfId="26201" xr:uid="{00000000-0005-0000-0000-00006E430000}"/>
    <cellStyle name="Standard 13 4 2 2 5" xfId="17783" xr:uid="{00000000-0005-0000-0000-00006F430000}"/>
    <cellStyle name="Standard 13 4 2 3" xfId="1381" xr:uid="{00000000-0005-0000-0000-000070430000}"/>
    <cellStyle name="Standard 13 4 2 3 2" xfId="4917" xr:uid="{00000000-0005-0000-0000-000071430000}"/>
    <cellStyle name="Standard 13 4 2 3 2 2" xfId="13338" xr:uid="{00000000-0005-0000-0000-000072430000}"/>
    <cellStyle name="Standard 13 4 2 3 2 2 2" xfId="30176" xr:uid="{00000000-0005-0000-0000-000073430000}"/>
    <cellStyle name="Standard 13 4 2 3 2 3" xfId="21758" xr:uid="{00000000-0005-0000-0000-000074430000}"/>
    <cellStyle name="Standard 13 4 2 3 3" xfId="9856" xr:uid="{00000000-0005-0000-0000-000075430000}"/>
    <cellStyle name="Standard 13 4 2 3 3 2" xfId="26694" xr:uid="{00000000-0005-0000-0000-000076430000}"/>
    <cellStyle name="Standard 13 4 2 3 4" xfId="18276" xr:uid="{00000000-0005-0000-0000-000077430000}"/>
    <cellStyle name="Standard 13 4 2 4" xfId="2411" xr:uid="{00000000-0005-0000-0000-000078430000}"/>
    <cellStyle name="Standard 13 4 2 4 2" xfId="5897" xr:uid="{00000000-0005-0000-0000-000079430000}"/>
    <cellStyle name="Standard 13 4 2 4 2 2" xfId="14318" xr:uid="{00000000-0005-0000-0000-00007A430000}"/>
    <cellStyle name="Standard 13 4 2 4 2 2 2" xfId="31156" xr:uid="{00000000-0005-0000-0000-00007B430000}"/>
    <cellStyle name="Standard 13 4 2 4 2 3" xfId="22738" xr:uid="{00000000-0005-0000-0000-00007C430000}"/>
    <cellStyle name="Standard 13 4 2 4 3" xfId="10836" xr:uid="{00000000-0005-0000-0000-00007D430000}"/>
    <cellStyle name="Standard 13 4 2 4 3 2" xfId="27674" xr:uid="{00000000-0005-0000-0000-00007E430000}"/>
    <cellStyle name="Standard 13 4 2 4 4" xfId="19256" xr:uid="{00000000-0005-0000-0000-00007F430000}"/>
    <cellStyle name="Standard 13 4 2 5" xfId="2906" xr:uid="{00000000-0005-0000-0000-000080430000}"/>
    <cellStyle name="Standard 13 4 2 5 2" xfId="6388" xr:uid="{00000000-0005-0000-0000-000081430000}"/>
    <cellStyle name="Standard 13 4 2 5 2 2" xfId="14809" xr:uid="{00000000-0005-0000-0000-000082430000}"/>
    <cellStyle name="Standard 13 4 2 5 2 2 2" xfId="31647" xr:uid="{00000000-0005-0000-0000-000083430000}"/>
    <cellStyle name="Standard 13 4 2 5 2 3" xfId="23229" xr:uid="{00000000-0005-0000-0000-000084430000}"/>
    <cellStyle name="Standard 13 4 2 5 3" xfId="11327" xr:uid="{00000000-0005-0000-0000-000085430000}"/>
    <cellStyle name="Standard 13 4 2 5 3 2" xfId="28165" xr:uid="{00000000-0005-0000-0000-000086430000}"/>
    <cellStyle name="Standard 13 4 2 5 4" xfId="19747" xr:uid="{00000000-0005-0000-0000-000087430000}"/>
    <cellStyle name="Standard 13 4 2 6" xfId="3403" xr:uid="{00000000-0005-0000-0000-000088430000}"/>
    <cellStyle name="Standard 13 4 2 6 2" xfId="6885" xr:uid="{00000000-0005-0000-0000-000089430000}"/>
    <cellStyle name="Standard 13 4 2 6 2 2" xfId="15306" xr:uid="{00000000-0005-0000-0000-00008A430000}"/>
    <cellStyle name="Standard 13 4 2 6 2 2 2" xfId="32144" xr:uid="{00000000-0005-0000-0000-00008B430000}"/>
    <cellStyle name="Standard 13 4 2 6 2 3" xfId="23726" xr:uid="{00000000-0005-0000-0000-00008C430000}"/>
    <cellStyle name="Standard 13 4 2 6 3" xfId="11824" xr:uid="{00000000-0005-0000-0000-00008D430000}"/>
    <cellStyle name="Standard 13 4 2 6 3 2" xfId="28662" xr:uid="{00000000-0005-0000-0000-00008E430000}"/>
    <cellStyle name="Standard 13 4 2 6 4" xfId="20244" xr:uid="{00000000-0005-0000-0000-00008F430000}"/>
    <cellStyle name="Standard 13 4 2 7" xfId="3929" xr:uid="{00000000-0005-0000-0000-000090430000}"/>
    <cellStyle name="Standard 13 4 2 7 2" xfId="12350" xr:uid="{00000000-0005-0000-0000-000091430000}"/>
    <cellStyle name="Standard 13 4 2 7 2 2" xfId="29188" xr:uid="{00000000-0005-0000-0000-000092430000}"/>
    <cellStyle name="Standard 13 4 2 7 3" xfId="20770" xr:uid="{00000000-0005-0000-0000-000093430000}"/>
    <cellStyle name="Standard 13 4 2 8" xfId="7380" xr:uid="{00000000-0005-0000-0000-000094430000}"/>
    <cellStyle name="Standard 13 4 2 8 2" xfId="15801" xr:uid="{00000000-0005-0000-0000-000095430000}"/>
    <cellStyle name="Standard 13 4 2 8 2 2" xfId="32639" xr:uid="{00000000-0005-0000-0000-000096430000}"/>
    <cellStyle name="Standard 13 4 2 8 3" xfId="24221" xr:uid="{00000000-0005-0000-0000-000097430000}"/>
    <cellStyle name="Standard 13 4 2 9" xfId="7871" xr:uid="{00000000-0005-0000-0000-000098430000}"/>
    <cellStyle name="Standard 13 4 2 9 2" xfId="16292" xr:uid="{00000000-0005-0000-0000-000099430000}"/>
    <cellStyle name="Standard 13 4 2 9 2 2" xfId="33130" xr:uid="{00000000-0005-0000-0000-00009A430000}"/>
    <cellStyle name="Standard 13 4 2 9 3" xfId="24712" xr:uid="{00000000-0005-0000-0000-00009B430000}"/>
    <cellStyle name="Standard 13 4 3" xfId="554" xr:uid="{00000000-0005-0000-0000-00009C430000}"/>
    <cellStyle name="Standard 13 4 3 10" xfId="8365" xr:uid="{00000000-0005-0000-0000-00009D430000}"/>
    <cellStyle name="Standard 13 4 3 10 2" xfId="16786" xr:uid="{00000000-0005-0000-0000-00009E430000}"/>
    <cellStyle name="Standard 13 4 3 10 2 2" xfId="33624" xr:uid="{00000000-0005-0000-0000-00009F430000}"/>
    <cellStyle name="Standard 13 4 3 10 3" xfId="25206" xr:uid="{00000000-0005-0000-0000-0000A0430000}"/>
    <cellStyle name="Standard 13 4 3 11" xfId="9030" xr:uid="{00000000-0005-0000-0000-0000A1430000}"/>
    <cellStyle name="Standard 13 4 3 11 2" xfId="25868" xr:uid="{00000000-0005-0000-0000-0000A2430000}"/>
    <cellStyle name="Standard 13 4 3 12" xfId="17450" xr:uid="{00000000-0005-0000-0000-0000A3430000}"/>
    <cellStyle name="Standard 13 4 3 2" xfId="1050" xr:uid="{00000000-0005-0000-0000-0000A4430000}"/>
    <cellStyle name="Standard 13 4 3 2 2" xfId="2038" xr:uid="{00000000-0005-0000-0000-0000A5430000}"/>
    <cellStyle name="Standard 13 4 3 2 2 2" xfId="5574" xr:uid="{00000000-0005-0000-0000-0000A6430000}"/>
    <cellStyle name="Standard 13 4 3 2 2 2 2" xfId="13995" xr:uid="{00000000-0005-0000-0000-0000A7430000}"/>
    <cellStyle name="Standard 13 4 3 2 2 2 2 2" xfId="30833" xr:uid="{00000000-0005-0000-0000-0000A8430000}"/>
    <cellStyle name="Standard 13 4 3 2 2 2 3" xfId="22415" xr:uid="{00000000-0005-0000-0000-0000A9430000}"/>
    <cellStyle name="Standard 13 4 3 2 2 3" xfId="10513" xr:uid="{00000000-0005-0000-0000-0000AA430000}"/>
    <cellStyle name="Standard 13 4 3 2 2 3 2" xfId="27351" xr:uid="{00000000-0005-0000-0000-0000AB430000}"/>
    <cellStyle name="Standard 13 4 3 2 2 4" xfId="18933" xr:uid="{00000000-0005-0000-0000-0000AC430000}"/>
    <cellStyle name="Standard 13 4 3 2 3" xfId="4586" xr:uid="{00000000-0005-0000-0000-0000AD430000}"/>
    <cellStyle name="Standard 13 4 3 2 3 2" xfId="13007" xr:uid="{00000000-0005-0000-0000-0000AE430000}"/>
    <cellStyle name="Standard 13 4 3 2 3 2 2" xfId="29845" xr:uid="{00000000-0005-0000-0000-0000AF430000}"/>
    <cellStyle name="Standard 13 4 3 2 3 3" xfId="21427" xr:uid="{00000000-0005-0000-0000-0000B0430000}"/>
    <cellStyle name="Standard 13 4 3 2 4" xfId="9525" xr:uid="{00000000-0005-0000-0000-0000B1430000}"/>
    <cellStyle name="Standard 13 4 3 2 4 2" xfId="26363" xr:uid="{00000000-0005-0000-0000-0000B2430000}"/>
    <cellStyle name="Standard 13 4 3 2 5" xfId="17945" xr:uid="{00000000-0005-0000-0000-0000B3430000}"/>
    <cellStyle name="Standard 13 4 3 3" xfId="1543" xr:uid="{00000000-0005-0000-0000-0000B4430000}"/>
    <cellStyle name="Standard 13 4 3 3 2" xfId="5079" xr:uid="{00000000-0005-0000-0000-0000B5430000}"/>
    <cellStyle name="Standard 13 4 3 3 2 2" xfId="13500" xr:uid="{00000000-0005-0000-0000-0000B6430000}"/>
    <cellStyle name="Standard 13 4 3 3 2 2 2" xfId="30338" xr:uid="{00000000-0005-0000-0000-0000B7430000}"/>
    <cellStyle name="Standard 13 4 3 3 2 3" xfId="21920" xr:uid="{00000000-0005-0000-0000-0000B8430000}"/>
    <cellStyle name="Standard 13 4 3 3 3" xfId="10018" xr:uid="{00000000-0005-0000-0000-0000B9430000}"/>
    <cellStyle name="Standard 13 4 3 3 3 2" xfId="26856" xr:uid="{00000000-0005-0000-0000-0000BA430000}"/>
    <cellStyle name="Standard 13 4 3 3 4" xfId="18438" xr:uid="{00000000-0005-0000-0000-0000BB430000}"/>
    <cellStyle name="Standard 13 4 3 4" xfId="2412" xr:uid="{00000000-0005-0000-0000-0000BC430000}"/>
    <cellStyle name="Standard 13 4 3 4 2" xfId="5898" xr:uid="{00000000-0005-0000-0000-0000BD430000}"/>
    <cellStyle name="Standard 13 4 3 4 2 2" xfId="14319" xr:uid="{00000000-0005-0000-0000-0000BE430000}"/>
    <cellStyle name="Standard 13 4 3 4 2 2 2" xfId="31157" xr:uid="{00000000-0005-0000-0000-0000BF430000}"/>
    <cellStyle name="Standard 13 4 3 4 2 3" xfId="22739" xr:uid="{00000000-0005-0000-0000-0000C0430000}"/>
    <cellStyle name="Standard 13 4 3 4 3" xfId="10837" xr:uid="{00000000-0005-0000-0000-0000C1430000}"/>
    <cellStyle name="Standard 13 4 3 4 3 2" xfId="27675" xr:uid="{00000000-0005-0000-0000-0000C2430000}"/>
    <cellStyle name="Standard 13 4 3 4 4" xfId="19257" xr:uid="{00000000-0005-0000-0000-0000C3430000}"/>
    <cellStyle name="Standard 13 4 3 5" xfId="2907" xr:uid="{00000000-0005-0000-0000-0000C4430000}"/>
    <cellStyle name="Standard 13 4 3 5 2" xfId="6389" xr:uid="{00000000-0005-0000-0000-0000C5430000}"/>
    <cellStyle name="Standard 13 4 3 5 2 2" xfId="14810" xr:uid="{00000000-0005-0000-0000-0000C6430000}"/>
    <cellStyle name="Standard 13 4 3 5 2 2 2" xfId="31648" xr:uid="{00000000-0005-0000-0000-0000C7430000}"/>
    <cellStyle name="Standard 13 4 3 5 2 3" xfId="23230" xr:uid="{00000000-0005-0000-0000-0000C8430000}"/>
    <cellStyle name="Standard 13 4 3 5 3" xfId="11328" xr:uid="{00000000-0005-0000-0000-0000C9430000}"/>
    <cellStyle name="Standard 13 4 3 5 3 2" xfId="28166" xr:uid="{00000000-0005-0000-0000-0000CA430000}"/>
    <cellStyle name="Standard 13 4 3 5 4" xfId="19748" xr:uid="{00000000-0005-0000-0000-0000CB430000}"/>
    <cellStyle name="Standard 13 4 3 6" xfId="3404" xr:uid="{00000000-0005-0000-0000-0000CC430000}"/>
    <cellStyle name="Standard 13 4 3 6 2" xfId="6886" xr:uid="{00000000-0005-0000-0000-0000CD430000}"/>
    <cellStyle name="Standard 13 4 3 6 2 2" xfId="15307" xr:uid="{00000000-0005-0000-0000-0000CE430000}"/>
    <cellStyle name="Standard 13 4 3 6 2 2 2" xfId="32145" xr:uid="{00000000-0005-0000-0000-0000CF430000}"/>
    <cellStyle name="Standard 13 4 3 6 2 3" xfId="23727" xr:uid="{00000000-0005-0000-0000-0000D0430000}"/>
    <cellStyle name="Standard 13 4 3 6 3" xfId="11825" xr:uid="{00000000-0005-0000-0000-0000D1430000}"/>
    <cellStyle name="Standard 13 4 3 6 3 2" xfId="28663" xr:uid="{00000000-0005-0000-0000-0000D2430000}"/>
    <cellStyle name="Standard 13 4 3 6 4" xfId="20245" xr:uid="{00000000-0005-0000-0000-0000D3430000}"/>
    <cellStyle name="Standard 13 4 3 7" xfId="4091" xr:uid="{00000000-0005-0000-0000-0000D4430000}"/>
    <cellStyle name="Standard 13 4 3 7 2" xfId="12512" xr:uid="{00000000-0005-0000-0000-0000D5430000}"/>
    <cellStyle name="Standard 13 4 3 7 2 2" xfId="29350" xr:uid="{00000000-0005-0000-0000-0000D6430000}"/>
    <cellStyle name="Standard 13 4 3 7 3" xfId="20932" xr:uid="{00000000-0005-0000-0000-0000D7430000}"/>
    <cellStyle name="Standard 13 4 3 8" xfId="7381" xr:uid="{00000000-0005-0000-0000-0000D8430000}"/>
    <cellStyle name="Standard 13 4 3 8 2" xfId="15802" xr:uid="{00000000-0005-0000-0000-0000D9430000}"/>
    <cellStyle name="Standard 13 4 3 8 2 2" xfId="32640" xr:uid="{00000000-0005-0000-0000-0000DA430000}"/>
    <cellStyle name="Standard 13 4 3 8 3" xfId="24222" xr:uid="{00000000-0005-0000-0000-0000DB430000}"/>
    <cellStyle name="Standard 13 4 3 9" xfId="7872" xr:uid="{00000000-0005-0000-0000-0000DC430000}"/>
    <cellStyle name="Standard 13 4 3 9 2" xfId="16293" xr:uid="{00000000-0005-0000-0000-0000DD430000}"/>
    <cellStyle name="Standard 13 4 3 9 2 2" xfId="33131" xr:uid="{00000000-0005-0000-0000-0000DE430000}"/>
    <cellStyle name="Standard 13 4 3 9 3" xfId="24713" xr:uid="{00000000-0005-0000-0000-0000DF430000}"/>
    <cellStyle name="Standard 13 4 4" xfId="725" xr:uid="{00000000-0005-0000-0000-0000E0430000}"/>
    <cellStyle name="Standard 13 4 4 2" xfId="1713" xr:uid="{00000000-0005-0000-0000-0000E1430000}"/>
    <cellStyle name="Standard 13 4 4 2 2" xfId="5249" xr:uid="{00000000-0005-0000-0000-0000E2430000}"/>
    <cellStyle name="Standard 13 4 4 2 2 2" xfId="13670" xr:uid="{00000000-0005-0000-0000-0000E3430000}"/>
    <cellStyle name="Standard 13 4 4 2 2 2 2" xfId="30508" xr:uid="{00000000-0005-0000-0000-0000E4430000}"/>
    <cellStyle name="Standard 13 4 4 2 2 3" xfId="22090" xr:uid="{00000000-0005-0000-0000-0000E5430000}"/>
    <cellStyle name="Standard 13 4 4 2 3" xfId="10188" xr:uid="{00000000-0005-0000-0000-0000E6430000}"/>
    <cellStyle name="Standard 13 4 4 2 3 2" xfId="27026" xr:uid="{00000000-0005-0000-0000-0000E7430000}"/>
    <cellStyle name="Standard 13 4 4 2 4" xfId="18608" xr:uid="{00000000-0005-0000-0000-0000E8430000}"/>
    <cellStyle name="Standard 13 4 4 3" xfId="4261" xr:uid="{00000000-0005-0000-0000-0000E9430000}"/>
    <cellStyle name="Standard 13 4 4 3 2" xfId="12682" xr:uid="{00000000-0005-0000-0000-0000EA430000}"/>
    <cellStyle name="Standard 13 4 4 3 2 2" xfId="29520" xr:uid="{00000000-0005-0000-0000-0000EB430000}"/>
    <cellStyle name="Standard 13 4 4 3 3" xfId="21102" xr:uid="{00000000-0005-0000-0000-0000EC430000}"/>
    <cellStyle name="Standard 13 4 4 4" xfId="9200" xr:uid="{00000000-0005-0000-0000-0000ED430000}"/>
    <cellStyle name="Standard 13 4 4 4 2" xfId="26038" xr:uid="{00000000-0005-0000-0000-0000EE430000}"/>
    <cellStyle name="Standard 13 4 4 5" xfId="17620" xr:uid="{00000000-0005-0000-0000-0000EF430000}"/>
    <cellStyle name="Standard 13 4 5" xfId="1218" xr:uid="{00000000-0005-0000-0000-0000F0430000}"/>
    <cellStyle name="Standard 13 4 5 2" xfId="4754" xr:uid="{00000000-0005-0000-0000-0000F1430000}"/>
    <cellStyle name="Standard 13 4 5 2 2" xfId="13175" xr:uid="{00000000-0005-0000-0000-0000F2430000}"/>
    <cellStyle name="Standard 13 4 5 2 2 2" xfId="30013" xr:uid="{00000000-0005-0000-0000-0000F3430000}"/>
    <cellStyle name="Standard 13 4 5 2 3" xfId="21595" xr:uid="{00000000-0005-0000-0000-0000F4430000}"/>
    <cellStyle name="Standard 13 4 5 3" xfId="9693" xr:uid="{00000000-0005-0000-0000-0000F5430000}"/>
    <cellStyle name="Standard 13 4 5 3 2" xfId="26531" xr:uid="{00000000-0005-0000-0000-0000F6430000}"/>
    <cellStyle name="Standard 13 4 5 4" xfId="18113" xr:uid="{00000000-0005-0000-0000-0000F7430000}"/>
    <cellStyle name="Standard 13 4 6" xfId="2410" xr:uid="{00000000-0005-0000-0000-0000F8430000}"/>
    <cellStyle name="Standard 13 4 6 2" xfId="5896" xr:uid="{00000000-0005-0000-0000-0000F9430000}"/>
    <cellStyle name="Standard 13 4 6 2 2" xfId="14317" xr:uid="{00000000-0005-0000-0000-0000FA430000}"/>
    <cellStyle name="Standard 13 4 6 2 2 2" xfId="31155" xr:uid="{00000000-0005-0000-0000-0000FB430000}"/>
    <cellStyle name="Standard 13 4 6 2 3" xfId="22737" xr:uid="{00000000-0005-0000-0000-0000FC430000}"/>
    <cellStyle name="Standard 13 4 6 3" xfId="10835" xr:uid="{00000000-0005-0000-0000-0000FD430000}"/>
    <cellStyle name="Standard 13 4 6 3 2" xfId="27673" xr:uid="{00000000-0005-0000-0000-0000FE430000}"/>
    <cellStyle name="Standard 13 4 6 4" xfId="19255" xr:uid="{00000000-0005-0000-0000-0000FF430000}"/>
    <cellStyle name="Standard 13 4 7" xfId="2905" xr:uid="{00000000-0005-0000-0000-000000440000}"/>
    <cellStyle name="Standard 13 4 7 2" xfId="6387" xr:uid="{00000000-0005-0000-0000-000001440000}"/>
    <cellStyle name="Standard 13 4 7 2 2" xfId="14808" xr:uid="{00000000-0005-0000-0000-000002440000}"/>
    <cellStyle name="Standard 13 4 7 2 2 2" xfId="31646" xr:uid="{00000000-0005-0000-0000-000003440000}"/>
    <cellStyle name="Standard 13 4 7 2 3" xfId="23228" xr:uid="{00000000-0005-0000-0000-000004440000}"/>
    <cellStyle name="Standard 13 4 7 3" xfId="11326" xr:uid="{00000000-0005-0000-0000-000005440000}"/>
    <cellStyle name="Standard 13 4 7 3 2" xfId="28164" xr:uid="{00000000-0005-0000-0000-000006440000}"/>
    <cellStyle name="Standard 13 4 7 4" xfId="19746" xr:uid="{00000000-0005-0000-0000-000007440000}"/>
    <cellStyle name="Standard 13 4 8" xfId="3402" xr:uid="{00000000-0005-0000-0000-000008440000}"/>
    <cellStyle name="Standard 13 4 8 2" xfId="6884" xr:uid="{00000000-0005-0000-0000-000009440000}"/>
    <cellStyle name="Standard 13 4 8 2 2" xfId="15305" xr:uid="{00000000-0005-0000-0000-00000A440000}"/>
    <cellStyle name="Standard 13 4 8 2 2 2" xfId="32143" xr:uid="{00000000-0005-0000-0000-00000B440000}"/>
    <cellStyle name="Standard 13 4 8 2 3" xfId="23725" xr:uid="{00000000-0005-0000-0000-00000C440000}"/>
    <cellStyle name="Standard 13 4 8 3" xfId="11823" xr:uid="{00000000-0005-0000-0000-00000D440000}"/>
    <cellStyle name="Standard 13 4 8 3 2" xfId="28661" xr:uid="{00000000-0005-0000-0000-00000E440000}"/>
    <cellStyle name="Standard 13 4 8 4" xfId="20243" xr:uid="{00000000-0005-0000-0000-00000F440000}"/>
    <cellStyle name="Standard 13 4 9" xfId="3766" xr:uid="{00000000-0005-0000-0000-000010440000}"/>
    <cellStyle name="Standard 13 4 9 2" xfId="12187" xr:uid="{00000000-0005-0000-0000-000011440000}"/>
    <cellStyle name="Standard 13 4 9 2 2" xfId="29025" xr:uid="{00000000-0005-0000-0000-000012440000}"/>
    <cellStyle name="Standard 13 4 9 3" xfId="20607" xr:uid="{00000000-0005-0000-0000-000013440000}"/>
    <cellStyle name="Standard 13 5" xfId="314" xr:uid="{00000000-0005-0000-0000-000014440000}"/>
    <cellStyle name="Standard 13 5 10" xfId="8366" xr:uid="{00000000-0005-0000-0000-000015440000}"/>
    <cellStyle name="Standard 13 5 10 2" xfId="16787" xr:uid="{00000000-0005-0000-0000-000016440000}"/>
    <cellStyle name="Standard 13 5 10 2 2" xfId="33625" xr:uid="{00000000-0005-0000-0000-000017440000}"/>
    <cellStyle name="Standard 13 5 10 3" xfId="25207" xr:uid="{00000000-0005-0000-0000-000018440000}"/>
    <cellStyle name="Standard 13 5 11" xfId="8789" xr:uid="{00000000-0005-0000-0000-000019440000}"/>
    <cellStyle name="Standard 13 5 11 2" xfId="25628" xr:uid="{00000000-0005-0000-0000-00001A440000}"/>
    <cellStyle name="Standard 13 5 12" xfId="17209" xr:uid="{00000000-0005-0000-0000-00001B440000}"/>
    <cellStyle name="Standard 13 5 2" xfId="810" xr:uid="{00000000-0005-0000-0000-00001C440000}"/>
    <cellStyle name="Standard 13 5 2 2" xfId="1798" xr:uid="{00000000-0005-0000-0000-00001D440000}"/>
    <cellStyle name="Standard 13 5 2 2 2" xfId="5334" xr:uid="{00000000-0005-0000-0000-00001E440000}"/>
    <cellStyle name="Standard 13 5 2 2 2 2" xfId="13755" xr:uid="{00000000-0005-0000-0000-00001F440000}"/>
    <cellStyle name="Standard 13 5 2 2 2 2 2" xfId="30593" xr:uid="{00000000-0005-0000-0000-000020440000}"/>
    <cellStyle name="Standard 13 5 2 2 2 3" xfId="22175" xr:uid="{00000000-0005-0000-0000-000021440000}"/>
    <cellStyle name="Standard 13 5 2 2 3" xfId="10273" xr:uid="{00000000-0005-0000-0000-000022440000}"/>
    <cellStyle name="Standard 13 5 2 2 3 2" xfId="27111" xr:uid="{00000000-0005-0000-0000-000023440000}"/>
    <cellStyle name="Standard 13 5 2 2 4" xfId="18693" xr:uid="{00000000-0005-0000-0000-000024440000}"/>
    <cellStyle name="Standard 13 5 2 3" xfId="4346" xr:uid="{00000000-0005-0000-0000-000025440000}"/>
    <cellStyle name="Standard 13 5 2 3 2" xfId="12767" xr:uid="{00000000-0005-0000-0000-000026440000}"/>
    <cellStyle name="Standard 13 5 2 3 2 2" xfId="29605" xr:uid="{00000000-0005-0000-0000-000027440000}"/>
    <cellStyle name="Standard 13 5 2 3 3" xfId="21187" xr:uid="{00000000-0005-0000-0000-000028440000}"/>
    <cellStyle name="Standard 13 5 2 4" xfId="9285" xr:uid="{00000000-0005-0000-0000-000029440000}"/>
    <cellStyle name="Standard 13 5 2 4 2" xfId="26123" xr:uid="{00000000-0005-0000-0000-00002A440000}"/>
    <cellStyle name="Standard 13 5 2 5" xfId="17705" xr:uid="{00000000-0005-0000-0000-00002B440000}"/>
    <cellStyle name="Standard 13 5 3" xfId="1303" xr:uid="{00000000-0005-0000-0000-00002C440000}"/>
    <cellStyle name="Standard 13 5 3 2" xfId="4839" xr:uid="{00000000-0005-0000-0000-00002D440000}"/>
    <cellStyle name="Standard 13 5 3 2 2" xfId="13260" xr:uid="{00000000-0005-0000-0000-00002E440000}"/>
    <cellStyle name="Standard 13 5 3 2 2 2" xfId="30098" xr:uid="{00000000-0005-0000-0000-00002F440000}"/>
    <cellStyle name="Standard 13 5 3 2 3" xfId="21680" xr:uid="{00000000-0005-0000-0000-000030440000}"/>
    <cellStyle name="Standard 13 5 3 3" xfId="9778" xr:uid="{00000000-0005-0000-0000-000031440000}"/>
    <cellStyle name="Standard 13 5 3 3 2" xfId="26616" xr:uid="{00000000-0005-0000-0000-000032440000}"/>
    <cellStyle name="Standard 13 5 3 4" xfId="18198" xr:uid="{00000000-0005-0000-0000-000033440000}"/>
    <cellStyle name="Standard 13 5 4" xfId="2413" xr:uid="{00000000-0005-0000-0000-000034440000}"/>
    <cellStyle name="Standard 13 5 4 2" xfId="5899" xr:uid="{00000000-0005-0000-0000-000035440000}"/>
    <cellStyle name="Standard 13 5 4 2 2" xfId="14320" xr:uid="{00000000-0005-0000-0000-000036440000}"/>
    <cellStyle name="Standard 13 5 4 2 2 2" xfId="31158" xr:uid="{00000000-0005-0000-0000-000037440000}"/>
    <cellStyle name="Standard 13 5 4 2 3" xfId="22740" xr:uid="{00000000-0005-0000-0000-000038440000}"/>
    <cellStyle name="Standard 13 5 4 3" xfId="10838" xr:uid="{00000000-0005-0000-0000-000039440000}"/>
    <cellStyle name="Standard 13 5 4 3 2" xfId="27676" xr:uid="{00000000-0005-0000-0000-00003A440000}"/>
    <cellStyle name="Standard 13 5 4 4" xfId="19258" xr:uid="{00000000-0005-0000-0000-00003B440000}"/>
    <cellStyle name="Standard 13 5 5" xfId="2908" xr:uid="{00000000-0005-0000-0000-00003C440000}"/>
    <cellStyle name="Standard 13 5 5 2" xfId="6390" xr:uid="{00000000-0005-0000-0000-00003D440000}"/>
    <cellStyle name="Standard 13 5 5 2 2" xfId="14811" xr:uid="{00000000-0005-0000-0000-00003E440000}"/>
    <cellStyle name="Standard 13 5 5 2 2 2" xfId="31649" xr:uid="{00000000-0005-0000-0000-00003F440000}"/>
    <cellStyle name="Standard 13 5 5 2 3" xfId="23231" xr:uid="{00000000-0005-0000-0000-000040440000}"/>
    <cellStyle name="Standard 13 5 5 3" xfId="11329" xr:uid="{00000000-0005-0000-0000-000041440000}"/>
    <cellStyle name="Standard 13 5 5 3 2" xfId="28167" xr:uid="{00000000-0005-0000-0000-000042440000}"/>
    <cellStyle name="Standard 13 5 5 4" xfId="19749" xr:uid="{00000000-0005-0000-0000-000043440000}"/>
    <cellStyle name="Standard 13 5 6" xfId="3405" xr:uid="{00000000-0005-0000-0000-000044440000}"/>
    <cellStyle name="Standard 13 5 6 2" xfId="6887" xr:uid="{00000000-0005-0000-0000-000045440000}"/>
    <cellStyle name="Standard 13 5 6 2 2" xfId="15308" xr:uid="{00000000-0005-0000-0000-000046440000}"/>
    <cellStyle name="Standard 13 5 6 2 2 2" xfId="32146" xr:uid="{00000000-0005-0000-0000-000047440000}"/>
    <cellStyle name="Standard 13 5 6 2 3" xfId="23728" xr:uid="{00000000-0005-0000-0000-000048440000}"/>
    <cellStyle name="Standard 13 5 6 3" xfId="11826" xr:uid="{00000000-0005-0000-0000-000049440000}"/>
    <cellStyle name="Standard 13 5 6 3 2" xfId="28664" xr:uid="{00000000-0005-0000-0000-00004A440000}"/>
    <cellStyle name="Standard 13 5 6 4" xfId="20246" xr:uid="{00000000-0005-0000-0000-00004B440000}"/>
    <cellStyle name="Standard 13 5 7" xfId="3851" xr:uid="{00000000-0005-0000-0000-00004C440000}"/>
    <cellStyle name="Standard 13 5 7 2" xfId="12272" xr:uid="{00000000-0005-0000-0000-00004D440000}"/>
    <cellStyle name="Standard 13 5 7 2 2" xfId="29110" xr:uid="{00000000-0005-0000-0000-00004E440000}"/>
    <cellStyle name="Standard 13 5 7 3" xfId="20692" xr:uid="{00000000-0005-0000-0000-00004F440000}"/>
    <cellStyle name="Standard 13 5 8" xfId="7382" xr:uid="{00000000-0005-0000-0000-000050440000}"/>
    <cellStyle name="Standard 13 5 8 2" xfId="15803" xr:uid="{00000000-0005-0000-0000-000051440000}"/>
    <cellStyle name="Standard 13 5 8 2 2" xfId="32641" xr:uid="{00000000-0005-0000-0000-000052440000}"/>
    <cellStyle name="Standard 13 5 8 3" xfId="24223" xr:uid="{00000000-0005-0000-0000-000053440000}"/>
    <cellStyle name="Standard 13 5 9" xfId="7873" xr:uid="{00000000-0005-0000-0000-000054440000}"/>
    <cellStyle name="Standard 13 5 9 2" xfId="16294" xr:uid="{00000000-0005-0000-0000-000055440000}"/>
    <cellStyle name="Standard 13 5 9 2 2" xfId="33132" xr:uid="{00000000-0005-0000-0000-000056440000}"/>
    <cellStyle name="Standard 13 5 9 3" xfId="24714" xr:uid="{00000000-0005-0000-0000-000057440000}"/>
    <cellStyle name="Standard 13 6" xfId="476" xr:uid="{00000000-0005-0000-0000-000058440000}"/>
    <cellStyle name="Standard 13 6 10" xfId="8367" xr:uid="{00000000-0005-0000-0000-000059440000}"/>
    <cellStyle name="Standard 13 6 10 2" xfId="16788" xr:uid="{00000000-0005-0000-0000-00005A440000}"/>
    <cellStyle name="Standard 13 6 10 2 2" xfId="33626" xr:uid="{00000000-0005-0000-0000-00005B440000}"/>
    <cellStyle name="Standard 13 6 10 3" xfId="25208" xr:uid="{00000000-0005-0000-0000-00005C440000}"/>
    <cellStyle name="Standard 13 6 11" xfId="8952" xr:uid="{00000000-0005-0000-0000-00005D440000}"/>
    <cellStyle name="Standard 13 6 11 2" xfId="25790" xr:uid="{00000000-0005-0000-0000-00005E440000}"/>
    <cellStyle name="Standard 13 6 12" xfId="17372" xr:uid="{00000000-0005-0000-0000-00005F440000}"/>
    <cellStyle name="Standard 13 6 2" xfId="972" xr:uid="{00000000-0005-0000-0000-000060440000}"/>
    <cellStyle name="Standard 13 6 2 2" xfId="1960" xr:uid="{00000000-0005-0000-0000-000061440000}"/>
    <cellStyle name="Standard 13 6 2 2 2" xfId="5496" xr:uid="{00000000-0005-0000-0000-000062440000}"/>
    <cellStyle name="Standard 13 6 2 2 2 2" xfId="13917" xr:uid="{00000000-0005-0000-0000-000063440000}"/>
    <cellStyle name="Standard 13 6 2 2 2 2 2" xfId="30755" xr:uid="{00000000-0005-0000-0000-000064440000}"/>
    <cellStyle name="Standard 13 6 2 2 2 3" xfId="22337" xr:uid="{00000000-0005-0000-0000-000065440000}"/>
    <cellStyle name="Standard 13 6 2 2 3" xfId="10435" xr:uid="{00000000-0005-0000-0000-000066440000}"/>
    <cellStyle name="Standard 13 6 2 2 3 2" xfId="27273" xr:uid="{00000000-0005-0000-0000-000067440000}"/>
    <cellStyle name="Standard 13 6 2 2 4" xfId="18855" xr:uid="{00000000-0005-0000-0000-000068440000}"/>
    <cellStyle name="Standard 13 6 2 3" xfId="4508" xr:uid="{00000000-0005-0000-0000-000069440000}"/>
    <cellStyle name="Standard 13 6 2 3 2" xfId="12929" xr:uid="{00000000-0005-0000-0000-00006A440000}"/>
    <cellStyle name="Standard 13 6 2 3 2 2" xfId="29767" xr:uid="{00000000-0005-0000-0000-00006B440000}"/>
    <cellStyle name="Standard 13 6 2 3 3" xfId="21349" xr:uid="{00000000-0005-0000-0000-00006C440000}"/>
    <cellStyle name="Standard 13 6 2 4" xfId="9447" xr:uid="{00000000-0005-0000-0000-00006D440000}"/>
    <cellStyle name="Standard 13 6 2 4 2" xfId="26285" xr:uid="{00000000-0005-0000-0000-00006E440000}"/>
    <cellStyle name="Standard 13 6 2 5" xfId="17867" xr:uid="{00000000-0005-0000-0000-00006F440000}"/>
    <cellStyle name="Standard 13 6 3" xfId="1465" xr:uid="{00000000-0005-0000-0000-000070440000}"/>
    <cellStyle name="Standard 13 6 3 2" xfId="5001" xr:uid="{00000000-0005-0000-0000-000071440000}"/>
    <cellStyle name="Standard 13 6 3 2 2" xfId="13422" xr:uid="{00000000-0005-0000-0000-000072440000}"/>
    <cellStyle name="Standard 13 6 3 2 2 2" xfId="30260" xr:uid="{00000000-0005-0000-0000-000073440000}"/>
    <cellStyle name="Standard 13 6 3 2 3" xfId="21842" xr:uid="{00000000-0005-0000-0000-000074440000}"/>
    <cellStyle name="Standard 13 6 3 3" xfId="9940" xr:uid="{00000000-0005-0000-0000-000075440000}"/>
    <cellStyle name="Standard 13 6 3 3 2" xfId="26778" xr:uid="{00000000-0005-0000-0000-000076440000}"/>
    <cellStyle name="Standard 13 6 3 4" xfId="18360" xr:uid="{00000000-0005-0000-0000-000077440000}"/>
    <cellStyle name="Standard 13 6 4" xfId="2414" xr:uid="{00000000-0005-0000-0000-000078440000}"/>
    <cellStyle name="Standard 13 6 4 2" xfId="5900" xr:uid="{00000000-0005-0000-0000-000079440000}"/>
    <cellStyle name="Standard 13 6 4 2 2" xfId="14321" xr:uid="{00000000-0005-0000-0000-00007A440000}"/>
    <cellStyle name="Standard 13 6 4 2 2 2" xfId="31159" xr:uid="{00000000-0005-0000-0000-00007B440000}"/>
    <cellStyle name="Standard 13 6 4 2 3" xfId="22741" xr:uid="{00000000-0005-0000-0000-00007C440000}"/>
    <cellStyle name="Standard 13 6 4 3" xfId="10839" xr:uid="{00000000-0005-0000-0000-00007D440000}"/>
    <cellStyle name="Standard 13 6 4 3 2" xfId="27677" xr:uid="{00000000-0005-0000-0000-00007E440000}"/>
    <cellStyle name="Standard 13 6 4 4" xfId="19259" xr:uid="{00000000-0005-0000-0000-00007F440000}"/>
    <cellStyle name="Standard 13 6 5" xfId="2909" xr:uid="{00000000-0005-0000-0000-000080440000}"/>
    <cellStyle name="Standard 13 6 5 2" xfId="6391" xr:uid="{00000000-0005-0000-0000-000081440000}"/>
    <cellStyle name="Standard 13 6 5 2 2" xfId="14812" xr:uid="{00000000-0005-0000-0000-000082440000}"/>
    <cellStyle name="Standard 13 6 5 2 2 2" xfId="31650" xr:uid="{00000000-0005-0000-0000-000083440000}"/>
    <cellStyle name="Standard 13 6 5 2 3" xfId="23232" xr:uid="{00000000-0005-0000-0000-000084440000}"/>
    <cellStyle name="Standard 13 6 5 3" xfId="11330" xr:uid="{00000000-0005-0000-0000-000085440000}"/>
    <cellStyle name="Standard 13 6 5 3 2" xfId="28168" xr:uid="{00000000-0005-0000-0000-000086440000}"/>
    <cellStyle name="Standard 13 6 5 4" xfId="19750" xr:uid="{00000000-0005-0000-0000-000087440000}"/>
    <cellStyle name="Standard 13 6 6" xfId="3406" xr:uid="{00000000-0005-0000-0000-000088440000}"/>
    <cellStyle name="Standard 13 6 6 2" xfId="6888" xr:uid="{00000000-0005-0000-0000-000089440000}"/>
    <cellStyle name="Standard 13 6 6 2 2" xfId="15309" xr:uid="{00000000-0005-0000-0000-00008A440000}"/>
    <cellStyle name="Standard 13 6 6 2 2 2" xfId="32147" xr:uid="{00000000-0005-0000-0000-00008B440000}"/>
    <cellStyle name="Standard 13 6 6 2 3" xfId="23729" xr:uid="{00000000-0005-0000-0000-00008C440000}"/>
    <cellStyle name="Standard 13 6 6 3" xfId="11827" xr:uid="{00000000-0005-0000-0000-00008D440000}"/>
    <cellStyle name="Standard 13 6 6 3 2" xfId="28665" xr:uid="{00000000-0005-0000-0000-00008E440000}"/>
    <cellStyle name="Standard 13 6 6 4" xfId="20247" xr:uid="{00000000-0005-0000-0000-00008F440000}"/>
    <cellStyle name="Standard 13 6 7" xfId="4013" xr:uid="{00000000-0005-0000-0000-000090440000}"/>
    <cellStyle name="Standard 13 6 7 2" xfId="12434" xr:uid="{00000000-0005-0000-0000-000091440000}"/>
    <cellStyle name="Standard 13 6 7 2 2" xfId="29272" xr:uid="{00000000-0005-0000-0000-000092440000}"/>
    <cellStyle name="Standard 13 6 7 3" xfId="20854" xr:uid="{00000000-0005-0000-0000-000093440000}"/>
    <cellStyle name="Standard 13 6 8" xfId="7383" xr:uid="{00000000-0005-0000-0000-000094440000}"/>
    <cellStyle name="Standard 13 6 8 2" xfId="15804" xr:uid="{00000000-0005-0000-0000-000095440000}"/>
    <cellStyle name="Standard 13 6 8 2 2" xfId="32642" xr:uid="{00000000-0005-0000-0000-000096440000}"/>
    <cellStyle name="Standard 13 6 8 3" xfId="24224" xr:uid="{00000000-0005-0000-0000-000097440000}"/>
    <cellStyle name="Standard 13 6 9" xfId="7874" xr:uid="{00000000-0005-0000-0000-000098440000}"/>
    <cellStyle name="Standard 13 6 9 2" xfId="16295" xr:uid="{00000000-0005-0000-0000-000099440000}"/>
    <cellStyle name="Standard 13 6 9 2 2" xfId="33133" xr:uid="{00000000-0005-0000-0000-00009A440000}"/>
    <cellStyle name="Standard 13 6 9 3" xfId="24715" xr:uid="{00000000-0005-0000-0000-00009B440000}"/>
    <cellStyle name="Standard 13 7" xfId="647" xr:uid="{00000000-0005-0000-0000-00009C440000}"/>
    <cellStyle name="Standard 13 7 2" xfId="1635" xr:uid="{00000000-0005-0000-0000-00009D440000}"/>
    <cellStyle name="Standard 13 7 2 2" xfId="5171" xr:uid="{00000000-0005-0000-0000-00009E440000}"/>
    <cellStyle name="Standard 13 7 2 2 2" xfId="13592" xr:uid="{00000000-0005-0000-0000-00009F440000}"/>
    <cellStyle name="Standard 13 7 2 2 2 2" xfId="30430" xr:uid="{00000000-0005-0000-0000-0000A0440000}"/>
    <cellStyle name="Standard 13 7 2 2 3" xfId="22012" xr:uid="{00000000-0005-0000-0000-0000A1440000}"/>
    <cellStyle name="Standard 13 7 2 3" xfId="10110" xr:uid="{00000000-0005-0000-0000-0000A2440000}"/>
    <cellStyle name="Standard 13 7 2 3 2" xfId="26948" xr:uid="{00000000-0005-0000-0000-0000A3440000}"/>
    <cellStyle name="Standard 13 7 2 4" xfId="18530" xr:uid="{00000000-0005-0000-0000-0000A4440000}"/>
    <cellStyle name="Standard 13 7 3" xfId="4183" xr:uid="{00000000-0005-0000-0000-0000A5440000}"/>
    <cellStyle name="Standard 13 7 3 2" xfId="12604" xr:uid="{00000000-0005-0000-0000-0000A6440000}"/>
    <cellStyle name="Standard 13 7 3 2 2" xfId="29442" xr:uid="{00000000-0005-0000-0000-0000A7440000}"/>
    <cellStyle name="Standard 13 7 3 3" xfId="21024" xr:uid="{00000000-0005-0000-0000-0000A8440000}"/>
    <cellStyle name="Standard 13 7 4" xfId="9122" xr:uid="{00000000-0005-0000-0000-0000A9440000}"/>
    <cellStyle name="Standard 13 7 4 2" xfId="25960" xr:uid="{00000000-0005-0000-0000-0000AA440000}"/>
    <cellStyle name="Standard 13 7 5" xfId="17542" xr:uid="{00000000-0005-0000-0000-0000AB440000}"/>
    <cellStyle name="Standard 13 8" xfId="1140" xr:uid="{00000000-0005-0000-0000-0000AC440000}"/>
    <cellStyle name="Standard 13 8 2" xfId="4676" xr:uid="{00000000-0005-0000-0000-0000AD440000}"/>
    <cellStyle name="Standard 13 8 2 2" xfId="13097" xr:uid="{00000000-0005-0000-0000-0000AE440000}"/>
    <cellStyle name="Standard 13 8 2 2 2" xfId="29935" xr:uid="{00000000-0005-0000-0000-0000AF440000}"/>
    <cellStyle name="Standard 13 8 2 3" xfId="21517" xr:uid="{00000000-0005-0000-0000-0000B0440000}"/>
    <cellStyle name="Standard 13 8 3" xfId="9615" xr:uid="{00000000-0005-0000-0000-0000B1440000}"/>
    <cellStyle name="Standard 13 8 3 2" xfId="26453" xr:uid="{00000000-0005-0000-0000-0000B2440000}"/>
    <cellStyle name="Standard 13 8 4" xfId="18035" xr:uid="{00000000-0005-0000-0000-0000B3440000}"/>
    <cellStyle name="Standard 13 9" xfId="2391" xr:uid="{00000000-0005-0000-0000-0000B4440000}"/>
    <cellStyle name="Standard 13 9 2" xfId="5877" xr:uid="{00000000-0005-0000-0000-0000B5440000}"/>
    <cellStyle name="Standard 13 9 2 2" xfId="14298" xr:uid="{00000000-0005-0000-0000-0000B6440000}"/>
    <cellStyle name="Standard 13 9 2 2 2" xfId="31136" xr:uid="{00000000-0005-0000-0000-0000B7440000}"/>
    <cellStyle name="Standard 13 9 2 3" xfId="22718" xr:uid="{00000000-0005-0000-0000-0000B8440000}"/>
    <cellStyle name="Standard 13 9 3" xfId="10816" xr:uid="{00000000-0005-0000-0000-0000B9440000}"/>
    <cellStyle name="Standard 13 9 3 2" xfId="27654" xr:uid="{00000000-0005-0000-0000-0000BA440000}"/>
    <cellStyle name="Standard 13 9 4" xfId="19236" xr:uid="{00000000-0005-0000-0000-0000BB440000}"/>
    <cellStyle name="Standard 13_1" xfId="226" xr:uid="{00000000-0005-0000-0000-0000BC440000}"/>
    <cellStyle name="Standard 14" xfId="43" xr:uid="{00000000-0005-0000-0000-0000BD440000}"/>
    <cellStyle name="Standard 14 10" xfId="2910" xr:uid="{00000000-0005-0000-0000-0000BE440000}"/>
    <cellStyle name="Standard 14 10 2" xfId="6392" xr:uid="{00000000-0005-0000-0000-0000BF440000}"/>
    <cellStyle name="Standard 14 10 2 2" xfId="14813" xr:uid="{00000000-0005-0000-0000-0000C0440000}"/>
    <cellStyle name="Standard 14 10 2 2 2" xfId="31651" xr:uid="{00000000-0005-0000-0000-0000C1440000}"/>
    <cellStyle name="Standard 14 10 2 3" xfId="23233" xr:uid="{00000000-0005-0000-0000-0000C2440000}"/>
    <cellStyle name="Standard 14 10 3" xfId="11331" xr:uid="{00000000-0005-0000-0000-0000C3440000}"/>
    <cellStyle name="Standard 14 10 3 2" xfId="28169" xr:uid="{00000000-0005-0000-0000-0000C4440000}"/>
    <cellStyle name="Standard 14 10 4" xfId="19751" xr:uid="{00000000-0005-0000-0000-0000C5440000}"/>
    <cellStyle name="Standard 14 11" xfId="3407" xr:uid="{00000000-0005-0000-0000-0000C6440000}"/>
    <cellStyle name="Standard 14 11 2" xfId="6889" xr:uid="{00000000-0005-0000-0000-0000C7440000}"/>
    <cellStyle name="Standard 14 11 2 2" xfId="15310" xr:uid="{00000000-0005-0000-0000-0000C8440000}"/>
    <cellStyle name="Standard 14 11 2 2 2" xfId="32148" xr:uid="{00000000-0005-0000-0000-0000C9440000}"/>
    <cellStyle name="Standard 14 11 2 3" xfId="23730" xr:uid="{00000000-0005-0000-0000-0000CA440000}"/>
    <cellStyle name="Standard 14 11 3" xfId="11828" xr:uid="{00000000-0005-0000-0000-0000CB440000}"/>
    <cellStyle name="Standard 14 11 3 2" xfId="28666" xr:uid="{00000000-0005-0000-0000-0000CC440000}"/>
    <cellStyle name="Standard 14 11 4" xfId="20248" xr:uid="{00000000-0005-0000-0000-0000CD440000}"/>
    <cellStyle name="Standard 14 12" xfId="3690" xr:uid="{00000000-0005-0000-0000-0000CE440000}"/>
    <cellStyle name="Standard 14 12 2" xfId="12111" xr:uid="{00000000-0005-0000-0000-0000CF440000}"/>
    <cellStyle name="Standard 14 12 2 2" xfId="28949" xr:uid="{00000000-0005-0000-0000-0000D0440000}"/>
    <cellStyle name="Standard 14 12 3" xfId="20531" xr:uid="{00000000-0005-0000-0000-0000D1440000}"/>
    <cellStyle name="Standard 14 13" xfId="7384" xr:uid="{00000000-0005-0000-0000-0000D2440000}"/>
    <cellStyle name="Standard 14 13 2" xfId="15805" xr:uid="{00000000-0005-0000-0000-0000D3440000}"/>
    <cellStyle name="Standard 14 13 2 2" xfId="32643" xr:uid="{00000000-0005-0000-0000-0000D4440000}"/>
    <cellStyle name="Standard 14 13 3" xfId="24225" xr:uid="{00000000-0005-0000-0000-0000D5440000}"/>
    <cellStyle name="Standard 14 14" xfId="7875" xr:uid="{00000000-0005-0000-0000-0000D6440000}"/>
    <cellStyle name="Standard 14 14 2" xfId="16296" xr:uid="{00000000-0005-0000-0000-0000D7440000}"/>
    <cellStyle name="Standard 14 14 2 2" xfId="33134" xr:uid="{00000000-0005-0000-0000-0000D8440000}"/>
    <cellStyle name="Standard 14 14 3" xfId="24716" xr:uid="{00000000-0005-0000-0000-0000D9440000}"/>
    <cellStyle name="Standard 14 15" xfId="8368" xr:uid="{00000000-0005-0000-0000-0000DA440000}"/>
    <cellStyle name="Standard 14 15 2" xfId="16789" xr:uid="{00000000-0005-0000-0000-0000DB440000}"/>
    <cellStyle name="Standard 14 15 2 2" xfId="33627" xr:uid="{00000000-0005-0000-0000-0000DC440000}"/>
    <cellStyle name="Standard 14 15 3" xfId="25209" xr:uid="{00000000-0005-0000-0000-0000DD440000}"/>
    <cellStyle name="Standard 14 16" xfId="8628" xr:uid="{00000000-0005-0000-0000-0000DE440000}"/>
    <cellStyle name="Standard 14 16 2" xfId="25467" xr:uid="{00000000-0005-0000-0000-0000DF440000}"/>
    <cellStyle name="Standard 14 17" xfId="17048" xr:uid="{00000000-0005-0000-0000-0000E0440000}"/>
    <cellStyle name="Standard 14 2" xfId="106" xr:uid="{00000000-0005-0000-0000-0000E1440000}"/>
    <cellStyle name="Standard 14 2 10" xfId="3727" xr:uid="{00000000-0005-0000-0000-0000E2440000}"/>
    <cellStyle name="Standard 14 2 10 2" xfId="12148" xr:uid="{00000000-0005-0000-0000-0000E3440000}"/>
    <cellStyle name="Standard 14 2 10 2 2" xfId="28986" xr:uid="{00000000-0005-0000-0000-0000E4440000}"/>
    <cellStyle name="Standard 14 2 10 3" xfId="20568" xr:uid="{00000000-0005-0000-0000-0000E5440000}"/>
    <cellStyle name="Standard 14 2 11" xfId="7385" xr:uid="{00000000-0005-0000-0000-0000E6440000}"/>
    <cellStyle name="Standard 14 2 11 2" xfId="15806" xr:uid="{00000000-0005-0000-0000-0000E7440000}"/>
    <cellStyle name="Standard 14 2 11 2 2" xfId="32644" xr:uid="{00000000-0005-0000-0000-0000E8440000}"/>
    <cellStyle name="Standard 14 2 11 3" xfId="24226" xr:uid="{00000000-0005-0000-0000-0000E9440000}"/>
    <cellStyle name="Standard 14 2 12" xfId="7876" xr:uid="{00000000-0005-0000-0000-0000EA440000}"/>
    <cellStyle name="Standard 14 2 12 2" xfId="16297" xr:uid="{00000000-0005-0000-0000-0000EB440000}"/>
    <cellStyle name="Standard 14 2 12 2 2" xfId="33135" xr:uid="{00000000-0005-0000-0000-0000EC440000}"/>
    <cellStyle name="Standard 14 2 12 3" xfId="24717" xr:uid="{00000000-0005-0000-0000-0000ED440000}"/>
    <cellStyle name="Standard 14 2 13" xfId="8369" xr:uid="{00000000-0005-0000-0000-0000EE440000}"/>
    <cellStyle name="Standard 14 2 13 2" xfId="16790" xr:uid="{00000000-0005-0000-0000-0000EF440000}"/>
    <cellStyle name="Standard 14 2 13 2 2" xfId="33628" xr:uid="{00000000-0005-0000-0000-0000F0440000}"/>
    <cellStyle name="Standard 14 2 13 3" xfId="25210" xr:uid="{00000000-0005-0000-0000-0000F1440000}"/>
    <cellStyle name="Standard 14 2 14" xfId="8665" xr:uid="{00000000-0005-0000-0000-0000F2440000}"/>
    <cellStyle name="Standard 14 2 14 2" xfId="25504" xr:uid="{00000000-0005-0000-0000-0000F3440000}"/>
    <cellStyle name="Standard 14 2 15" xfId="17085" xr:uid="{00000000-0005-0000-0000-0000F4440000}"/>
    <cellStyle name="Standard 14 2 2" xfId="234" xr:uid="{00000000-0005-0000-0000-0000F5440000}"/>
    <cellStyle name="Standard 14 2 2 10" xfId="7386" xr:uid="{00000000-0005-0000-0000-0000F6440000}"/>
    <cellStyle name="Standard 14 2 2 10 2" xfId="15807" xr:uid="{00000000-0005-0000-0000-0000F7440000}"/>
    <cellStyle name="Standard 14 2 2 10 2 2" xfId="32645" xr:uid="{00000000-0005-0000-0000-0000F8440000}"/>
    <cellStyle name="Standard 14 2 2 10 3" xfId="24227" xr:uid="{00000000-0005-0000-0000-0000F9440000}"/>
    <cellStyle name="Standard 14 2 2 11" xfId="7877" xr:uid="{00000000-0005-0000-0000-0000FA440000}"/>
    <cellStyle name="Standard 14 2 2 11 2" xfId="16298" xr:uid="{00000000-0005-0000-0000-0000FB440000}"/>
    <cellStyle name="Standard 14 2 2 11 2 2" xfId="33136" xr:uid="{00000000-0005-0000-0000-0000FC440000}"/>
    <cellStyle name="Standard 14 2 2 11 3" xfId="24718" xr:uid="{00000000-0005-0000-0000-0000FD440000}"/>
    <cellStyle name="Standard 14 2 2 12" xfId="8370" xr:uid="{00000000-0005-0000-0000-0000FE440000}"/>
    <cellStyle name="Standard 14 2 2 12 2" xfId="16791" xr:uid="{00000000-0005-0000-0000-0000FF440000}"/>
    <cellStyle name="Standard 14 2 2 12 2 2" xfId="33629" xr:uid="{00000000-0005-0000-0000-000000450000}"/>
    <cellStyle name="Standard 14 2 2 12 3" xfId="25211" xr:uid="{00000000-0005-0000-0000-000001450000}"/>
    <cellStyle name="Standard 14 2 2 13" xfId="8744" xr:uid="{00000000-0005-0000-0000-000002450000}"/>
    <cellStyle name="Standard 14 2 2 13 2" xfId="25583" xr:uid="{00000000-0005-0000-0000-000003450000}"/>
    <cellStyle name="Standard 14 2 2 14" xfId="17164" xr:uid="{00000000-0005-0000-0000-000004450000}"/>
    <cellStyle name="Standard 14 2 2 2" xfId="432" xr:uid="{00000000-0005-0000-0000-000005450000}"/>
    <cellStyle name="Standard 14 2 2 2 10" xfId="8371" xr:uid="{00000000-0005-0000-0000-000006450000}"/>
    <cellStyle name="Standard 14 2 2 2 10 2" xfId="16792" xr:uid="{00000000-0005-0000-0000-000007450000}"/>
    <cellStyle name="Standard 14 2 2 2 10 2 2" xfId="33630" xr:uid="{00000000-0005-0000-0000-000008450000}"/>
    <cellStyle name="Standard 14 2 2 2 10 3" xfId="25212" xr:uid="{00000000-0005-0000-0000-000009450000}"/>
    <cellStyle name="Standard 14 2 2 2 11" xfId="8907" xr:uid="{00000000-0005-0000-0000-00000A450000}"/>
    <cellStyle name="Standard 14 2 2 2 11 2" xfId="25746" xr:uid="{00000000-0005-0000-0000-00000B450000}"/>
    <cellStyle name="Standard 14 2 2 2 12" xfId="17327" xr:uid="{00000000-0005-0000-0000-00000C450000}"/>
    <cellStyle name="Standard 14 2 2 2 2" xfId="928" xr:uid="{00000000-0005-0000-0000-00000D450000}"/>
    <cellStyle name="Standard 14 2 2 2 2 2" xfId="1916" xr:uid="{00000000-0005-0000-0000-00000E450000}"/>
    <cellStyle name="Standard 14 2 2 2 2 2 2" xfId="5452" xr:uid="{00000000-0005-0000-0000-00000F450000}"/>
    <cellStyle name="Standard 14 2 2 2 2 2 2 2" xfId="13873" xr:uid="{00000000-0005-0000-0000-000010450000}"/>
    <cellStyle name="Standard 14 2 2 2 2 2 2 2 2" xfId="30711" xr:uid="{00000000-0005-0000-0000-000011450000}"/>
    <cellStyle name="Standard 14 2 2 2 2 2 2 3" xfId="22293" xr:uid="{00000000-0005-0000-0000-000012450000}"/>
    <cellStyle name="Standard 14 2 2 2 2 2 3" xfId="10391" xr:uid="{00000000-0005-0000-0000-000013450000}"/>
    <cellStyle name="Standard 14 2 2 2 2 2 3 2" xfId="27229" xr:uid="{00000000-0005-0000-0000-000014450000}"/>
    <cellStyle name="Standard 14 2 2 2 2 2 4" xfId="18811" xr:uid="{00000000-0005-0000-0000-000015450000}"/>
    <cellStyle name="Standard 14 2 2 2 2 3" xfId="4464" xr:uid="{00000000-0005-0000-0000-000016450000}"/>
    <cellStyle name="Standard 14 2 2 2 2 3 2" xfId="12885" xr:uid="{00000000-0005-0000-0000-000017450000}"/>
    <cellStyle name="Standard 14 2 2 2 2 3 2 2" xfId="29723" xr:uid="{00000000-0005-0000-0000-000018450000}"/>
    <cellStyle name="Standard 14 2 2 2 2 3 3" xfId="21305" xr:uid="{00000000-0005-0000-0000-000019450000}"/>
    <cellStyle name="Standard 14 2 2 2 2 4" xfId="9403" xr:uid="{00000000-0005-0000-0000-00001A450000}"/>
    <cellStyle name="Standard 14 2 2 2 2 4 2" xfId="26241" xr:uid="{00000000-0005-0000-0000-00001B450000}"/>
    <cellStyle name="Standard 14 2 2 2 2 5" xfId="17823" xr:uid="{00000000-0005-0000-0000-00001C450000}"/>
    <cellStyle name="Standard 14 2 2 2 3" xfId="1421" xr:uid="{00000000-0005-0000-0000-00001D450000}"/>
    <cellStyle name="Standard 14 2 2 2 3 2" xfId="4957" xr:uid="{00000000-0005-0000-0000-00001E450000}"/>
    <cellStyle name="Standard 14 2 2 2 3 2 2" xfId="13378" xr:uid="{00000000-0005-0000-0000-00001F450000}"/>
    <cellStyle name="Standard 14 2 2 2 3 2 2 2" xfId="30216" xr:uid="{00000000-0005-0000-0000-000020450000}"/>
    <cellStyle name="Standard 14 2 2 2 3 2 3" xfId="21798" xr:uid="{00000000-0005-0000-0000-000021450000}"/>
    <cellStyle name="Standard 14 2 2 2 3 3" xfId="9896" xr:uid="{00000000-0005-0000-0000-000022450000}"/>
    <cellStyle name="Standard 14 2 2 2 3 3 2" xfId="26734" xr:uid="{00000000-0005-0000-0000-000023450000}"/>
    <cellStyle name="Standard 14 2 2 2 3 4" xfId="18316" xr:uid="{00000000-0005-0000-0000-000024450000}"/>
    <cellStyle name="Standard 14 2 2 2 4" xfId="2418" xr:uid="{00000000-0005-0000-0000-000025450000}"/>
    <cellStyle name="Standard 14 2 2 2 4 2" xfId="5904" xr:uid="{00000000-0005-0000-0000-000026450000}"/>
    <cellStyle name="Standard 14 2 2 2 4 2 2" xfId="14325" xr:uid="{00000000-0005-0000-0000-000027450000}"/>
    <cellStyle name="Standard 14 2 2 2 4 2 2 2" xfId="31163" xr:uid="{00000000-0005-0000-0000-000028450000}"/>
    <cellStyle name="Standard 14 2 2 2 4 2 3" xfId="22745" xr:uid="{00000000-0005-0000-0000-000029450000}"/>
    <cellStyle name="Standard 14 2 2 2 4 3" xfId="10843" xr:uid="{00000000-0005-0000-0000-00002A450000}"/>
    <cellStyle name="Standard 14 2 2 2 4 3 2" xfId="27681" xr:uid="{00000000-0005-0000-0000-00002B450000}"/>
    <cellStyle name="Standard 14 2 2 2 4 4" xfId="19263" xr:uid="{00000000-0005-0000-0000-00002C450000}"/>
    <cellStyle name="Standard 14 2 2 2 5" xfId="2913" xr:uid="{00000000-0005-0000-0000-00002D450000}"/>
    <cellStyle name="Standard 14 2 2 2 5 2" xfId="6395" xr:uid="{00000000-0005-0000-0000-00002E450000}"/>
    <cellStyle name="Standard 14 2 2 2 5 2 2" xfId="14816" xr:uid="{00000000-0005-0000-0000-00002F450000}"/>
    <cellStyle name="Standard 14 2 2 2 5 2 2 2" xfId="31654" xr:uid="{00000000-0005-0000-0000-000030450000}"/>
    <cellStyle name="Standard 14 2 2 2 5 2 3" xfId="23236" xr:uid="{00000000-0005-0000-0000-000031450000}"/>
    <cellStyle name="Standard 14 2 2 2 5 3" xfId="11334" xr:uid="{00000000-0005-0000-0000-000032450000}"/>
    <cellStyle name="Standard 14 2 2 2 5 3 2" xfId="28172" xr:uid="{00000000-0005-0000-0000-000033450000}"/>
    <cellStyle name="Standard 14 2 2 2 5 4" xfId="19754" xr:uid="{00000000-0005-0000-0000-000034450000}"/>
    <cellStyle name="Standard 14 2 2 2 6" xfId="3410" xr:uid="{00000000-0005-0000-0000-000035450000}"/>
    <cellStyle name="Standard 14 2 2 2 6 2" xfId="6892" xr:uid="{00000000-0005-0000-0000-000036450000}"/>
    <cellStyle name="Standard 14 2 2 2 6 2 2" xfId="15313" xr:uid="{00000000-0005-0000-0000-000037450000}"/>
    <cellStyle name="Standard 14 2 2 2 6 2 2 2" xfId="32151" xr:uid="{00000000-0005-0000-0000-000038450000}"/>
    <cellStyle name="Standard 14 2 2 2 6 2 3" xfId="23733" xr:uid="{00000000-0005-0000-0000-000039450000}"/>
    <cellStyle name="Standard 14 2 2 2 6 3" xfId="11831" xr:uid="{00000000-0005-0000-0000-00003A450000}"/>
    <cellStyle name="Standard 14 2 2 2 6 3 2" xfId="28669" xr:uid="{00000000-0005-0000-0000-00003B450000}"/>
    <cellStyle name="Standard 14 2 2 2 6 4" xfId="20251" xr:uid="{00000000-0005-0000-0000-00003C450000}"/>
    <cellStyle name="Standard 14 2 2 2 7" xfId="3969" xr:uid="{00000000-0005-0000-0000-00003D450000}"/>
    <cellStyle name="Standard 14 2 2 2 7 2" xfId="12390" xr:uid="{00000000-0005-0000-0000-00003E450000}"/>
    <cellStyle name="Standard 14 2 2 2 7 2 2" xfId="29228" xr:uid="{00000000-0005-0000-0000-00003F450000}"/>
    <cellStyle name="Standard 14 2 2 2 7 3" xfId="20810" xr:uid="{00000000-0005-0000-0000-000040450000}"/>
    <cellStyle name="Standard 14 2 2 2 8" xfId="7387" xr:uid="{00000000-0005-0000-0000-000041450000}"/>
    <cellStyle name="Standard 14 2 2 2 8 2" xfId="15808" xr:uid="{00000000-0005-0000-0000-000042450000}"/>
    <cellStyle name="Standard 14 2 2 2 8 2 2" xfId="32646" xr:uid="{00000000-0005-0000-0000-000043450000}"/>
    <cellStyle name="Standard 14 2 2 2 8 3" xfId="24228" xr:uid="{00000000-0005-0000-0000-000044450000}"/>
    <cellStyle name="Standard 14 2 2 2 9" xfId="7878" xr:uid="{00000000-0005-0000-0000-000045450000}"/>
    <cellStyle name="Standard 14 2 2 2 9 2" xfId="16299" xr:uid="{00000000-0005-0000-0000-000046450000}"/>
    <cellStyle name="Standard 14 2 2 2 9 2 2" xfId="33137" xr:uid="{00000000-0005-0000-0000-000047450000}"/>
    <cellStyle name="Standard 14 2 2 2 9 3" xfId="24719" xr:uid="{00000000-0005-0000-0000-000048450000}"/>
    <cellStyle name="Standard 14 2 2 3" xfId="594" xr:uid="{00000000-0005-0000-0000-000049450000}"/>
    <cellStyle name="Standard 14 2 2 3 10" xfId="8372" xr:uid="{00000000-0005-0000-0000-00004A450000}"/>
    <cellStyle name="Standard 14 2 2 3 10 2" xfId="16793" xr:uid="{00000000-0005-0000-0000-00004B450000}"/>
    <cellStyle name="Standard 14 2 2 3 10 2 2" xfId="33631" xr:uid="{00000000-0005-0000-0000-00004C450000}"/>
    <cellStyle name="Standard 14 2 2 3 10 3" xfId="25213" xr:uid="{00000000-0005-0000-0000-00004D450000}"/>
    <cellStyle name="Standard 14 2 2 3 11" xfId="9070" xr:uid="{00000000-0005-0000-0000-00004E450000}"/>
    <cellStyle name="Standard 14 2 2 3 11 2" xfId="25908" xr:uid="{00000000-0005-0000-0000-00004F450000}"/>
    <cellStyle name="Standard 14 2 2 3 12" xfId="17490" xr:uid="{00000000-0005-0000-0000-000050450000}"/>
    <cellStyle name="Standard 14 2 2 3 2" xfId="1090" xr:uid="{00000000-0005-0000-0000-000051450000}"/>
    <cellStyle name="Standard 14 2 2 3 2 2" xfId="2078" xr:uid="{00000000-0005-0000-0000-000052450000}"/>
    <cellStyle name="Standard 14 2 2 3 2 2 2" xfId="5614" xr:uid="{00000000-0005-0000-0000-000053450000}"/>
    <cellStyle name="Standard 14 2 2 3 2 2 2 2" xfId="14035" xr:uid="{00000000-0005-0000-0000-000054450000}"/>
    <cellStyle name="Standard 14 2 2 3 2 2 2 2 2" xfId="30873" xr:uid="{00000000-0005-0000-0000-000055450000}"/>
    <cellStyle name="Standard 14 2 2 3 2 2 2 3" xfId="22455" xr:uid="{00000000-0005-0000-0000-000056450000}"/>
    <cellStyle name="Standard 14 2 2 3 2 2 3" xfId="10553" xr:uid="{00000000-0005-0000-0000-000057450000}"/>
    <cellStyle name="Standard 14 2 2 3 2 2 3 2" xfId="27391" xr:uid="{00000000-0005-0000-0000-000058450000}"/>
    <cellStyle name="Standard 14 2 2 3 2 2 4" xfId="18973" xr:uid="{00000000-0005-0000-0000-000059450000}"/>
    <cellStyle name="Standard 14 2 2 3 2 3" xfId="4626" xr:uid="{00000000-0005-0000-0000-00005A450000}"/>
    <cellStyle name="Standard 14 2 2 3 2 3 2" xfId="13047" xr:uid="{00000000-0005-0000-0000-00005B450000}"/>
    <cellStyle name="Standard 14 2 2 3 2 3 2 2" xfId="29885" xr:uid="{00000000-0005-0000-0000-00005C450000}"/>
    <cellStyle name="Standard 14 2 2 3 2 3 3" xfId="21467" xr:uid="{00000000-0005-0000-0000-00005D450000}"/>
    <cellStyle name="Standard 14 2 2 3 2 4" xfId="9565" xr:uid="{00000000-0005-0000-0000-00005E450000}"/>
    <cellStyle name="Standard 14 2 2 3 2 4 2" xfId="26403" xr:uid="{00000000-0005-0000-0000-00005F450000}"/>
    <cellStyle name="Standard 14 2 2 3 2 5" xfId="17985" xr:uid="{00000000-0005-0000-0000-000060450000}"/>
    <cellStyle name="Standard 14 2 2 3 3" xfId="1583" xr:uid="{00000000-0005-0000-0000-000061450000}"/>
    <cellStyle name="Standard 14 2 2 3 3 2" xfId="5119" xr:uid="{00000000-0005-0000-0000-000062450000}"/>
    <cellStyle name="Standard 14 2 2 3 3 2 2" xfId="13540" xr:uid="{00000000-0005-0000-0000-000063450000}"/>
    <cellStyle name="Standard 14 2 2 3 3 2 2 2" xfId="30378" xr:uid="{00000000-0005-0000-0000-000064450000}"/>
    <cellStyle name="Standard 14 2 2 3 3 2 3" xfId="21960" xr:uid="{00000000-0005-0000-0000-000065450000}"/>
    <cellStyle name="Standard 14 2 2 3 3 3" xfId="10058" xr:uid="{00000000-0005-0000-0000-000066450000}"/>
    <cellStyle name="Standard 14 2 2 3 3 3 2" xfId="26896" xr:uid="{00000000-0005-0000-0000-000067450000}"/>
    <cellStyle name="Standard 14 2 2 3 3 4" xfId="18478" xr:uid="{00000000-0005-0000-0000-000068450000}"/>
    <cellStyle name="Standard 14 2 2 3 4" xfId="2419" xr:uid="{00000000-0005-0000-0000-000069450000}"/>
    <cellStyle name="Standard 14 2 2 3 4 2" xfId="5905" xr:uid="{00000000-0005-0000-0000-00006A450000}"/>
    <cellStyle name="Standard 14 2 2 3 4 2 2" xfId="14326" xr:uid="{00000000-0005-0000-0000-00006B450000}"/>
    <cellStyle name="Standard 14 2 2 3 4 2 2 2" xfId="31164" xr:uid="{00000000-0005-0000-0000-00006C450000}"/>
    <cellStyle name="Standard 14 2 2 3 4 2 3" xfId="22746" xr:uid="{00000000-0005-0000-0000-00006D450000}"/>
    <cellStyle name="Standard 14 2 2 3 4 3" xfId="10844" xr:uid="{00000000-0005-0000-0000-00006E450000}"/>
    <cellStyle name="Standard 14 2 2 3 4 3 2" xfId="27682" xr:uid="{00000000-0005-0000-0000-00006F450000}"/>
    <cellStyle name="Standard 14 2 2 3 4 4" xfId="19264" xr:uid="{00000000-0005-0000-0000-000070450000}"/>
    <cellStyle name="Standard 14 2 2 3 5" xfId="2914" xr:uid="{00000000-0005-0000-0000-000071450000}"/>
    <cellStyle name="Standard 14 2 2 3 5 2" xfId="6396" xr:uid="{00000000-0005-0000-0000-000072450000}"/>
    <cellStyle name="Standard 14 2 2 3 5 2 2" xfId="14817" xr:uid="{00000000-0005-0000-0000-000073450000}"/>
    <cellStyle name="Standard 14 2 2 3 5 2 2 2" xfId="31655" xr:uid="{00000000-0005-0000-0000-000074450000}"/>
    <cellStyle name="Standard 14 2 2 3 5 2 3" xfId="23237" xr:uid="{00000000-0005-0000-0000-000075450000}"/>
    <cellStyle name="Standard 14 2 2 3 5 3" xfId="11335" xr:uid="{00000000-0005-0000-0000-000076450000}"/>
    <cellStyle name="Standard 14 2 2 3 5 3 2" xfId="28173" xr:uid="{00000000-0005-0000-0000-000077450000}"/>
    <cellStyle name="Standard 14 2 2 3 5 4" xfId="19755" xr:uid="{00000000-0005-0000-0000-000078450000}"/>
    <cellStyle name="Standard 14 2 2 3 6" xfId="3411" xr:uid="{00000000-0005-0000-0000-000079450000}"/>
    <cellStyle name="Standard 14 2 2 3 6 2" xfId="6893" xr:uid="{00000000-0005-0000-0000-00007A450000}"/>
    <cellStyle name="Standard 14 2 2 3 6 2 2" xfId="15314" xr:uid="{00000000-0005-0000-0000-00007B450000}"/>
    <cellStyle name="Standard 14 2 2 3 6 2 2 2" xfId="32152" xr:uid="{00000000-0005-0000-0000-00007C450000}"/>
    <cellStyle name="Standard 14 2 2 3 6 2 3" xfId="23734" xr:uid="{00000000-0005-0000-0000-00007D450000}"/>
    <cellStyle name="Standard 14 2 2 3 6 3" xfId="11832" xr:uid="{00000000-0005-0000-0000-00007E450000}"/>
    <cellStyle name="Standard 14 2 2 3 6 3 2" xfId="28670" xr:uid="{00000000-0005-0000-0000-00007F450000}"/>
    <cellStyle name="Standard 14 2 2 3 6 4" xfId="20252" xr:uid="{00000000-0005-0000-0000-000080450000}"/>
    <cellStyle name="Standard 14 2 2 3 7" xfId="4131" xr:uid="{00000000-0005-0000-0000-000081450000}"/>
    <cellStyle name="Standard 14 2 2 3 7 2" xfId="12552" xr:uid="{00000000-0005-0000-0000-000082450000}"/>
    <cellStyle name="Standard 14 2 2 3 7 2 2" xfId="29390" xr:uid="{00000000-0005-0000-0000-000083450000}"/>
    <cellStyle name="Standard 14 2 2 3 7 3" xfId="20972" xr:uid="{00000000-0005-0000-0000-000084450000}"/>
    <cellStyle name="Standard 14 2 2 3 8" xfId="7388" xr:uid="{00000000-0005-0000-0000-000085450000}"/>
    <cellStyle name="Standard 14 2 2 3 8 2" xfId="15809" xr:uid="{00000000-0005-0000-0000-000086450000}"/>
    <cellStyle name="Standard 14 2 2 3 8 2 2" xfId="32647" xr:uid="{00000000-0005-0000-0000-000087450000}"/>
    <cellStyle name="Standard 14 2 2 3 8 3" xfId="24229" xr:uid="{00000000-0005-0000-0000-000088450000}"/>
    <cellStyle name="Standard 14 2 2 3 9" xfId="7879" xr:uid="{00000000-0005-0000-0000-000089450000}"/>
    <cellStyle name="Standard 14 2 2 3 9 2" xfId="16300" xr:uid="{00000000-0005-0000-0000-00008A450000}"/>
    <cellStyle name="Standard 14 2 2 3 9 2 2" xfId="33138" xr:uid="{00000000-0005-0000-0000-00008B450000}"/>
    <cellStyle name="Standard 14 2 2 3 9 3" xfId="24720" xr:uid="{00000000-0005-0000-0000-00008C450000}"/>
    <cellStyle name="Standard 14 2 2 4" xfId="765" xr:uid="{00000000-0005-0000-0000-00008D450000}"/>
    <cellStyle name="Standard 14 2 2 4 2" xfId="1753" xr:uid="{00000000-0005-0000-0000-00008E450000}"/>
    <cellStyle name="Standard 14 2 2 4 2 2" xfId="5289" xr:uid="{00000000-0005-0000-0000-00008F450000}"/>
    <cellStyle name="Standard 14 2 2 4 2 2 2" xfId="13710" xr:uid="{00000000-0005-0000-0000-000090450000}"/>
    <cellStyle name="Standard 14 2 2 4 2 2 2 2" xfId="30548" xr:uid="{00000000-0005-0000-0000-000091450000}"/>
    <cellStyle name="Standard 14 2 2 4 2 2 3" xfId="22130" xr:uid="{00000000-0005-0000-0000-000092450000}"/>
    <cellStyle name="Standard 14 2 2 4 2 3" xfId="10228" xr:uid="{00000000-0005-0000-0000-000093450000}"/>
    <cellStyle name="Standard 14 2 2 4 2 3 2" xfId="27066" xr:uid="{00000000-0005-0000-0000-000094450000}"/>
    <cellStyle name="Standard 14 2 2 4 2 4" xfId="18648" xr:uid="{00000000-0005-0000-0000-000095450000}"/>
    <cellStyle name="Standard 14 2 2 4 3" xfId="4301" xr:uid="{00000000-0005-0000-0000-000096450000}"/>
    <cellStyle name="Standard 14 2 2 4 3 2" xfId="12722" xr:uid="{00000000-0005-0000-0000-000097450000}"/>
    <cellStyle name="Standard 14 2 2 4 3 2 2" xfId="29560" xr:uid="{00000000-0005-0000-0000-000098450000}"/>
    <cellStyle name="Standard 14 2 2 4 3 3" xfId="21142" xr:uid="{00000000-0005-0000-0000-000099450000}"/>
    <cellStyle name="Standard 14 2 2 4 4" xfId="9240" xr:uid="{00000000-0005-0000-0000-00009A450000}"/>
    <cellStyle name="Standard 14 2 2 4 4 2" xfId="26078" xr:uid="{00000000-0005-0000-0000-00009B450000}"/>
    <cellStyle name="Standard 14 2 2 4 5" xfId="17660" xr:uid="{00000000-0005-0000-0000-00009C450000}"/>
    <cellStyle name="Standard 14 2 2 5" xfId="1258" xr:uid="{00000000-0005-0000-0000-00009D450000}"/>
    <cellStyle name="Standard 14 2 2 5 2" xfId="4794" xr:uid="{00000000-0005-0000-0000-00009E450000}"/>
    <cellStyle name="Standard 14 2 2 5 2 2" xfId="13215" xr:uid="{00000000-0005-0000-0000-00009F450000}"/>
    <cellStyle name="Standard 14 2 2 5 2 2 2" xfId="30053" xr:uid="{00000000-0005-0000-0000-0000A0450000}"/>
    <cellStyle name="Standard 14 2 2 5 2 3" xfId="21635" xr:uid="{00000000-0005-0000-0000-0000A1450000}"/>
    <cellStyle name="Standard 14 2 2 5 3" xfId="9733" xr:uid="{00000000-0005-0000-0000-0000A2450000}"/>
    <cellStyle name="Standard 14 2 2 5 3 2" xfId="26571" xr:uid="{00000000-0005-0000-0000-0000A3450000}"/>
    <cellStyle name="Standard 14 2 2 5 4" xfId="18153" xr:uid="{00000000-0005-0000-0000-0000A4450000}"/>
    <cellStyle name="Standard 14 2 2 6" xfId="2417" xr:uid="{00000000-0005-0000-0000-0000A5450000}"/>
    <cellStyle name="Standard 14 2 2 6 2" xfId="5903" xr:uid="{00000000-0005-0000-0000-0000A6450000}"/>
    <cellStyle name="Standard 14 2 2 6 2 2" xfId="14324" xr:uid="{00000000-0005-0000-0000-0000A7450000}"/>
    <cellStyle name="Standard 14 2 2 6 2 2 2" xfId="31162" xr:uid="{00000000-0005-0000-0000-0000A8450000}"/>
    <cellStyle name="Standard 14 2 2 6 2 3" xfId="22744" xr:uid="{00000000-0005-0000-0000-0000A9450000}"/>
    <cellStyle name="Standard 14 2 2 6 3" xfId="10842" xr:uid="{00000000-0005-0000-0000-0000AA450000}"/>
    <cellStyle name="Standard 14 2 2 6 3 2" xfId="27680" xr:uid="{00000000-0005-0000-0000-0000AB450000}"/>
    <cellStyle name="Standard 14 2 2 6 4" xfId="19262" xr:uid="{00000000-0005-0000-0000-0000AC450000}"/>
    <cellStyle name="Standard 14 2 2 7" xfId="2912" xr:uid="{00000000-0005-0000-0000-0000AD450000}"/>
    <cellStyle name="Standard 14 2 2 7 2" xfId="6394" xr:uid="{00000000-0005-0000-0000-0000AE450000}"/>
    <cellStyle name="Standard 14 2 2 7 2 2" xfId="14815" xr:uid="{00000000-0005-0000-0000-0000AF450000}"/>
    <cellStyle name="Standard 14 2 2 7 2 2 2" xfId="31653" xr:uid="{00000000-0005-0000-0000-0000B0450000}"/>
    <cellStyle name="Standard 14 2 2 7 2 3" xfId="23235" xr:uid="{00000000-0005-0000-0000-0000B1450000}"/>
    <cellStyle name="Standard 14 2 2 7 3" xfId="11333" xr:uid="{00000000-0005-0000-0000-0000B2450000}"/>
    <cellStyle name="Standard 14 2 2 7 3 2" xfId="28171" xr:uid="{00000000-0005-0000-0000-0000B3450000}"/>
    <cellStyle name="Standard 14 2 2 7 4" xfId="19753" xr:uid="{00000000-0005-0000-0000-0000B4450000}"/>
    <cellStyle name="Standard 14 2 2 8" xfId="3409" xr:uid="{00000000-0005-0000-0000-0000B5450000}"/>
    <cellStyle name="Standard 14 2 2 8 2" xfId="6891" xr:uid="{00000000-0005-0000-0000-0000B6450000}"/>
    <cellStyle name="Standard 14 2 2 8 2 2" xfId="15312" xr:uid="{00000000-0005-0000-0000-0000B7450000}"/>
    <cellStyle name="Standard 14 2 2 8 2 2 2" xfId="32150" xr:uid="{00000000-0005-0000-0000-0000B8450000}"/>
    <cellStyle name="Standard 14 2 2 8 2 3" xfId="23732" xr:uid="{00000000-0005-0000-0000-0000B9450000}"/>
    <cellStyle name="Standard 14 2 2 8 3" xfId="11830" xr:uid="{00000000-0005-0000-0000-0000BA450000}"/>
    <cellStyle name="Standard 14 2 2 8 3 2" xfId="28668" xr:uid="{00000000-0005-0000-0000-0000BB450000}"/>
    <cellStyle name="Standard 14 2 2 8 4" xfId="20250" xr:uid="{00000000-0005-0000-0000-0000BC450000}"/>
    <cellStyle name="Standard 14 2 2 9" xfId="3806" xr:uid="{00000000-0005-0000-0000-0000BD450000}"/>
    <cellStyle name="Standard 14 2 2 9 2" xfId="12227" xr:uid="{00000000-0005-0000-0000-0000BE450000}"/>
    <cellStyle name="Standard 14 2 2 9 2 2" xfId="29065" xr:uid="{00000000-0005-0000-0000-0000BF450000}"/>
    <cellStyle name="Standard 14 2 2 9 3" xfId="20647" xr:uid="{00000000-0005-0000-0000-0000C0450000}"/>
    <cellStyle name="Standard 14 2 3" xfId="353" xr:uid="{00000000-0005-0000-0000-0000C1450000}"/>
    <cellStyle name="Standard 14 2 3 10" xfId="8373" xr:uid="{00000000-0005-0000-0000-0000C2450000}"/>
    <cellStyle name="Standard 14 2 3 10 2" xfId="16794" xr:uid="{00000000-0005-0000-0000-0000C3450000}"/>
    <cellStyle name="Standard 14 2 3 10 2 2" xfId="33632" xr:uid="{00000000-0005-0000-0000-0000C4450000}"/>
    <cellStyle name="Standard 14 2 3 10 3" xfId="25214" xr:uid="{00000000-0005-0000-0000-0000C5450000}"/>
    <cellStyle name="Standard 14 2 3 11" xfId="8828" xr:uid="{00000000-0005-0000-0000-0000C6450000}"/>
    <cellStyle name="Standard 14 2 3 11 2" xfId="25667" xr:uid="{00000000-0005-0000-0000-0000C7450000}"/>
    <cellStyle name="Standard 14 2 3 12" xfId="17248" xr:uid="{00000000-0005-0000-0000-0000C8450000}"/>
    <cellStyle name="Standard 14 2 3 2" xfId="849" xr:uid="{00000000-0005-0000-0000-0000C9450000}"/>
    <cellStyle name="Standard 14 2 3 2 2" xfId="1837" xr:uid="{00000000-0005-0000-0000-0000CA450000}"/>
    <cellStyle name="Standard 14 2 3 2 2 2" xfId="5373" xr:uid="{00000000-0005-0000-0000-0000CB450000}"/>
    <cellStyle name="Standard 14 2 3 2 2 2 2" xfId="13794" xr:uid="{00000000-0005-0000-0000-0000CC450000}"/>
    <cellStyle name="Standard 14 2 3 2 2 2 2 2" xfId="30632" xr:uid="{00000000-0005-0000-0000-0000CD450000}"/>
    <cellStyle name="Standard 14 2 3 2 2 2 3" xfId="22214" xr:uid="{00000000-0005-0000-0000-0000CE450000}"/>
    <cellStyle name="Standard 14 2 3 2 2 3" xfId="10312" xr:uid="{00000000-0005-0000-0000-0000CF450000}"/>
    <cellStyle name="Standard 14 2 3 2 2 3 2" xfId="27150" xr:uid="{00000000-0005-0000-0000-0000D0450000}"/>
    <cellStyle name="Standard 14 2 3 2 2 4" xfId="18732" xr:uid="{00000000-0005-0000-0000-0000D1450000}"/>
    <cellStyle name="Standard 14 2 3 2 3" xfId="4385" xr:uid="{00000000-0005-0000-0000-0000D2450000}"/>
    <cellStyle name="Standard 14 2 3 2 3 2" xfId="12806" xr:uid="{00000000-0005-0000-0000-0000D3450000}"/>
    <cellStyle name="Standard 14 2 3 2 3 2 2" xfId="29644" xr:uid="{00000000-0005-0000-0000-0000D4450000}"/>
    <cellStyle name="Standard 14 2 3 2 3 3" xfId="21226" xr:uid="{00000000-0005-0000-0000-0000D5450000}"/>
    <cellStyle name="Standard 14 2 3 2 4" xfId="9324" xr:uid="{00000000-0005-0000-0000-0000D6450000}"/>
    <cellStyle name="Standard 14 2 3 2 4 2" xfId="26162" xr:uid="{00000000-0005-0000-0000-0000D7450000}"/>
    <cellStyle name="Standard 14 2 3 2 5" xfId="17744" xr:uid="{00000000-0005-0000-0000-0000D8450000}"/>
    <cellStyle name="Standard 14 2 3 3" xfId="1342" xr:uid="{00000000-0005-0000-0000-0000D9450000}"/>
    <cellStyle name="Standard 14 2 3 3 2" xfId="4878" xr:uid="{00000000-0005-0000-0000-0000DA450000}"/>
    <cellStyle name="Standard 14 2 3 3 2 2" xfId="13299" xr:uid="{00000000-0005-0000-0000-0000DB450000}"/>
    <cellStyle name="Standard 14 2 3 3 2 2 2" xfId="30137" xr:uid="{00000000-0005-0000-0000-0000DC450000}"/>
    <cellStyle name="Standard 14 2 3 3 2 3" xfId="21719" xr:uid="{00000000-0005-0000-0000-0000DD450000}"/>
    <cellStyle name="Standard 14 2 3 3 3" xfId="9817" xr:uid="{00000000-0005-0000-0000-0000DE450000}"/>
    <cellStyle name="Standard 14 2 3 3 3 2" xfId="26655" xr:uid="{00000000-0005-0000-0000-0000DF450000}"/>
    <cellStyle name="Standard 14 2 3 3 4" xfId="18237" xr:uid="{00000000-0005-0000-0000-0000E0450000}"/>
    <cellStyle name="Standard 14 2 3 4" xfId="2420" xr:uid="{00000000-0005-0000-0000-0000E1450000}"/>
    <cellStyle name="Standard 14 2 3 4 2" xfId="5906" xr:uid="{00000000-0005-0000-0000-0000E2450000}"/>
    <cellStyle name="Standard 14 2 3 4 2 2" xfId="14327" xr:uid="{00000000-0005-0000-0000-0000E3450000}"/>
    <cellStyle name="Standard 14 2 3 4 2 2 2" xfId="31165" xr:uid="{00000000-0005-0000-0000-0000E4450000}"/>
    <cellStyle name="Standard 14 2 3 4 2 3" xfId="22747" xr:uid="{00000000-0005-0000-0000-0000E5450000}"/>
    <cellStyle name="Standard 14 2 3 4 3" xfId="10845" xr:uid="{00000000-0005-0000-0000-0000E6450000}"/>
    <cellStyle name="Standard 14 2 3 4 3 2" xfId="27683" xr:uid="{00000000-0005-0000-0000-0000E7450000}"/>
    <cellStyle name="Standard 14 2 3 4 4" xfId="19265" xr:uid="{00000000-0005-0000-0000-0000E8450000}"/>
    <cellStyle name="Standard 14 2 3 5" xfId="2915" xr:uid="{00000000-0005-0000-0000-0000E9450000}"/>
    <cellStyle name="Standard 14 2 3 5 2" xfId="6397" xr:uid="{00000000-0005-0000-0000-0000EA450000}"/>
    <cellStyle name="Standard 14 2 3 5 2 2" xfId="14818" xr:uid="{00000000-0005-0000-0000-0000EB450000}"/>
    <cellStyle name="Standard 14 2 3 5 2 2 2" xfId="31656" xr:uid="{00000000-0005-0000-0000-0000EC450000}"/>
    <cellStyle name="Standard 14 2 3 5 2 3" xfId="23238" xr:uid="{00000000-0005-0000-0000-0000ED450000}"/>
    <cellStyle name="Standard 14 2 3 5 3" xfId="11336" xr:uid="{00000000-0005-0000-0000-0000EE450000}"/>
    <cellStyle name="Standard 14 2 3 5 3 2" xfId="28174" xr:uid="{00000000-0005-0000-0000-0000EF450000}"/>
    <cellStyle name="Standard 14 2 3 5 4" xfId="19756" xr:uid="{00000000-0005-0000-0000-0000F0450000}"/>
    <cellStyle name="Standard 14 2 3 6" xfId="3412" xr:uid="{00000000-0005-0000-0000-0000F1450000}"/>
    <cellStyle name="Standard 14 2 3 6 2" xfId="6894" xr:uid="{00000000-0005-0000-0000-0000F2450000}"/>
    <cellStyle name="Standard 14 2 3 6 2 2" xfId="15315" xr:uid="{00000000-0005-0000-0000-0000F3450000}"/>
    <cellStyle name="Standard 14 2 3 6 2 2 2" xfId="32153" xr:uid="{00000000-0005-0000-0000-0000F4450000}"/>
    <cellStyle name="Standard 14 2 3 6 2 3" xfId="23735" xr:uid="{00000000-0005-0000-0000-0000F5450000}"/>
    <cellStyle name="Standard 14 2 3 6 3" xfId="11833" xr:uid="{00000000-0005-0000-0000-0000F6450000}"/>
    <cellStyle name="Standard 14 2 3 6 3 2" xfId="28671" xr:uid="{00000000-0005-0000-0000-0000F7450000}"/>
    <cellStyle name="Standard 14 2 3 6 4" xfId="20253" xr:uid="{00000000-0005-0000-0000-0000F8450000}"/>
    <cellStyle name="Standard 14 2 3 7" xfId="3890" xr:uid="{00000000-0005-0000-0000-0000F9450000}"/>
    <cellStyle name="Standard 14 2 3 7 2" xfId="12311" xr:uid="{00000000-0005-0000-0000-0000FA450000}"/>
    <cellStyle name="Standard 14 2 3 7 2 2" xfId="29149" xr:uid="{00000000-0005-0000-0000-0000FB450000}"/>
    <cellStyle name="Standard 14 2 3 7 3" xfId="20731" xr:uid="{00000000-0005-0000-0000-0000FC450000}"/>
    <cellStyle name="Standard 14 2 3 8" xfId="7389" xr:uid="{00000000-0005-0000-0000-0000FD450000}"/>
    <cellStyle name="Standard 14 2 3 8 2" xfId="15810" xr:uid="{00000000-0005-0000-0000-0000FE450000}"/>
    <cellStyle name="Standard 14 2 3 8 2 2" xfId="32648" xr:uid="{00000000-0005-0000-0000-0000FF450000}"/>
    <cellStyle name="Standard 14 2 3 8 3" xfId="24230" xr:uid="{00000000-0005-0000-0000-000000460000}"/>
    <cellStyle name="Standard 14 2 3 9" xfId="7880" xr:uid="{00000000-0005-0000-0000-000001460000}"/>
    <cellStyle name="Standard 14 2 3 9 2" xfId="16301" xr:uid="{00000000-0005-0000-0000-000002460000}"/>
    <cellStyle name="Standard 14 2 3 9 2 2" xfId="33139" xr:uid="{00000000-0005-0000-0000-000003460000}"/>
    <cellStyle name="Standard 14 2 3 9 3" xfId="24721" xr:uid="{00000000-0005-0000-0000-000004460000}"/>
    <cellStyle name="Standard 14 2 4" xfId="515" xr:uid="{00000000-0005-0000-0000-000005460000}"/>
    <cellStyle name="Standard 14 2 4 10" xfId="8374" xr:uid="{00000000-0005-0000-0000-000006460000}"/>
    <cellStyle name="Standard 14 2 4 10 2" xfId="16795" xr:uid="{00000000-0005-0000-0000-000007460000}"/>
    <cellStyle name="Standard 14 2 4 10 2 2" xfId="33633" xr:uid="{00000000-0005-0000-0000-000008460000}"/>
    <cellStyle name="Standard 14 2 4 10 3" xfId="25215" xr:uid="{00000000-0005-0000-0000-000009460000}"/>
    <cellStyle name="Standard 14 2 4 11" xfId="8991" xr:uid="{00000000-0005-0000-0000-00000A460000}"/>
    <cellStyle name="Standard 14 2 4 11 2" xfId="25829" xr:uid="{00000000-0005-0000-0000-00000B460000}"/>
    <cellStyle name="Standard 14 2 4 12" xfId="17411" xr:uid="{00000000-0005-0000-0000-00000C460000}"/>
    <cellStyle name="Standard 14 2 4 2" xfId="1011" xr:uid="{00000000-0005-0000-0000-00000D460000}"/>
    <cellStyle name="Standard 14 2 4 2 2" xfId="1999" xr:uid="{00000000-0005-0000-0000-00000E460000}"/>
    <cellStyle name="Standard 14 2 4 2 2 2" xfId="5535" xr:uid="{00000000-0005-0000-0000-00000F460000}"/>
    <cellStyle name="Standard 14 2 4 2 2 2 2" xfId="13956" xr:uid="{00000000-0005-0000-0000-000010460000}"/>
    <cellStyle name="Standard 14 2 4 2 2 2 2 2" xfId="30794" xr:uid="{00000000-0005-0000-0000-000011460000}"/>
    <cellStyle name="Standard 14 2 4 2 2 2 3" xfId="22376" xr:uid="{00000000-0005-0000-0000-000012460000}"/>
    <cellStyle name="Standard 14 2 4 2 2 3" xfId="10474" xr:uid="{00000000-0005-0000-0000-000013460000}"/>
    <cellStyle name="Standard 14 2 4 2 2 3 2" xfId="27312" xr:uid="{00000000-0005-0000-0000-000014460000}"/>
    <cellStyle name="Standard 14 2 4 2 2 4" xfId="18894" xr:uid="{00000000-0005-0000-0000-000015460000}"/>
    <cellStyle name="Standard 14 2 4 2 3" xfId="4547" xr:uid="{00000000-0005-0000-0000-000016460000}"/>
    <cellStyle name="Standard 14 2 4 2 3 2" xfId="12968" xr:uid="{00000000-0005-0000-0000-000017460000}"/>
    <cellStyle name="Standard 14 2 4 2 3 2 2" xfId="29806" xr:uid="{00000000-0005-0000-0000-000018460000}"/>
    <cellStyle name="Standard 14 2 4 2 3 3" xfId="21388" xr:uid="{00000000-0005-0000-0000-000019460000}"/>
    <cellStyle name="Standard 14 2 4 2 4" xfId="9486" xr:uid="{00000000-0005-0000-0000-00001A460000}"/>
    <cellStyle name="Standard 14 2 4 2 4 2" xfId="26324" xr:uid="{00000000-0005-0000-0000-00001B460000}"/>
    <cellStyle name="Standard 14 2 4 2 5" xfId="17906" xr:uid="{00000000-0005-0000-0000-00001C460000}"/>
    <cellStyle name="Standard 14 2 4 3" xfId="1504" xr:uid="{00000000-0005-0000-0000-00001D460000}"/>
    <cellStyle name="Standard 14 2 4 3 2" xfId="5040" xr:uid="{00000000-0005-0000-0000-00001E460000}"/>
    <cellStyle name="Standard 14 2 4 3 2 2" xfId="13461" xr:uid="{00000000-0005-0000-0000-00001F460000}"/>
    <cellStyle name="Standard 14 2 4 3 2 2 2" xfId="30299" xr:uid="{00000000-0005-0000-0000-000020460000}"/>
    <cellStyle name="Standard 14 2 4 3 2 3" xfId="21881" xr:uid="{00000000-0005-0000-0000-000021460000}"/>
    <cellStyle name="Standard 14 2 4 3 3" xfId="9979" xr:uid="{00000000-0005-0000-0000-000022460000}"/>
    <cellStyle name="Standard 14 2 4 3 3 2" xfId="26817" xr:uid="{00000000-0005-0000-0000-000023460000}"/>
    <cellStyle name="Standard 14 2 4 3 4" xfId="18399" xr:uid="{00000000-0005-0000-0000-000024460000}"/>
    <cellStyle name="Standard 14 2 4 4" xfId="2421" xr:uid="{00000000-0005-0000-0000-000025460000}"/>
    <cellStyle name="Standard 14 2 4 4 2" xfId="5907" xr:uid="{00000000-0005-0000-0000-000026460000}"/>
    <cellStyle name="Standard 14 2 4 4 2 2" xfId="14328" xr:uid="{00000000-0005-0000-0000-000027460000}"/>
    <cellStyle name="Standard 14 2 4 4 2 2 2" xfId="31166" xr:uid="{00000000-0005-0000-0000-000028460000}"/>
    <cellStyle name="Standard 14 2 4 4 2 3" xfId="22748" xr:uid="{00000000-0005-0000-0000-000029460000}"/>
    <cellStyle name="Standard 14 2 4 4 3" xfId="10846" xr:uid="{00000000-0005-0000-0000-00002A460000}"/>
    <cellStyle name="Standard 14 2 4 4 3 2" xfId="27684" xr:uid="{00000000-0005-0000-0000-00002B460000}"/>
    <cellStyle name="Standard 14 2 4 4 4" xfId="19266" xr:uid="{00000000-0005-0000-0000-00002C460000}"/>
    <cellStyle name="Standard 14 2 4 5" xfId="2916" xr:uid="{00000000-0005-0000-0000-00002D460000}"/>
    <cellStyle name="Standard 14 2 4 5 2" xfId="6398" xr:uid="{00000000-0005-0000-0000-00002E460000}"/>
    <cellStyle name="Standard 14 2 4 5 2 2" xfId="14819" xr:uid="{00000000-0005-0000-0000-00002F460000}"/>
    <cellStyle name="Standard 14 2 4 5 2 2 2" xfId="31657" xr:uid="{00000000-0005-0000-0000-000030460000}"/>
    <cellStyle name="Standard 14 2 4 5 2 3" xfId="23239" xr:uid="{00000000-0005-0000-0000-000031460000}"/>
    <cellStyle name="Standard 14 2 4 5 3" xfId="11337" xr:uid="{00000000-0005-0000-0000-000032460000}"/>
    <cellStyle name="Standard 14 2 4 5 3 2" xfId="28175" xr:uid="{00000000-0005-0000-0000-000033460000}"/>
    <cellStyle name="Standard 14 2 4 5 4" xfId="19757" xr:uid="{00000000-0005-0000-0000-000034460000}"/>
    <cellStyle name="Standard 14 2 4 6" xfId="3413" xr:uid="{00000000-0005-0000-0000-000035460000}"/>
    <cellStyle name="Standard 14 2 4 6 2" xfId="6895" xr:uid="{00000000-0005-0000-0000-000036460000}"/>
    <cellStyle name="Standard 14 2 4 6 2 2" xfId="15316" xr:uid="{00000000-0005-0000-0000-000037460000}"/>
    <cellStyle name="Standard 14 2 4 6 2 2 2" xfId="32154" xr:uid="{00000000-0005-0000-0000-000038460000}"/>
    <cellStyle name="Standard 14 2 4 6 2 3" xfId="23736" xr:uid="{00000000-0005-0000-0000-000039460000}"/>
    <cellStyle name="Standard 14 2 4 6 3" xfId="11834" xr:uid="{00000000-0005-0000-0000-00003A460000}"/>
    <cellStyle name="Standard 14 2 4 6 3 2" xfId="28672" xr:uid="{00000000-0005-0000-0000-00003B460000}"/>
    <cellStyle name="Standard 14 2 4 6 4" xfId="20254" xr:uid="{00000000-0005-0000-0000-00003C460000}"/>
    <cellStyle name="Standard 14 2 4 7" xfId="4052" xr:uid="{00000000-0005-0000-0000-00003D460000}"/>
    <cellStyle name="Standard 14 2 4 7 2" xfId="12473" xr:uid="{00000000-0005-0000-0000-00003E460000}"/>
    <cellStyle name="Standard 14 2 4 7 2 2" xfId="29311" xr:uid="{00000000-0005-0000-0000-00003F460000}"/>
    <cellStyle name="Standard 14 2 4 7 3" xfId="20893" xr:uid="{00000000-0005-0000-0000-000040460000}"/>
    <cellStyle name="Standard 14 2 4 8" xfId="7390" xr:uid="{00000000-0005-0000-0000-000041460000}"/>
    <cellStyle name="Standard 14 2 4 8 2" xfId="15811" xr:uid="{00000000-0005-0000-0000-000042460000}"/>
    <cellStyle name="Standard 14 2 4 8 2 2" xfId="32649" xr:uid="{00000000-0005-0000-0000-000043460000}"/>
    <cellStyle name="Standard 14 2 4 8 3" xfId="24231" xr:uid="{00000000-0005-0000-0000-000044460000}"/>
    <cellStyle name="Standard 14 2 4 9" xfId="7881" xr:uid="{00000000-0005-0000-0000-000045460000}"/>
    <cellStyle name="Standard 14 2 4 9 2" xfId="16302" xr:uid="{00000000-0005-0000-0000-000046460000}"/>
    <cellStyle name="Standard 14 2 4 9 2 2" xfId="33140" xr:uid="{00000000-0005-0000-0000-000047460000}"/>
    <cellStyle name="Standard 14 2 4 9 3" xfId="24722" xr:uid="{00000000-0005-0000-0000-000048460000}"/>
    <cellStyle name="Standard 14 2 5" xfId="686" xr:uid="{00000000-0005-0000-0000-000049460000}"/>
    <cellStyle name="Standard 14 2 5 2" xfId="1674" xr:uid="{00000000-0005-0000-0000-00004A460000}"/>
    <cellStyle name="Standard 14 2 5 2 2" xfId="5210" xr:uid="{00000000-0005-0000-0000-00004B460000}"/>
    <cellStyle name="Standard 14 2 5 2 2 2" xfId="13631" xr:uid="{00000000-0005-0000-0000-00004C460000}"/>
    <cellStyle name="Standard 14 2 5 2 2 2 2" xfId="30469" xr:uid="{00000000-0005-0000-0000-00004D460000}"/>
    <cellStyle name="Standard 14 2 5 2 2 3" xfId="22051" xr:uid="{00000000-0005-0000-0000-00004E460000}"/>
    <cellStyle name="Standard 14 2 5 2 3" xfId="10149" xr:uid="{00000000-0005-0000-0000-00004F460000}"/>
    <cellStyle name="Standard 14 2 5 2 3 2" xfId="26987" xr:uid="{00000000-0005-0000-0000-000050460000}"/>
    <cellStyle name="Standard 14 2 5 2 4" xfId="18569" xr:uid="{00000000-0005-0000-0000-000051460000}"/>
    <cellStyle name="Standard 14 2 5 3" xfId="4222" xr:uid="{00000000-0005-0000-0000-000052460000}"/>
    <cellStyle name="Standard 14 2 5 3 2" xfId="12643" xr:uid="{00000000-0005-0000-0000-000053460000}"/>
    <cellStyle name="Standard 14 2 5 3 2 2" xfId="29481" xr:uid="{00000000-0005-0000-0000-000054460000}"/>
    <cellStyle name="Standard 14 2 5 3 3" xfId="21063" xr:uid="{00000000-0005-0000-0000-000055460000}"/>
    <cellStyle name="Standard 14 2 5 4" xfId="9161" xr:uid="{00000000-0005-0000-0000-000056460000}"/>
    <cellStyle name="Standard 14 2 5 4 2" xfId="25999" xr:uid="{00000000-0005-0000-0000-000057460000}"/>
    <cellStyle name="Standard 14 2 5 5" xfId="17581" xr:uid="{00000000-0005-0000-0000-000058460000}"/>
    <cellStyle name="Standard 14 2 6" xfId="1179" xr:uid="{00000000-0005-0000-0000-000059460000}"/>
    <cellStyle name="Standard 14 2 6 2" xfId="4715" xr:uid="{00000000-0005-0000-0000-00005A460000}"/>
    <cellStyle name="Standard 14 2 6 2 2" xfId="13136" xr:uid="{00000000-0005-0000-0000-00005B460000}"/>
    <cellStyle name="Standard 14 2 6 2 2 2" xfId="29974" xr:uid="{00000000-0005-0000-0000-00005C460000}"/>
    <cellStyle name="Standard 14 2 6 2 3" xfId="21556" xr:uid="{00000000-0005-0000-0000-00005D460000}"/>
    <cellStyle name="Standard 14 2 6 3" xfId="9654" xr:uid="{00000000-0005-0000-0000-00005E460000}"/>
    <cellStyle name="Standard 14 2 6 3 2" xfId="26492" xr:uid="{00000000-0005-0000-0000-00005F460000}"/>
    <cellStyle name="Standard 14 2 6 4" xfId="18074" xr:uid="{00000000-0005-0000-0000-000060460000}"/>
    <cellStyle name="Standard 14 2 7" xfId="2416" xr:uid="{00000000-0005-0000-0000-000061460000}"/>
    <cellStyle name="Standard 14 2 7 2" xfId="5902" xr:uid="{00000000-0005-0000-0000-000062460000}"/>
    <cellStyle name="Standard 14 2 7 2 2" xfId="14323" xr:uid="{00000000-0005-0000-0000-000063460000}"/>
    <cellStyle name="Standard 14 2 7 2 2 2" xfId="31161" xr:uid="{00000000-0005-0000-0000-000064460000}"/>
    <cellStyle name="Standard 14 2 7 2 3" xfId="22743" xr:uid="{00000000-0005-0000-0000-000065460000}"/>
    <cellStyle name="Standard 14 2 7 3" xfId="10841" xr:uid="{00000000-0005-0000-0000-000066460000}"/>
    <cellStyle name="Standard 14 2 7 3 2" xfId="27679" xr:uid="{00000000-0005-0000-0000-000067460000}"/>
    <cellStyle name="Standard 14 2 7 4" xfId="19261" xr:uid="{00000000-0005-0000-0000-000068460000}"/>
    <cellStyle name="Standard 14 2 8" xfId="2911" xr:uid="{00000000-0005-0000-0000-000069460000}"/>
    <cellStyle name="Standard 14 2 8 2" xfId="6393" xr:uid="{00000000-0005-0000-0000-00006A460000}"/>
    <cellStyle name="Standard 14 2 8 2 2" xfId="14814" xr:uid="{00000000-0005-0000-0000-00006B460000}"/>
    <cellStyle name="Standard 14 2 8 2 2 2" xfId="31652" xr:uid="{00000000-0005-0000-0000-00006C460000}"/>
    <cellStyle name="Standard 14 2 8 2 3" xfId="23234" xr:uid="{00000000-0005-0000-0000-00006D460000}"/>
    <cellStyle name="Standard 14 2 8 3" xfId="11332" xr:uid="{00000000-0005-0000-0000-00006E460000}"/>
    <cellStyle name="Standard 14 2 8 3 2" xfId="28170" xr:uid="{00000000-0005-0000-0000-00006F460000}"/>
    <cellStyle name="Standard 14 2 8 4" xfId="19752" xr:uid="{00000000-0005-0000-0000-000070460000}"/>
    <cellStyle name="Standard 14 2 9" xfId="3408" xr:uid="{00000000-0005-0000-0000-000071460000}"/>
    <cellStyle name="Standard 14 2 9 2" xfId="6890" xr:uid="{00000000-0005-0000-0000-000072460000}"/>
    <cellStyle name="Standard 14 2 9 2 2" xfId="15311" xr:uid="{00000000-0005-0000-0000-000073460000}"/>
    <cellStyle name="Standard 14 2 9 2 2 2" xfId="32149" xr:uid="{00000000-0005-0000-0000-000074460000}"/>
    <cellStyle name="Standard 14 2 9 2 3" xfId="23731" xr:uid="{00000000-0005-0000-0000-000075460000}"/>
    <cellStyle name="Standard 14 2 9 3" xfId="11829" xr:uid="{00000000-0005-0000-0000-000076460000}"/>
    <cellStyle name="Standard 14 2 9 3 2" xfId="28667" xr:uid="{00000000-0005-0000-0000-000077460000}"/>
    <cellStyle name="Standard 14 2 9 4" xfId="20249" xr:uid="{00000000-0005-0000-0000-000078460000}"/>
    <cellStyle name="Standard 14 2_1" xfId="233" xr:uid="{00000000-0005-0000-0000-000079460000}"/>
    <cellStyle name="Standard 14 3" xfId="105" xr:uid="{00000000-0005-0000-0000-00007A460000}"/>
    <cellStyle name="Standard 14 4" xfId="154" xr:uid="{00000000-0005-0000-0000-00007B460000}"/>
    <cellStyle name="Standard 14 4 10" xfId="7391" xr:uid="{00000000-0005-0000-0000-00007C460000}"/>
    <cellStyle name="Standard 14 4 10 2" xfId="15812" xr:uid="{00000000-0005-0000-0000-00007D460000}"/>
    <cellStyle name="Standard 14 4 10 2 2" xfId="32650" xr:uid="{00000000-0005-0000-0000-00007E460000}"/>
    <cellStyle name="Standard 14 4 10 3" xfId="24232" xr:uid="{00000000-0005-0000-0000-00007F460000}"/>
    <cellStyle name="Standard 14 4 11" xfId="7882" xr:uid="{00000000-0005-0000-0000-000080460000}"/>
    <cellStyle name="Standard 14 4 11 2" xfId="16303" xr:uid="{00000000-0005-0000-0000-000081460000}"/>
    <cellStyle name="Standard 14 4 11 2 2" xfId="33141" xr:uid="{00000000-0005-0000-0000-000082460000}"/>
    <cellStyle name="Standard 14 4 11 3" xfId="24723" xr:uid="{00000000-0005-0000-0000-000083460000}"/>
    <cellStyle name="Standard 14 4 12" xfId="8375" xr:uid="{00000000-0005-0000-0000-000084460000}"/>
    <cellStyle name="Standard 14 4 12 2" xfId="16796" xr:uid="{00000000-0005-0000-0000-000085460000}"/>
    <cellStyle name="Standard 14 4 12 2 2" xfId="33634" xr:uid="{00000000-0005-0000-0000-000086460000}"/>
    <cellStyle name="Standard 14 4 12 3" xfId="25216" xr:uid="{00000000-0005-0000-0000-000087460000}"/>
    <cellStyle name="Standard 14 4 13" xfId="8706" xr:uid="{00000000-0005-0000-0000-000088460000}"/>
    <cellStyle name="Standard 14 4 13 2" xfId="25545" xr:uid="{00000000-0005-0000-0000-000089460000}"/>
    <cellStyle name="Standard 14 4 14" xfId="17126" xr:uid="{00000000-0005-0000-0000-00008A460000}"/>
    <cellStyle name="Standard 14 4 2" xfId="394" xr:uid="{00000000-0005-0000-0000-00008B460000}"/>
    <cellStyle name="Standard 14 4 2 10" xfId="8376" xr:uid="{00000000-0005-0000-0000-00008C460000}"/>
    <cellStyle name="Standard 14 4 2 10 2" xfId="16797" xr:uid="{00000000-0005-0000-0000-00008D460000}"/>
    <cellStyle name="Standard 14 4 2 10 2 2" xfId="33635" xr:uid="{00000000-0005-0000-0000-00008E460000}"/>
    <cellStyle name="Standard 14 4 2 10 3" xfId="25217" xr:uid="{00000000-0005-0000-0000-00008F460000}"/>
    <cellStyle name="Standard 14 4 2 11" xfId="8869" xr:uid="{00000000-0005-0000-0000-000090460000}"/>
    <cellStyle name="Standard 14 4 2 11 2" xfId="25708" xr:uid="{00000000-0005-0000-0000-000091460000}"/>
    <cellStyle name="Standard 14 4 2 12" xfId="17289" xr:uid="{00000000-0005-0000-0000-000092460000}"/>
    <cellStyle name="Standard 14 4 2 2" xfId="890" xr:uid="{00000000-0005-0000-0000-000093460000}"/>
    <cellStyle name="Standard 14 4 2 2 2" xfId="1878" xr:uid="{00000000-0005-0000-0000-000094460000}"/>
    <cellStyle name="Standard 14 4 2 2 2 2" xfId="5414" xr:uid="{00000000-0005-0000-0000-000095460000}"/>
    <cellStyle name="Standard 14 4 2 2 2 2 2" xfId="13835" xr:uid="{00000000-0005-0000-0000-000096460000}"/>
    <cellStyle name="Standard 14 4 2 2 2 2 2 2" xfId="30673" xr:uid="{00000000-0005-0000-0000-000097460000}"/>
    <cellStyle name="Standard 14 4 2 2 2 2 3" xfId="22255" xr:uid="{00000000-0005-0000-0000-000098460000}"/>
    <cellStyle name="Standard 14 4 2 2 2 3" xfId="10353" xr:uid="{00000000-0005-0000-0000-000099460000}"/>
    <cellStyle name="Standard 14 4 2 2 2 3 2" xfId="27191" xr:uid="{00000000-0005-0000-0000-00009A460000}"/>
    <cellStyle name="Standard 14 4 2 2 2 4" xfId="18773" xr:uid="{00000000-0005-0000-0000-00009B460000}"/>
    <cellStyle name="Standard 14 4 2 2 3" xfId="4426" xr:uid="{00000000-0005-0000-0000-00009C460000}"/>
    <cellStyle name="Standard 14 4 2 2 3 2" xfId="12847" xr:uid="{00000000-0005-0000-0000-00009D460000}"/>
    <cellStyle name="Standard 14 4 2 2 3 2 2" xfId="29685" xr:uid="{00000000-0005-0000-0000-00009E460000}"/>
    <cellStyle name="Standard 14 4 2 2 3 3" xfId="21267" xr:uid="{00000000-0005-0000-0000-00009F460000}"/>
    <cellStyle name="Standard 14 4 2 2 4" xfId="9365" xr:uid="{00000000-0005-0000-0000-0000A0460000}"/>
    <cellStyle name="Standard 14 4 2 2 4 2" xfId="26203" xr:uid="{00000000-0005-0000-0000-0000A1460000}"/>
    <cellStyle name="Standard 14 4 2 2 5" xfId="17785" xr:uid="{00000000-0005-0000-0000-0000A2460000}"/>
    <cellStyle name="Standard 14 4 2 3" xfId="1383" xr:uid="{00000000-0005-0000-0000-0000A3460000}"/>
    <cellStyle name="Standard 14 4 2 3 2" xfId="4919" xr:uid="{00000000-0005-0000-0000-0000A4460000}"/>
    <cellStyle name="Standard 14 4 2 3 2 2" xfId="13340" xr:uid="{00000000-0005-0000-0000-0000A5460000}"/>
    <cellStyle name="Standard 14 4 2 3 2 2 2" xfId="30178" xr:uid="{00000000-0005-0000-0000-0000A6460000}"/>
    <cellStyle name="Standard 14 4 2 3 2 3" xfId="21760" xr:uid="{00000000-0005-0000-0000-0000A7460000}"/>
    <cellStyle name="Standard 14 4 2 3 3" xfId="9858" xr:uid="{00000000-0005-0000-0000-0000A8460000}"/>
    <cellStyle name="Standard 14 4 2 3 3 2" xfId="26696" xr:uid="{00000000-0005-0000-0000-0000A9460000}"/>
    <cellStyle name="Standard 14 4 2 3 4" xfId="18278" xr:uid="{00000000-0005-0000-0000-0000AA460000}"/>
    <cellStyle name="Standard 14 4 2 4" xfId="2423" xr:uid="{00000000-0005-0000-0000-0000AB460000}"/>
    <cellStyle name="Standard 14 4 2 4 2" xfId="5909" xr:uid="{00000000-0005-0000-0000-0000AC460000}"/>
    <cellStyle name="Standard 14 4 2 4 2 2" xfId="14330" xr:uid="{00000000-0005-0000-0000-0000AD460000}"/>
    <cellStyle name="Standard 14 4 2 4 2 2 2" xfId="31168" xr:uid="{00000000-0005-0000-0000-0000AE460000}"/>
    <cellStyle name="Standard 14 4 2 4 2 3" xfId="22750" xr:uid="{00000000-0005-0000-0000-0000AF460000}"/>
    <cellStyle name="Standard 14 4 2 4 3" xfId="10848" xr:uid="{00000000-0005-0000-0000-0000B0460000}"/>
    <cellStyle name="Standard 14 4 2 4 3 2" xfId="27686" xr:uid="{00000000-0005-0000-0000-0000B1460000}"/>
    <cellStyle name="Standard 14 4 2 4 4" xfId="19268" xr:uid="{00000000-0005-0000-0000-0000B2460000}"/>
    <cellStyle name="Standard 14 4 2 5" xfId="2918" xr:uid="{00000000-0005-0000-0000-0000B3460000}"/>
    <cellStyle name="Standard 14 4 2 5 2" xfId="6400" xr:uid="{00000000-0005-0000-0000-0000B4460000}"/>
    <cellStyle name="Standard 14 4 2 5 2 2" xfId="14821" xr:uid="{00000000-0005-0000-0000-0000B5460000}"/>
    <cellStyle name="Standard 14 4 2 5 2 2 2" xfId="31659" xr:uid="{00000000-0005-0000-0000-0000B6460000}"/>
    <cellStyle name="Standard 14 4 2 5 2 3" xfId="23241" xr:uid="{00000000-0005-0000-0000-0000B7460000}"/>
    <cellStyle name="Standard 14 4 2 5 3" xfId="11339" xr:uid="{00000000-0005-0000-0000-0000B8460000}"/>
    <cellStyle name="Standard 14 4 2 5 3 2" xfId="28177" xr:uid="{00000000-0005-0000-0000-0000B9460000}"/>
    <cellStyle name="Standard 14 4 2 5 4" xfId="19759" xr:uid="{00000000-0005-0000-0000-0000BA460000}"/>
    <cellStyle name="Standard 14 4 2 6" xfId="3415" xr:uid="{00000000-0005-0000-0000-0000BB460000}"/>
    <cellStyle name="Standard 14 4 2 6 2" xfId="6897" xr:uid="{00000000-0005-0000-0000-0000BC460000}"/>
    <cellStyle name="Standard 14 4 2 6 2 2" xfId="15318" xr:uid="{00000000-0005-0000-0000-0000BD460000}"/>
    <cellStyle name="Standard 14 4 2 6 2 2 2" xfId="32156" xr:uid="{00000000-0005-0000-0000-0000BE460000}"/>
    <cellStyle name="Standard 14 4 2 6 2 3" xfId="23738" xr:uid="{00000000-0005-0000-0000-0000BF460000}"/>
    <cellStyle name="Standard 14 4 2 6 3" xfId="11836" xr:uid="{00000000-0005-0000-0000-0000C0460000}"/>
    <cellStyle name="Standard 14 4 2 6 3 2" xfId="28674" xr:uid="{00000000-0005-0000-0000-0000C1460000}"/>
    <cellStyle name="Standard 14 4 2 6 4" xfId="20256" xr:uid="{00000000-0005-0000-0000-0000C2460000}"/>
    <cellStyle name="Standard 14 4 2 7" xfId="3931" xr:uid="{00000000-0005-0000-0000-0000C3460000}"/>
    <cellStyle name="Standard 14 4 2 7 2" xfId="12352" xr:uid="{00000000-0005-0000-0000-0000C4460000}"/>
    <cellStyle name="Standard 14 4 2 7 2 2" xfId="29190" xr:uid="{00000000-0005-0000-0000-0000C5460000}"/>
    <cellStyle name="Standard 14 4 2 7 3" xfId="20772" xr:uid="{00000000-0005-0000-0000-0000C6460000}"/>
    <cellStyle name="Standard 14 4 2 8" xfId="7392" xr:uid="{00000000-0005-0000-0000-0000C7460000}"/>
    <cellStyle name="Standard 14 4 2 8 2" xfId="15813" xr:uid="{00000000-0005-0000-0000-0000C8460000}"/>
    <cellStyle name="Standard 14 4 2 8 2 2" xfId="32651" xr:uid="{00000000-0005-0000-0000-0000C9460000}"/>
    <cellStyle name="Standard 14 4 2 8 3" xfId="24233" xr:uid="{00000000-0005-0000-0000-0000CA460000}"/>
    <cellStyle name="Standard 14 4 2 9" xfId="7883" xr:uid="{00000000-0005-0000-0000-0000CB460000}"/>
    <cellStyle name="Standard 14 4 2 9 2" xfId="16304" xr:uid="{00000000-0005-0000-0000-0000CC460000}"/>
    <cellStyle name="Standard 14 4 2 9 2 2" xfId="33142" xr:uid="{00000000-0005-0000-0000-0000CD460000}"/>
    <cellStyle name="Standard 14 4 2 9 3" xfId="24724" xr:uid="{00000000-0005-0000-0000-0000CE460000}"/>
    <cellStyle name="Standard 14 4 3" xfId="556" xr:uid="{00000000-0005-0000-0000-0000CF460000}"/>
    <cellStyle name="Standard 14 4 3 10" xfId="8377" xr:uid="{00000000-0005-0000-0000-0000D0460000}"/>
    <cellStyle name="Standard 14 4 3 10 2" xfId="16798" xr:uid="{00000000-0005-0000-0000-0000D1460000}"/>
    <cellStyle name="Standard 14 4 3 10 2 2" xfId="33636" xr:uid="{00000000-0005-0000-0000-0000D2460000}"/>
    <cellStyle name="Standard 14 4 3 10 3" xfId="25218" xr:uid="{00000000-0005-0000-0000-0000D3460000}"/>
    <cellStyle name="Standard 14 4 3 11" xfId="9032" xr:uid="{00000000-0005-0000-0000-0000D4460000}"/>
    <cellStyle name="Standard 14 4 3 11 2" xfId="25870" xr:uid="{00000000-0005-0000-0000-0000D5460000}"/>
    <cellStyle name="Standard 14 4 3 12" xfId="17452" xr:uid="{00000000-0005-0000-0000-0000D6460000}"/>
    <cellStyle name="Standard 14 4 3 2" xfId="1052" xr:uid="{00000000-0005-0000-0000-0000D7460000}"/>
    <cellStyle name="Standard 14 4 3 2 2" xfId="2040" xr:uid="{00000000-0005-0000-0000-0000D8460000}"/>
    <cellStyle name="Standard 14 4 3 2 2 2" xfId="5576" xr:uid="{00000000-0005-0000-0000-0000D9460000}"/>
    <cellStyle name="Standard 14 4 3 2 2 2 2" xfId="13997" xr:uid="{00000000-0005-0000-0000-0000DA460000}"/>
    <cellStyle name="Standard 14 4 3 2 2 2 2 2" xfId="30835" xr:uid="{00000000-0005-0000-0000-0000DB460000}"/>
    <cellStyle name="Standard 14 4 3 2 2 2 3" xfId="22417" xr:uid="{00000000-0005-0000-0000-0000DC460000}"/>
    <cellStyle name="Standard 14 4 3 2 2 3" xfId="10515" xr:uid="{00000000-0005-0000-0000-0000DD460000}"/>
    <cellStyle name="Standard 14 4 3 2 2 3 2" xfId="27353" xr:uid="{00000000-0005-0000-0000-0000DE460000}"/>
    <cellStyle name="Standard 14 4 3 2 2 4" xfId="18935" xr:uid="{00000000-0005-0000-0000-0000DF460000}"/>
    <cellStyle name="Standard 14 4 3 2 3" xfId="4588" xr:uid="{00000000-0005-0000-0000-0000E0460000}"/>
    <cellStyle name="Standard 14 4 3 2 3 2" xfId="13009" xr:uid="{00000000-0005-0000-0000-0000E1460000}"/>
    <cellStyle name="Standard 14 4 3 2 3 2 2" xfId="29847" xr:uid="{00000000-0005-0000-0000-0000E2460000}"/>
    <cellStyle name="Standard 14 4 3 2 3 3" xfId="21429" xr:uid="{00000000-0005-0000-0000-0000E3460000}"/>
    <cellStyle name="Standard 14 4 3 2 4" xfId="9527" xr:uid="{00000000-0005-0000-0000-0000E4460000}"/>
    <cellStyle name="Standard 14 4 3 2 4 2" xfId="26365" xr:uid="{00000000-0005-0000-0000-0000E5460000}"/>
    <cellStyle name="Standard 14 4 3 2 5" xfId="17947" xr:uid="{00000000-0005-0000-0000-0000E6460000}"/>
    <cellStyle name="Standard 14 4 3 3" xfId="1545" xr:uid="{00000000-0005-0000-0000-0000E7460000}"/>
    <cellStyle name="Standard 14 4 3 3 2" xfId="5081" xr:uid="{00000000-0005-0000-0000-0000E8460000}"/>
    <cellStyle name="Standard 14 4 3 3 2 2" xfId="13502" xr:uid="{00000000-0005-0000-0000-0000E9460000}"/>
    <cellStyle name="Standard 14 4 3 3 2 2 2" xfId="30340" xr:uid="{00000000-0005-0000-0000-0000EA460000}"/>
    <cellStyle name="Standard 14 4 3 3 2 3" xfId="21922" xr:uid="{00000000-0005-0000-0000-0000EB460000}"/>
    <cellStyle name="Standard 14 4 3 3 3" xfId="10020" xr:uid="{00000000-0005-0000-0000-0000EC460000}"/>
    <cellStyle name="Standard 14 4 3 3 3 2" xfId="26858" xr:uid="{00000000-0005-0000-0000-0000ED460000}"/>
    <cellStyle name="Standard 14 4 3 3 4" xfId="18440" xr:uid="{00000000-0005-0000-0000-0000EE460000}"/>
    <cellStyle name="Standard 14 4 3 4" xfId="2424" xr:uid="{00000000-0005-0000-0000-0000EF460000}"/>
    <cellStyle name="Standard 14 4 3 4 2" xfId="5910" xr:uid="{00000000-0005-0000-0000-0000F0460000}"/>
    <cellStyle name="Standard 14 4 3 4 2 2" xfId="14331" xr:uid="{00000000-0005-0000-0000-0000F1460000}"/>
    <cellStyle name="Standard 14 4 3 4 2 2 2" xfId="31169" xr:uid="{00000000-0005-0000-0000-0000F2460000}"/>
    <cellStyle name="Standard 14 4 3 4 2 3" xfId="22751" xr:uid="{00000000-0005-0000-0000-0000F3460000}"/>
    <cellStyle name="Standard 14 4 3 4 3" xfId="10849" xr:uid="{00000000-0005-0000-0000-0000F4460000}"/>
    <cellStyle name="Standard 14 4 3 4 3 2" xfId="27687" xr:uid="{00000000-0005-0000-0000-0000F5460000}"/>
    <cellStyle name="Standard 14 4 3 4 4" xfId="19269" xr:uid="{00000000-0005-0000-0000-0000F6460000}"/>
    <cellStyle name="Standard 14 4 3 5" xfId="2919" xr:uid="{00000000-0005-0000-0000-0000F7460000}"/>
    <cellStyle name="Standard 14 4 3 5 2" xfId="6401" xr:uid="{00000000-0005-0000-0000-0000F8460000}"/>
    <cellStyle name="Standard 14 4 3 5 2 2" xfId="14822" xr:uid="{00000000-0005-0000-0000-0000F9460000}"/>
    <cellStyle name="Standard 14 4 3 5 2 2 2" xfId="31660" xr:uid="{00000000-0005-0000-0000-0000FA460000}"/>
    <cellStyle name="Standard 14 4 3 5 2 3" xfId="23242" xr:uid="{00000000-0005-0000-0000-0000FB460000}"/>
    <cellStyle name="Standard 14 4 3 5 3" xfId="11340" xr:uid="{00000000-0005-0000-0000-0000FC460000}"/>
    <cellStyle name="Standard 14 4 3 5 3 2" xfId="28178" xr:uid="{00000000-0005-0000-0000-0000FD460000}"/>
    <cellStyle name="Standard 14 4 3 5 4" xfId="19760" xr:uid="{00000000-0005-0000-0000-0000FE460000}"/>
    <cellStyle name="Standard 14 4 3 6" xfId="3416" xr:uid="{00000000-0005-0000-0000-0000FF460000}"/>
    <cellStyle name="Standard 14 4 3 6 2" xfId="6898" xr:uid="{00000000-0005-0000-0000-000000470000}"/>
    <cellStyle name="Standard 14 4 3 6 2 2" xfId="15319" xr:uid="{00000000-0005-0000-0000-000001470000}"/>
    <cellStyle name="Standard 14 4 3 6 2 2 2" xfId="32157" xr:uid="{00000000-0005-0000-0000-000002470000}"/>
    <cellStyle name="Standard 14 4 3 6 2 3" xfId="23739" xr:uid="{00000000-0005-0000-0000-000003470000}"/>
    <cellStyle name="Standard 14 4 3 6 3" xfId="11837" xr:uid="{00000000-0005-0000-0000-000004470000}"/>
    <cellStyle name="Standard 14 4 3 6 3 2" xfId="28675" xr:uid="{00000000-0005-0000-0000-000005470000}"/>
    <cellStyle name="Standard 14 4 3 6 4" xfId="20257" xr:uid="{00000000-0005-0000-0000-000006470000}"/>
    <cellStyle name="Standard 14 4 3 7" xfId="4093" xr:uid="{00000000-0005-0000-0000-000007470000}"/>
    <cellStyle name="Standard 14 4 3 7 2" xfId="12514" xr:uid="{00000000-0005-0000-0000-000008470000}"/>
    <cellStyle name="Standard 14 4 3 7 2 2" xfId="29352" xr:uid="{00000000-0005-0000-0000-000009470000}"/>
    <cellStyle name="Standard 14 4 3 7 3" xfId="20934" xr:uid="{00000000-0005-0000-0000-00000A470000}"/>
    <cellStyle name="Standard 14 4 3 8" xfId="7393" xr:uid="{00000000-0005-0000-0000-00000B470000}"/>
    <cellStyle name="Standard 14 4 3 8 2" xfId="15814" xr:uid="{00000000-0005-0000-0000-00000C470000}"/>
    <cellStyle name="Standard 14 4 3 8 2 2" xfId="32652" xr:uid="{00000000-0005-0000-0000-00000D470000}"/>
    <cellStyle name="Standard 14 4 3 8 3" xfId="24234" xr:uid="{00000000-0005-0000-0000-00000E470000}"/>
    <cellStyle name="Standard 14 4 3 9" xfId="7884" xr:uid="{00000000-0005-0000-0000-00000F470000}"/>
    <cellStyle name="Standard 14 4 3 9 2" xfId="16305" xr:uid="{00000000-0005-0000-0000-000010470000}"/>
    <cellStyle name="Standard 14 4 3 9 2 2" xfId="33143" xr:uid="{00000000-0005-0000-0000-000011470000}"/>
    <cellStyle name="Standard 14 4 3 9 3" xfId="24725" xr:uid="{00000000-0005-0000-0000-000012470000}"/>
    <cellStyle name="Standard 14 4 4" xfId="727" xr:uid="{00000000-0005-0000-0000-000013470000}"/>
    <cellStyle name="Standard 14 4 4 2" xfId="1715" xr:uid="{00000000-0005-0000-0000-000014470000}"/>
    <cellStyle name="Standard 14 4 4 2 2" xfId="5251" xr:uid="{00000000-0005-0000-0000-000015470000}"/>
    <cellStyle name="Standard 14 4 4 2 2 2" xfId="13672" xr:uid="{00000000-0005-0000-0000-000016470000}"/>
    <cellStyle name="Standard 14 4 4 2 2 2 2" xfId="30510" xr:uid="{00000000-0005-0000-0000-000017470000}"/>
    <cellStyle name="Standard 14 4 4 2 2 3" xfId="22092" xr:uid="{00000000-0005-0000-0000-000018470000}"/>
    <cellStyle name="Standard 14 4 4 2 3" xfId="10190" xr:uid="{00000000-0005-0000-0000-000019470000}"/>
    <cellStyle name="Standard 14 4 4 2 3 2" xfId="27028" xr:uid="{00000000-0005-0000-0000-00001A470000}"/>
    <cellStyle name="Standard 14 4 4 2 4" xfId="18610" xr:uid="{00000000-0005-0000-0000-00001B470000}"/>
    <cellStyle name="Standard 14 4 4 3" xfId="4263" xr:uid="{00000000-0005-0000-0000-00001C470000}"/>
    <cellStyle name="Standard 14 4 4 3 2" xfId="12684" xr:uid="{00000000-0005-0000-0000-00001D470000}"/>
    <cellStyle name="Standard 14 4 4 3 2 2" xfId="29522" xr:uid="{00000000-0005-0000-0000-00001E470000}"/>
    <cellStyle name="Standard 14 4 4 3 3" xfId="21104" xr:uid="{00000000-0005-0000-0000-00001F470000}"/>
    <cellStyle name="Standard 14 4 4 4" xfId="9202" xr:uid="{00000000-0005-0000-0000-000020470000}"/>
    <cellStyle name="Standard 14 4 4 4 2" xfId="26040" xr:uid="{00000000-0005-0000-0000-000021470000}"/>
    <cellStyle name="Standard 14 4 4 5" xfId="17622" xr:uid="{00000000-0005-0000-0000-000022470000}"/>
    <cellStyle name="Standard 14 4 5" xfId="1220" xr:uid="{00000000-0005-0000-0000-000023470000}"/>
    <cellStyle name="Standard 14 4 5 2" xfId="4756" xr:uid="{00000000-0005-0000-0000-000024470000}"/>
    <cellStyle name="Standard 14 4 5 2 2" xfId="13177" xr:uid="{00000000-0005-0000-0000-000025470000}"/>
    <cellStyle name="Standard 14 4 5 2 2 2" xfId="30015" xr:uid="{00000000-0005-0000-0000-000026470000}"/>
    <cellStyle name="Standard 14 4 5 2 3" xfId="21597" xr:uid="{00000000-0005-0000-0000-000027470000}"/>
    <cellStyle name="Standard 14 4 5 3" xfId="9695" xr:uid="{00000000-0005-0000-0000-000028470000}"/>
    <cellStyle name="Standard 14 4 5 3 2" xfId="26533" xr:uid="{00000000-0005-0000-0000-000029470000}"/>
    <cellStyle name="Standard 14 4 5 4" xfId="18115" xr:uid="{00000000-0005-0000-0000-00002A470000}"/>
    <cellStyle name="Standard 14 4 6" xfId="2422" xr:uid="{00000000-0005-0000-0000-00002B470000}"/>
    <cellStyle name="Standard 14 4 6 2" xfId="5908" xr:uid="{00000000-0005-0000-0000-00002C470000}"/>
    <cellStyle name="Standard 14 4 6 2 2" xfId="14329" xr:uid="{00000000-0005-0000-0000-00002D470000}"/>
    <cellStyle name="Standard 14 4 6 2 2 2" xfId="31167" xr:uid="{00000000-0005-0000-0000-00002E470000}"/>
    <cellStyle name="Standard 14 4 6 2 3" xfId="22749" xr:uid="{00000000-0005-0000-0000-00002F470000}"/>
    <cellStyle name="Standard 14 4 6 3" xfId="10847" xr:uid="{00000000-0005-0000-0000-000030470000}"/>
    <cellStyle name="Standard 14 4 6 3 2" xfId="27685" xr:uid="{00000000-0005-0000-0000-000031470000}"/>
    <cellStyle name="Standard 14 4 6 4" xfId="19267" xr:uid="{00000000-0005-0000-0000-000032470000}"/>
    <cellStyle name="Standard 14 4 7" xfId="2917" xr:uid="{00000000-0005-0000-0000-000033470000}"/>
    <cellStyle name="Standard 14 4 7 2" xfId="6399" xr:uid="{00000000-0005-0000-0000-000034470000}"/>
    <cellStyle name="Standard 14 4 7 2 2" xfId="14820" xr:uid="{00000000-0005-0000-0000-000035470000}"/>
    <cellStyle name="Standard 14 4 7 2 2 2" xfId="31658" xr:uid="{00000000-0005-0000-0000-000036470000}"/>
    <cellStyle name="Standard 14 4 7 2 3" xfId="23240" xr:uid="{00000000-0005-0000-0000-000037470000}"/>
    <cellStyle name="Standard 14 4 7 3" xfId="11338" xr:uid="{00000000-0005-0000-0000-000038470000}"/>
    <cellStyle name="Standard 14 4 7 3 2" xfId="28176" xr:uid="{00000000-0005-0000-0000-000039470000}"/>
    <cellStyle name="Standard 14 4 7 4" xfId="19758" xr:uid="{00000000-0005-0000-0000-00003A470000}"/>
    <cellStyle name="Standard 14 4 8" xfId="3414" xr:uid="{00000000-0005-0000-0000-00003B470000}"/>
    <cellStyle name="Standard 14 4 8 2" xfId="6896" xr:uid="{00000000-0005-0000-0000-00003C470000}"/>
    <cellStyle name="Standard 14 4 8 2 2" xfId="15317" xr:uid="{00000000-0005-0000-0000-00003D470000}"/>
    <cellStyle name="Standard 14 4 8 2 2 2" xfId="32155" xr:uid="{00000000-0005-0000-0000-00003E470000}"/>
    <cellStyle name="Standard 14 4 8 2 3" xfId="23737" xr:uid="{00000000-0005-0000-0000-00003F470000}"/>
    <cellStyle name="Standard 14 4 8 3" xfId="11835" xr:uid="{00000000-0005-0000-0000-000040470000}"/>
    <cellStyle name="Standard 14 4 8 3 2" xfId="28673" xr:uid="{00000000-0005-0000-0000-000041470000}"/>
    <cellStyle name="Standard 14 4 8 4" xfId="20255" xr:uid="{00000000-0005-0000-0000-000042470000}"/>
    <cellStyle name="Standard 14 4 9" xfId="3768" xr:uid="{00000000-0005-0000-0000-000043470000}"/>
    <cellStyle name="Standard 14 4 9 2" xfId="12189" xr:uid="{00000000-0005-0000-0000-000044470000}"/>
    <cellStyle name="Standard 14 4 9 2 2" xfId="29027" xr:uid="{00000000-0005-0000-0000-000045470000}"/>
    <cellStyle name="Standard 14 4 9 3" xfId="20609" xr:uid="{00000000-0005-0000-0000-000046470000}"/>
    <cellStyle name="Standard 14 5" xfId="316" xr:uid="{00000000-0005-0000-0000-000047470000}"/>
    <cellStyle name="Standard 14 5 10" xfId="8378" xr:uid="{00000000-0005-0000-0000-000048470000}"/>
    <cellStyle name="Standard 14 5 10 2" xfId="16799" xr:uid="{00000000-0005-0000-0000-000049470000}"/>
    <cellStyle name="Standard 14 5 10 2 2" xfId="33637" xr:uid="{00000000-0005-0000-0000-00004A470000}"/>
    <cellStyle name="Standard 14 5 10 3" xfId="25219" xr:uid="{00000000-0005-0000-0000-00004B470000}"/>
    <cellStyle name="Standard 14 5 11" xfId="8791" xr:uid="{00000000-0005-0000-0000-00004C470000}"/>
    <cellStyle name="Standard 14 5 11 2" xfId="25630" xr:uid="{00000000-0005-0000-0000-00004D470000}"/>
    <cellStyle name="Standard 14 5 12" xfId="17211" xr:uid="{00000000-0005-0000-0000-00004E470000}"/>
    <cellStyle name="Standard 14 5 2" xfId="812" xr:uid="{00000000-0005-0000-0000-00004F470000}"/>
    <cellStyle name="Standard 14 5 2 2" xfId="1800" xr:uid="{00000000-0005-0000-0000-000050470000}"/>
    <cellStyle name="Standard 14 5 2 2 2" xfId="5336" xr:uid="{00000000-0005-0000-0000-000051470000}"/>
    <cellStyle name="Standard 14 5 2 2 2 2" xfId="13757" xr:uid="{00000000-0005-0000-0000-000052470000}"/>
    <cellStyle name="Standard 14 5 2 2 2 2 2" xfId="30595" xr:uid="{00000000-0005-0000-0000-000053470000}"/>
    <cellStyle name="Standard 14 5 2 2 2 3" xfId="22177" xr:uid="{00000000-0005-0000-0000-000054470000}"/>
    <cellStyle name="Standard 14 5 2 2 3" xfId="10275" xr:uid="{00000000-0005-0000-0000-000055470000}"/>
    <cellStyle name="Standard 14 5 2 2 3 2" xfId="27113" xr:uid="{00000000-0005-0000-0000-000056470000}"/>
    <cellStyle name="Standard 14 5 2 2 4" xfId="18695" xr:uid="{00000000-0005-0000-0000-000057470000}"/>
    <cellStyle name="Standard 14 5 2 3" xfId="4348" xr:uid="{00000000-0005-0000-0000-000058470000}"/>
    <cellStyle name="Standard 14 5 2 3 2" xfId="12769" xr:uid="{00000000-0005-0000-0000-000059470000}"/>
    <cellStyle name="Standard 14 5 2 3 2 2" xfId="29607" xr:uid="{00000000-0005-0000-0000-00005A470000}"/>
    <cellStyle name="Standard 14 5 2 3 3" xfId="21189" xr:uid="{00000000-0005-0000-0000-00005B470000}"/>
    <cellStyle name="Standard 14 5 2 4" xfId="9287" xr:uid="{00000000-0005-0000-0000-00005C470000}"/>
    <cellStyle name="Standard 14 5 2 4 2" xfId="26125" xr:uid="{00000000-0005-0000-0000-00005D470000}"/>
    <cellStyle name="Standard 14 5 2 5" xfId="17707" xr:uid="{00000000-0005-0000-0000-00005E470000}"/>
    <cellStyle name="Standard 14 5 3" xfId="1305" xr:uid="{00000000-0005-0000-0000-00005F470000}"/>
    <cellStyle name="Standard 14 5 3 2" xfId="4841" xr:uid="{00000000-0005-0000-0000-000060470000}"/>
    <cellStyle name="Standard 14 5 3 2 2" xfId="13262" xr:uid="{00000000-0005-0000-0000-000061470000}"/>
    <cellStyle name="Standard 14 5 3 2 2 2" xfId="30100" xr:uid="{00000000-0005-0000-0000-000062470000}"/>
    <cellStyle name="Standard 14 5 3 2 3" xfId="21682" xr:uid="{00000000-0005-0000-0000-000063470000}"/>
    <cellStyle name="Standard 14 5 3 3" xfId="9780" xr:uid="{00000000-0005-0000-0000-000064470000}"/>
    <cellStyle name="Standard 14 5 3 3 2" xfId="26618" xr:uid="{00000000-0005-0000-0000-000065470000}"/>
    <cellStyle name="Standard 14 5 3 4" xfId="18200" xr:uid="{00000000-0005-0000-0000-000066470000}"/>
    <cellStyle name="Standard 14 5 4" xfId="2425" xr:uid="{00000000-0005-0000-0000-000067470000}"/>
    <cellStyle name="Standard 14 5 4 2" xfId="5911" xr:uid="{00000000-0005-0000-0000-000068470000}"/>
    <cellStyle name="Standard 14 5 4 2 2" xfId="14332" xr:uid="{00000000-0005-0000-0000-000069470000}"/>
    <cellStyle name="Standard 14 5 4 2 2 2" xfId="31170" xr:uid="{00000000-0005-0000-0000-00006A470000}"/>
    <cellStyle name="Standard 14 5 4 2 3" xfId="22752" xr:uid="{00000000-0005-0000-0000-00006B470000}"/>
    <cellStyle name="Standard 14 5 4 3" xfId="10850" xr:uid="{00000000-0005-0000-0000-00006C470000}"/>
    <cellStyle name="Standard 14 5 4 3 2" xfId="27688" xr:uid="{00000000-0005-0000-0000-00006D470000}"/>
    <cellStyle name="Standard 14 5 4 4" xfId="19270" xr:uid="{00000000-0005-0000-0000-00006E470000}"/>
    <cellStyle name="Standard 14 5 5" xfId="2920" xr:uid="{00000000-0005-0000-0000-00006F470000}"/>
    <cellStyle name="Standard 14 5 5 2" xfId="6402" xr:uid="{00000000-0005-0000-0000-000070470000}"/>
    <cellStyle name="Standard 14 5 5 2 2" xfId="14823" xr:uid="{00000000-0005-0000-0000-000071470000}"/>
    <cellStyle name="Standard 14 5 5 2 2 2" xfId="31661" xr:uid="{00000000-0005-0000-0000-000072470000}"/>
    <cellStyle name="Standard 14 5 5 2 3" xfId="23243" xr:uid="{00000000-0005-0000-0000-000073470000}"/>
    <cellStyle name="Standard 14 5 5 3" xfId="11341" xr:uid="{00000000-0005-0000-0000-000074470000}"/>
    <cellStyle name="Standard 14 5 5 3 2" xfId="28179" xr:uid="{00000000-0005-0000-0000-000075470000}"/>
    <cellStyle name="Standard 14 5 5 4" xfId="19761" xr:uid="{00000000-0005-0000-0000-000076470000}"/>
    <cellStyle name="Standard 14 5 6" xfId="3417" xr:uid="{00000000-0005-0000-0000-000077470000}"/>
    <cellStyle name="Standard 14 5 6 2" xfId="6899" xr:uid="{00000000-0005-0000-0000-000078470000}"/>
    <cellStyle name="Standard 14 5 6 2 2" xfId="15320" xr:uid="{00000000-0005-0000-0000-000079470000}"/>
    <cellStyle name="Standard 14 5 6 2 2 2" xfId="32158" xr:uid="{00000000-0005-0000-0000-00007A470000}"/>
    <cellStyle name="Standard 14 5 6 2 3" xfId="23740" xr:uid="{00000000-0005-0000-0000-00007B470000}"/>
    <cellStyle name="Standard 14 5 6 3" xfId="11838" xr:uid="{00000000-0005-0000-0000-00007C470000}"/>
    <cellStyle name="Standard 14 5 6 3 2" xfId="28676" xr:uid="{00000000-0005-0000-0000-00007D470000}"/>
    <cellStyle name="Standard 14 5 6 4" xfId="20258" xr:uid="{00000000-0005-0000-0000-00007E470000}"/>
    <cellStyle name="Standard 14 5 7" xfId="3853" xr:uid="{00000000-0005-0000-0000-00007F470000}"/>
    <cellStyle name="Standard 14 5 7 2" xfId="12274" xr:uid="{00000000-0005-0000-0000-000080470000}"/>
    <cellStyle name="Standard 14 5 7 2 2" xfId="29112" xr:uid="{00000000-0005-0000-0000-000081470000}"/>
    <cellStyle name="Standard 14 5 7 3" xfId="20694" xr:uid="{00000000-0005-0000-0000-000082470000}"/>
    <cellStyle name="Standard 14 5 8" xfId="7394" xr:uid="{00000000-0005-0000-0000-000083470000}"/>
    <cellStyle name="Standard 14 5 8 2" xfId="15815" xr:uid="{00000000-0005-0000-0000-000084470000}"/>
    <cellStyle name="Standard 14 5 8 2 2" xfId="32653" xr:uid="{00000000-0005-0000-0000-000085470000}"/>
    <cellStyle name="Standard 14 5 8 3" xfId="24235" xr:uid="{00000000-0005-0000-0000-000086470000}"/>
    <cellStyle name="Standard 14 5 9" xfId="7885" xr:uid="{00000000-0005-0000-0000-000087470000}"/>
    <cellStyle name="Standard 14 5 9 2" xfId="16306" xr:uid="{00000000-0005-0000-0000-000088470000}"/>
    <cellStyle name="Standard 14 5 9 2 2" xfId="33144" xr:uid="{00000000-0005-0000-0000-000089470000}"/>
    <cellStyle name="Standard 14 5 9 3" xfId="24726" xr:uid="{00000000-0005-0000-0000-00008A470000}"/>
    <cellStyle name="Standard 14 6" xfId="478" xr:uid="{00000000-0005-0000-0000-00008B470000}"/>
    <cellStyle name="Standard 14 6 10" xfId="8379" xr:uid="{00000000-0005-0000-0000-00008C470000}"/>
    <cellStyle name="Standard 14 6 10 2" xfId="16800" xr:uid="{00000000-0005-0000-0000-00008D470000}"/>
    <cellStyle name="Standard 14 6 10 2 2" xfId="33638" xr:uid="{00000000-0005-0000-0000-00008E470000}"/>
    <cellStyle name="Standard 14 6 10 3" xfId="25220" xr:uid="{00000000-0005-0000-0000-00008F470000}"/>
    <cellStyle name="Standard 14 6 11" xfId="8954" xr:uid="{00000000-0005-0000-0000-000090470000}"/>
    <cellStyle name="Standard 14 6 11 2" xfId="25792" xr:uid="{00000000-0005-0000-0000-000091470000}"/>
    <cellStyle name="Standard 14 6 12" xfId="17374" xr:uid="{00000000-0005-0000-0000-000092470000}"/>
    <cellStyle name="Standard 14 6 2" xfId="974" xr:uid="{00000000-0005-0000-0000-000093470000}"/>
    <cellStyle name="Standard 14 6 2 2" xfId="1962" xr:uid="{00000000-0005-0000-0000-000094470000}"/>
    <cellStyle name="Standard 14 6 2 2 2" xfId="5498" xr:uid="{00000000-0005-0000-0000-000095470000}"/>
    <cellStyle name="Standard 14 6 2 2 2 2" xfId="13919" xr:uid="{00000000-0005-0000-0000-000096470000}"/>
    <cellStyle name="Standard 14 6 2 2 2 2 2" xfId="30757" xr:uid="{00000000-0005-0000-0000-000097470000}"/>
    <cellStyle name="Standard 14 6 2 2 2 3" xfId="22339" xr:uid="{00000000-0005-0000-0000-000098470000}"/>
    <cellStyle name="Standard 14 6 2 2 3" xfId="10437" xr:uid="{00000000-0005-0000-0000-000099470000}"/>
    <cellStyle name="Standard 14 6 2 2 3 2" xfId="27275" xr:uid="{00000000-0005-0000-0000-00009A470000}"/>
    <cellStyle name="Standard 14 6 2 2 4" xfId="18857" xr:uid="{00000000-0005-0000-0000-00009B470000}"/>
    <cellStyle name="Standard 14 6 2 3" xfId="4510" xr:uid="{00000000-0005-0000-0000-00009C470000}"/>
    <cellStyle name="Standard 14 6 2 3 2" xfId="12931" xr:uid="{00000000-0005-0000-0000-00009D470000}"/>
    <cellStyle name="Standard 14 6 2 3 2 2" xfId="29769" xr:uid="{00000000-0005-0000-0000-00009E470000}"/>
    <cellStyle name="Standard 14 6 2 3 3" xfId="21351" xr:uid="{00000000-0005-0000-0000-00009F470000}"/>
    <cellStyle name="Standard 14 6 2 4" xfId="9449" xr:uid="{00000000-0005-0000-0000-0000A0470000}"/>
    <cellStyle name="Standard 14 6 2 4 2" xfId="26287" xr:uid="{00000000-0005-0000-0000-0000A1470000}"/>
    <cellStyle name="Standard 14 6 2 5" xfId="17869" xr:uid="{00000000-0005-0000-0000-0000A2470000}"/>
    <cellStyle name="Standard 14 6 3" xfId="1467" xr:uid="{00000000-0005-0000-0000-0000A3470000}"/>
    <cellStyle name="Standard 14 6 3 2" xfId="5003" xr:uid="{00000000-0005-0000-0000-0000A4470000}"/>
    <cellStyle name="Standard 14 6 3 2 2" xfId="13424" xr:uid="{00000000-0005-0000-0000-0000A5470000}"/>
    <cellStyle name="Standard 14 6 3 2 2 2" xfId="30262" xr:uid="{00000000-0005-0000-0000-0000A6470000}"/>
    <cellStyle name="Standard 14 6 3 2 3" xfId="21844" xr:uid="{00000000-0005-0000-0000-0000A7470000}"/>
    <cellStyle name="Standard 14 6 3 3" xfId="9942" xr:uid="{00000000-0005-0000-0000-0000A8470000}"/>
    <cellStyle name="Standard 14 6 3 3 2" xfId="26780" xr:uid="{00000000-0005-0000-0000-0000A9470000}"/>
    <cellStyle name="Standard 14 6 3 4" xfId="18362" xr:uid="{00000000-0005-0000-0000-0000AA470000}"/>
    <cellStyle name="Standard 14 6 4" xfId="2426" xr:uid="{00000000-0005-0000-0000-0000AB470000}"/>
    <cellStyle name="Standard 14 6 4 2" xfId="5912" xr:uid="{00000000-0005-0000-0000-0000AC470000}"/>
    <cellStyle name="Standard 14 6 4 2 2" xfId="14333" xr:uid="{00000000-0005-0000-0000-0000AD470000}"/>
    <cellStyle name="Standard 14 6 4 2 2 2" xfId="31171" xr:uid="{00000000-0005-0000-0000-0000AE470000}"/>
    <cellStyle name="Standard 14 6 4 2 3" xfId="22753" xr:uid="{00000000-0005-0000-0000-0000AF470000}"/>
    <cellStyle name="Standard 14 6 4 3" xfId="10851" xr:uid="{00000000-0005-0000-0000-0000B0470000}"/>
    <cellStyle name="Standard 14 6 4 3 2" xfId="27689" xr:uid="{00000000-0005-0000-0000-0000B1470000}"/>
    <cellStyle name="Standard 14 6 4 4" xfId="19271" xr:uid="{00000000-0005-0000-0000-0000B2470000}"/>
    <cellStyle name="Standard 14 6 5" xfId="2921" xr:uid="{00000000-0005-0000-0000-0000B3470000}"/>
    <cellStyle name="Standard 14 6 5 2" xfId="6403" xr:uid="{00000000-0005-0000-0000-0000B4470000}"/>
    <cellStyle name="Standard 14 6 5 2 2" xfId="14824" xr:uid="{00000000-0005-0000-0000-0000B5470000}"/>
    <cellStyle name="Standard 14 6 5 2 2 2" xfId="31662" xr:uid="{00000000-0005-0000-0000-0000B6470000}"/>
    <cellStyle name="Standard 14 6 5 2 3" xfId="23244" xr:uid="{00000000-0005-0000-0000-0000B7470000}"/>
    <cellStyle name="Standard 14 6 5 3" xfId="11342" xr:uid="{00000000-0005-0000-0000-0000B8470000}"/>
    <cellStyle name="Standard 14 6 5 3 2" xfId="28180" xr:uid="{00000000-0005-0000-0000-0000B9470000}"/>
    <cellStyle name="Standard 14 6 5 4" xfId="19762" xr:uid="{00000000-0005-0000-0000-0000BA470000}"/>
    <cellStyle name="Standard 14 6 6" xfId="3418" xr:uid="{00000000-0005-0000-0000-0000BB470000}"/>
    <cellStyle name="Standard 14 6 6 2" xfId="6900" xr:uid="{00000000-0005-0000-0000-0000BC470000}"/>
    <cellStyle name="Standard 14 6 6 2 2" xfId="15321" xr:uid="{00000000-0005-0000-0000-0000BD470000}"/>
    <cellStyle name="Standard 14 6 6 2 2 2" xfId="32159" xr:uid="{00000000-0005-0000-0000-0000BE470000}"/>
    <cellStyle name="Standard 14 6 6 2 3" xfId="23741" xr:uid="{00000000-0005-0000-0000-0000BF470000}"/>
    <cellStyle name="Standard 14 6 6 3" xfId="11839" xr:uid="{00000000-0005-0000-0000-0000C0470000}"/>
    <cellStyle name="Standard 14 6 6 3 2" xfId="28677" xr:uid="{00000000-0005-0000-0000-0000C1470000}"/>
    <cellStyle name="Standard 14 6 6 4" xfId="20259" xr:uid="{00000000-0005-0000-0000-0000C2470000}"/>
    <cellStyle name="Standard 14 6 7" xfId="4015" xr:uid="{00000000-0005-0000-0000-0000C3470000}"/>
    <cellStyle name="Standard 14 6 7 2" xfId="12436" xr:uid="{00000000-0005-0000-0000-0000C4470000}"/>
    <cellStyle name="Standard 14 6 7 2 2" xfId="29274" xr:uid="{00000000-0005-0000-0000-0000C5470000}"/>
    <cellStyle name="Standard 14 6 7 3" xfId="20856" xr:uid="{00000000-0005-0000-0000-0000C6470000}"/>
    <cellStyle name="Standard 14 6 8" xfId="7395" xr:uid="{00000000-0005-0000-0000-0000C7470000}"/>
    <cellStyle name="Standard 14 6 8 2" xfId="15816" xr:uid="{00000000-0005-0000-0000-0000C8470000}"/>
    <cellStyle name="Standard 14 6 8 2 2" xfId="32654" xr:uid="{00000000-0005-0000-0000-0000C9470000}"/>
    <cellStyle name="Standard 14 6 8 3" xfId="24236" xr:uid="{00000000-0005-0000-0000-0000CA470000}"/>
    <cellStyle name="Standard 14 6 9" xfId="7886" xr:uid="{00000000-0005-0000-0000-0000CB470000}"/>
    <cellStyle name="Standard 14 6 9 2" xfId="16307" xr:uid="{00000000-0005-0000-0000-0000CC470000}"/>
    <cellStyle name="Standard 14 6 9 2 2" xfId="33145" xr:uid="{00000000-0005-0000-0000-0000CD470000}"/>
    <cellStyle name="Standard 14 6 9 3" xfId="24727" xr:uid="{00000000-0005-0000-0000-0000CE470000}"/>
    <cellStyle name="Standard 14 7" xfId="649" xr:uid="{00000000-0005-0000-0000-0000CF470000}"/>
    <cellStyle name="Standard 14 7 2" xfId="1637" xr:uid="{00000000-0005-0000-0000-0000D0470000}"/>
    <cellStyle name="Standard 14 7 2 2" xfId="5173" xr:uid="{00000000-0005-0000-0000-0000D1470000}"/>
    <cellStyle name="Standard 14 7 2 2 2" xfId="13594" xr:uid="{00000000-0005-0000-0000-0000D2470000}"/>
    <cellStyle name="Standard 14 7 2 2 2 2" xfId="30432" xr:uid="{00000000-0005-0000-0000-0000D3470000}"/>
    <cellStyle name="Standard 14 7 2 2 3" xfId="22014" xr:uid="{00000000-0005-0000-0000-0000D4470000}"/>
    <cellStyle name="Standard 14 7 2 3" xfId="10112" xr:uid="{00000000-0005-0000-0000-0000D5470000}"/>
    <cellStyle name="Standard 14 7 2 3 2" xfId="26950" xr:uid="{00000000-0005-0000-0000-0000D6470000}"/>
    <cellStyle name="Standard 14 7 2 4" xfId="18532" xr:uid="{00000000-0005-0000-0000-0000D7470000}"/>
    <cellStyle name="Standard 14 7 3" xfId="4185" xr:uid="{00000000-0005-0000-0000-0000D8470000}"/>
    <cellStyle name="Standard 14 7 3 2" xfId="12606" xr:uid="{00000000-0005-0000-0000-0000D9470000}"/>
    <cellStyle name="Standard 14 7 3 2 2" xfId="29444" xr:uid="{00000000-0005-0000-0000-0000DA470000}"/>
    <cellStyle name="Standard 14 7 3 3" xfId="21026" xr:uid="{00000000-0005-0000-0000-0000DB470000}"/>
    <cellStyle name="Standard 14 7 4" xfId="9124" xr:uid="{00000000-0005-0000-0000-0000DC470000}"/>
    <cellStyle name="Standard 14 7 4 2" xfId="25962" xr:uid="{00000000-0005-0000-0000-0000DD470000}"/>
    <cellStyle name="Standard 14 7 5" xfId="17544" xr:uid="{00000000-0005-0000-0000-0000DE470000}"/>
    <cellStyle name="Standard 14 8" xfId="1142" xr:uid="{00000000-0005-0000-0000-0000DF470000}"/>
    <cellStyle name="Standard 14 8 2" xfId="4678" xr:uid="{00000000-0005-0000-0000-0000E0470000}"/>
    <cellStyle name="Standard 14 8 2 2" xfId="13099" xr:uid="{00000000-0005-0000-0000-0000E1470000}"/>
    <cellStyle name="Standard 14 8 2 2 2" xfId="29937" xr:uid="{00000000-0005-0000-0000-0000E2470000}"/>
    <cellStyle name="Standard 14 8 2 3" xfId="21519" xr:uid="{00000000-0005-0000-0000-0000E3470000}"/>
    <cellStyle name="Standard 14 8 3" xfId="9617" xr:uid="{00000000-0005-0000-0000-0000E4470000}"/>
    <cellStyle name="Standard 14 8 3 2" xfId="26455" xr:uid="{00000000-0005-0000-0000-0000E5470000}"/>
    <cellStyle name="Standard 14 8 4" xfId="18037" xr:uid="{00000000-0005-0000-0000-0000E6470000}"/>
    <cellStyle name="Standard 14 9" xfId="2415" xr:uid="{00000000-0005-0000-0000-0000E7470000}"/>
    <cellStyle name="Standard 14 9 2" xfId="5901" xr:uid="{00000000-0005-0000-0000-0000E8470000}"/>
    <cellStyle name="Standard 14 9 2 2" xfId="14322" xr:uid="{00000000-0005-0000-0000-0000E9470000}"/>
    <cellStyle name="Standard 14 9 2 2 2" xfId="31160" xr:uid="{00000000-0005-0000-0000-0000EA470000}"/>
    <cellStyle name="Standard 14 9 2 3" xfId="22742" xr:uid="{00000000-0005-0000-0000-0000EB470000}"/>
    <cellStyle name="Standard 14 9 3" xfId="10840" xr:uid="{00000000-0005-0000-0000-0000EC470000}"/>
    <cellStyle name="Standard 14 9 3 2" xfId="27678" xr:uid="{00000000-0005-0000-0000-0000ED470000}"/>
    <cellStyle name="Standard 14 9 4" xfId="19260" xr:uid="{00000000-0005-0000-0000-0000EE470000}"/>
    <cellStyle name="Standard 14_1" xfId="232" xr:uid="{00000000-0005-0000-0000-0000EF470000}"/>
    <cellStyle name="Standard 15" xfId="44" xr:uid="{00000000-0005-0000-0000-0000F0470000}"/>
    <cellStyle name="Standard 15 10" xfId="3419" xr:uid="{00000000-0005-0000-0000-0000F1470000}"/>
    <cellStyle name="Standard 15 10 2" xfId="6901" xr:uid="{00000000-0005-0000-0000-0000F2470000}"/>
    <cellStyle name="Standard 15 10 2 2" xfId="15322" xr:uid="{00000000-0005-0000-0000-0000F3470000}"/>
    <cellStyle name="Standard 15 10 2 2 2" xfId="32160" xr:uid="{00000000-0005-0000-0000-0000F4470000}"/>
    <cellStyle name="Standard 15 10 2 3" xfId="23742" xr:uid="{00000000-0005-0000-0000-0000F5470000}"/>
    <cellStyle name="Standard 15 10 3" xfId="11840" xr:uid="{00000000-0005-0000-0000-0000F6470000}"/>
    <cellStyle name="Standard 15 10 3 2" xfId="28678" xr:uid="{00000000-0005-0000-0000-0000F7470000}"/>
    <cellStyle name="Standard 15 10 4" xfId="20260" xr:uid="{00000000-0005-0000-0000-0000F8470000}"/>
    <cellStyle name="Standard 15 11" xfId="3691" xr:uid="{00000000-0005-0000-0000-0000F9470000}"/>
    <cellStyle name="Standard 15 11 2" xfId="12112" xr:uid="{00000000-0005-0000-0000-0000FA470000}"/>
    <cellStyle name="Standard 15 11 2 2" xfId="28950" xr:uid="{00000000-0005-0000-0000-0000FB470000}"/>
    <cellStyle name="Standard 15 11 3" xfId="20532" xr:uid="{00000000-0005-0000-0000-0000FC470000}"/>
    <cellStyle name="Standard 15 12" xfId="7396" xr:uid="{00000000-0005-0000-0000-0000FD470000}"/>
    <cellStyle name="Standard 15 12 2" xfId="15817" xr:uid="{00000000-0005-0000-0000-0000FE470000}"/>
    <cellStyle name="Standard 15 12 2 2" xfId="32655" xr:uid="{00000000-0005-0000-0000-0000FF470000}"/>
    <cellStyle name="Standard 15 12 3" xfId="24237" xr:uid="{00000000-0005-0000-0000-000000480000}"/>
    <cellStyle name="Standard 15 13" xfId="7887" xr:uid="{00000000-0005-0000-0000-000001480000}"/>
    <cellStyle name="Standard 15 13 2" xfId="16308" xr:uid="{00000000-0005-0000-0000-000002480000}"/>
    <cellStyle name="Standard 15 13 2 2" xfId="33146" xr:uid="{00000000-0005-0000-0000-000003480000}"/>
    <cellStyle name="Standard 15 13 3" xfId="24728" xr:uid="{00000000-0005-0000-0000-000004480000}"/>
    <cellStyle name="Standard 15 14" xfId="8380" xr:uid="{00000000-0005-0000-0000-000005480000}"/>
    <cellStyle name="Standard 15 14 2" xfId="16801" xr:uid="{00000000-0005-0000-0000-000006480000}"/>
    <cellStyle name="Standard 15 14 2 2" xfId="33639" xr:uid="{00000000-0005-0000-0000-000007480000}"/>
    <cellStyle name="Standard 15 14 3" xfId="25221" xr:uid="{00000000-0005-0000-0000-000008480000}"/>
    <cellStyle name="Standard 15 15" xfId="8629" xr:uid="{00000000-0005-0000-0000-000009480000}"/>
    <cellStyle name="Standard 15 15 2" xfId="25468" xr:uid="{00000000-0005-0000-0000-00000A480000}"/>
    <cellStyle name="Standard 15 16" xfId="17049" xr:uid="{00000000-0005-0000-0000-00000B480000}"/>
    <cellStyle name="Standard 15 2" xfId="107" xr:uid="{00000000-0005-0000-0000-00000C480000}"/>
    <cellStyle name="Standard 15 2 10" xfId="3728" xr:uid="{00000000-0005-0000-0000-00000D480000}"/>
    <cellStyle name="Standard 15 2 10 2" xfId="12149" xr:uid="{00000000-0005-0000-0000-00000E480000}"/>
    <cellStyle name="Standard 15 2 10 2 2" xfId="28987" xr:uid="{00000000-0005-0000-0000-00000F480000}"/>
    <cellStyle name="Standard 15 2 10 3" xfId="20569" xr:uid="{00000000-0005-0000-0000-000010480000}"/>
    <cellStyle name="Standard 15 2 11" xfId="7397" xr:uid="{00000000-0005-0000-0000-000011480000}"/>
    <cellStyle name="Standard 15 2 11 2" xfId="15818" xr:uid="{00000000-0005-0000-0000-000012480000}"/>
    <cellStyle name="Standard 15 2 11 2 2" xfId="32656" xr:uid="{00000000-0005-0000-0000-000013480000}"/>
    <cellStyle name="Standard 15 2 11 3" xfId="24238" xr:uid="{00000000-0005-0000-0000-000014480000}"/>
    <cellStyle name="Standard 15 2 12" xfId="7888" xr:uid="{00000000-0005-0000-0000-000015480000}"/>
    <cellStyle name="Standard 15 2 12 2" xfId="16309" xr:uid="{00000000-0005-0000-0000-000016480000}"/>
    <cellStyle name="Standard 15 2 12 2 2" xfId="33147" xr:uid="{00000000-0005-0000-0000-000017480000}"/>
    <cellStyle name="Standard 15 2 12 3" xfId="24729" xr:uid="{00000000-0005-0000-0000-000018480000}"/>
    <cellStyle name="Standard 15 2 13" xfId="8381" xr:uid="{00000000-0005-0000-0000-000019480000}"/>
    <cellStyle name="Standard 15 2 13 2" xfId="16802" xr:uid="{00000000-0005-0000-0000-00001A480000}"/>
    <cellStyle name="Standard 15 2 13 2 2" xfId="33640" xr:uid="{00000000-0005-0000-0000-00001B480000}"/>
    <cellStyle name="Standard 15 2 13 3" xfId="25222" xr:uid="{00000000-0005-0000-0000-00001C480000}"/>
    <cellStyle name="Standard 15 2 14" xfId="8666" xr:uid="{00000000-0005-0000-0000-00001D480000}"/>
    <cellStyle name="Standard 15 2 14 2" xfId="25505" xr:uid="{00000000-0005-0000-0000-00001E480000}"/>
    <cellStyle name="Standard 15 2 15" xfId="17086" xr:uid="{00000000-0005-0000-0000-00001F480000}"/>
    <cellStyle name="Standard 15 2 2" xfId="237" xr:uid="{00000000-0005-0000-0000-000020480000}"/>
    <cellStyle name="Standard 15 2 2 10" xfId="7398" xr:uid="{00000000-0005-0000-0000-000021480000}"/>
    <cellStyle name="Standard 15 2 2 10 2" xfId="15819" xr:uid="{00000000-0005-0000-0000-000022480000}"/>
    <cellStyle name="Standard 15 2 2 10 2 2" xfId="32657" xr:uid="{00000000-0005-0000-0000-000023480000}"/>
    <cellStyle name="Standard 15 2 2 10 3" xfId="24239" xr:uid="{00000000-0005-0000-0000-000024480000}"/>
    <cellStyle name="Standard 15 2 2 11" xfId="7889" xr:uid="{00000000-0005-0000-0000-000025480000}"/>
    <cellStyle name="Standard 15 2 2 11 2" xfId="16310" xr:uid="{00000000-0005-0000-0000-000026480000}"/>
    <cellStyle name="Standard 15 2 2 11 2 2" xfId="33148" xr:uid="{00000000-0005-0000-0000-000027480000}"/>
    <cellStyle name="Standard 15 2 2 11 3" xfId="24730" xr:uid="{00000000-0005-0000-0000-000028480000}"/>
    <cellStyle name="Standard 15 2 2 12" xfId="8382" xr:uid="{00000000-0005-0000-0000-000029480000}"/>
    <cellStyle name="Standard 15 2 2 12 2" xfId="16803" xr:uid="{00000000-0005-0000-0000-00002A480000}"/>
    <cellStyle name="Standard 15 2 2 12 2 2" xfId="33641" xr:uid="{00000000-0005-0000-0000-00002B480000}"/>
    <cellStyle name="Standard 15 2 2 12 3" xfId="25223" xr:uid="{00000000-0005-0000-0000-00002C480000}"/>
    <cellStyle name="Standard 15 2 2 13" xfId="8745" xr:uid="{00000000-0005-0000-0000-00002D480000}"/>
    <cellStyle name="Standard 15 2 2 13 2" xfId="25584" xr:uid="{00000000-0005-0000-0000-00002E480000}"/>
    <cellStyle name="Standard 15 2 2 14" xfId="17165" xr:uid="{00000000-0005-0000-0000-00002F480000}"/>
    <cellStyle name="Standard 15 2 2 2" xfId="433" xr:uid="{00000000-0005-0000-0000-000030480000}"/>
    <cellStyle name="Standard 15 2 2 2 10" xfId="8383" xr:uid="{00000000-0005-0000-0000-000031480000}"/>
    <cellStyle name="Standard 15 2 2 2 10 2" xfId="16804" xr:uid="{00000000-0005-0000-0000-000032480000}"/>
    <cellStyle name="Standard 15 2 2 2 10 2 2" xfId="33642" xr:uid="{00000000-0005-0000-0000-000033480000}"/>
    <cellStyle name="Standard 15 2 2 2 10 3" xfId="25224" xr:uid="{00000000-0005-0000-0000-000034480000}"/>
    <cellStyle name="Standard 15 2 2 2 11" xfId="8908" xr:uid="{00000000-0005-0000-0000-000035480000}"/>
    <cellStyle name="Standard 15 2 2 2 11 2" xfId="25747" xr:uid="{00000000-0005-0000-0000-000036480000}"/>
    <cellStyle name="Standard 15 2 2 2 12" xfId="17328" xr:uid="{00000000-0005-0000-0000-000037480000}"/>
    <cellStyle name="Standard 15 2 2 2 2" xfId="929" xr:uid="{00000000-0005-0000-0000-000038480000}"/>
    <cellStyle name="Standard 15 2 2 2 2 2" xfId="1917" xr:uid="{00000000-0005-0000-0000-000039480000}"/>
    <cellStyle name="Standard 15 2 2 2 2 2 2" xfId="5453" xr:uid="{00000000-0005-0000-0000-00003A480000}"/>
    <cellStyle name="Standard 15 2 2 2 2 2 2 2" xfId="13874" xr:uid="{00000000-0005-0000-0000-00003B480000}"/>
    <cellStyle name="Standard 15 2 2 2 2 2 2 2 2" xfId="30712" xr:uid="{00000000-0005-0000-0000-00003C480000}"/>
    <cellStyle name="Standard 15 2 2 2 2 2 2 3" xfId="22294" xr:uid="{00000000-0005-0000-0000-00003D480000}"/>
    <cellStyle name="Standard 15 2 2 2 2 2 3" xfId="10392" xr:uid="{00000000-0005-0000-0000-00003E480000}"/>
    <cellStyle name="Standard 15 2 2 2 2 2 3 2" xfId="27230" xr:uid="{00000000-0005-0000-0000-00003F480000}"/>
    <cellStyle name="Standard 15 2 2 2 2 2 4" xfId="18812" xr:uid="{00000000-0005-0000-0000-000040480000}"/>
    <cellStyle name="Standard 15 2 2 2 2 3" xfId="4465" xr:uid="{00000000-0005-0000-0000-000041480000}"/>
    <cellStyle name="Standard 15 2 2 2 2 3 2" xfId="12886" xr:uid="{00000000-0005-0000-0000-000042480000}"/>
    <cellStyle name="Standard 15 2 2 2 2 3 2 2" xfId="29724" xr:uid="{00000000-0005-0000-0000-000043480000}"/>
    <cellStyle name="Standard 15 2 2 2 2 3 3" xfId="21306" xr:uid="{00000000-0005-0000-0000-000044480000}"/>
    <cellStyle name="Standard 15 2 2 2 2 4" xfId="9404" xr:uid="{00000000-0005-0000-0000-000045480000}"/>
    <cellStyle name="Standard 15 2 2 2 2 4 2" xfId="26242" xr:uid="{00000000-0005-0000-0000-000046480000}"/>
    <cellStyle name="Standard 15 2 2 2 2 5" xfId="17824" xr:uid="{00000000-0005-0000-0000-000047480000}"/>
    <cellStyle name="Standard 15 2 2 2 3" xfId="1422" xr:uid="{00000000-0005-0000-0000-000048480000}"/>
    <cellStyle name="Standard 15 2 2 2 3 2" xfId="4958" xr:uid="{00000000-0005-0000-0000-000049480000}"/>
    <cellStyle name="Standard 15 2 2 2 3 2 2" xfId="13379" xr:uid="{00000000-0005-0000-0000-00004A480000}"/>
    <cellStyle name="Standard 15 2 2 2 3 2 2 2" xfId="30217" xr:uid="{00000000-0005-0000-0000-00004B480000}"/>
    <cellStyle name="Standard 15 2 2 2 3 2 3" xfId="21799" xr:uid="{00000000-0005-0000-0000-00004C480000}"/>
    <cellStyle name="Standard 15 2 2 2 3 3" xfId="9897" xr:uid="{00000000-0005-0000-0000-00004D480000}"/>
    <cellStyle name="Standard 15 2 2 2 3 3 2" xfId="26735" xr:uid="{00000000-0005-0000-0000-00004E480000}"/>
    <cellStyle name="Standard 15 2 2 2 3 4" xfId="18317" xr:uid="{00000000-0005-0000-0000-00004F480000}"/>
    <cellStyle name="Standard 15 2 2 2 4" xfId="2430" xr:uid="{00000000-0005-0000-0000-000050480000}"/>
    <cellStyle name="Standard 15 2 2 2 4 2" xfId="5916" xr:uid="{00000000-0005-0000-0000-000051480000}"/>
    <cellStyle name="Standard 15 2 2 2 4 2 2" xfId="14337" xr:uid="{00000000-0005-0000-0000-000052480000}"/>
    <cellStyle name="Standard 15 2 2 2 4 2 2 2" xfId="31175" xr:uid="{00000000-0005-0000-0000-000053480000}"/>
    <cellStyle name="Standard 15 2 2 2 4 2 3" xfId="22757" xr:uid="{00000000-0005-0000-0000-000054480000}"/>
    <cellStyle name="Standard 15 2 2 2 4 3" xfId="10855" xr:uid="{00000000-0005-0000-0000-000055480000}"/>
    <cellStyle name="Standard 15 2 2 2 4 3 2" xfId="27693" xr:uid="{00000000-0005-0000-0000-000056480000}"/>
    <cellStyle name="Standard 15 2 2 2 4 4" xfId="19275" xr:uid="{00000000-0005-0000-0000-000057480000}"/>
    <cellStyle name="Standard 15 2 2 2 5" xfId="2925" xr:uid="{00000000-0005-0000-0000-000058480000}"/>
    <cellStyle name="Standard 15 2 2 2 5 2" xfId="6407" xr:uid="{00000000-0005-0000-0000-000059480000}"/>
    <cellStyle name="Standard 15 2 2 2 5 2 2" xfId="14828" xr:uid="{00000000-0005-0000-0000-00005A480000}"/>
    <cellStyle name="Standard 15 2 2 2 5 2 2 2" xfId="31666" xr:uid="{00000000-0005-0000-0000-00005B480000}"/>
    <cellStyle name="Standard 15 2 2 2 5 2 3" xfId="23248" xr:uid="{00000000-0005-0000-0000-00005C480000}"/>
    <cellStyle name="Standard 15 2 2 2 5 3" xfId="11346" xr:uid="{00000000-0005-0000-0000-00005D480000}"/>
    <cellStyle name="Standard 15 2 2 2 5 3 2" xfId="28184" xr:uid="{00000000-0005-0000-0000-00005E480000}"/>
    <cellStyle name="Standard 15 2 2 2 5 4" xfId="19766" xr:uid="{00000000-0005-0000-0000-00005F480000}"/>
    <cellStyle name="Standard 15 2 2 2 6" xfId="3422" xr:uid="{00000000-0005-0000-0000-000060480000}"/>
    <cellStyle name="Standard 15 2 2 2 6 2" xfId="6904" xr:uid="{00000000-0005-0000-0000-000061480000}"/>
    <cellStyle name="Standard 15 2 2 2 6 2 2" xfId="15325" xr:uid="{00000000-0005-0000-0000-000062480000}"/>
    <cellStyle name="Standard 15 2 2 2 6 2 2 2" xfId="32163" xr:uid="{00000000-0005-0000-0000-000063480000}"/>
    <cellStyle name="Standard 15 2 2 2 6 2 3" xfId="23745" xr:uid="{00000000-0005-0000-0000-000064480000}"/>
    <cellStyle name="Standard 15 2 2 2 6 3" xfId="11843" xr:uid="{00000000-0005-0000-0000-000065480000}"/>
    <cellStyle name="Standard 15 2 2 2 6 3 2" xfId="28681" xr:uid="{00000000-0005-0000-0000-000066480000}"/>
    <cellStyle name="Standard 15 2 2 2 6 4" xfId="20263" xr:uid="{00000000-0005-0000-0000-000067480000}"/>
    <cellStyle name="Standard 15 2 2 2 7" xfId="3970" xr:uid="{00000000-0005-0000-0000-000068480000}"/>
    <cellStyle name="Standard 15 2 2 2 7 2" xfId="12391" xr:uid="{00000000-0005-0000-0000-000069480000}"/>
    <cellStyle name="Standard 15 2 2 2 7 2 2" xfId="29229" xr:uid="{00000000-0005-0000-0000-00006A480000}"/>
    <cellStyle name="Standard 15 2 2 2 7 3" xfId="20811" xr:uid="{00000000-0005-0000-0000-00006B480000}"/>
    <cellStyle name="Standard 15 2 2 2 8" xfId="7399" xr:uid="{00000000-0005-0000-0000-00006C480000}"/>
    <cellStyle name="Standard 15 2 2 2 8 2" xfId="15820" xr:uid="{00000000-0005-0000-0000-00006D480000}"/>
    <cellStyle name="Standard 15 2 2 2 8 2 2" xfId="32658" xr:uid="{00000000-0005-0000-0000-00006E480000}"/>
    <cellStyle name="Standard 15 2 2 2 8 3" xfId="24240" xr:uid="{00000000-0005-0000-0000-00006F480000}"/>
    <cellStyle name="Standard 15 2 2 2 9" xfId="7890" xr:uid="{00000000-0005-0000-0000-000070480000}"/>
    <cellStyle name="Standard 15 2 2 2 9 2" xfId="16311" xr:uid="{00000000-0005-0000-0000-000071480000}"/>
    <cellStyle name="Standard 15 2 2 2 9 2 2" xfId="33149" xr:uid="{00000000-0005-0000-0000-000072480000}"/>
    <cellStyle name="Standard 15 2 2 2 9 3" xfId="24731" xr:uid="{00000000-0005-0000-0000-000073480000}"/>
    <cellStyle name="Standard 15 2 2 3" xfId="595" xr:uid="{00000000-0005-0000-0000-000074480000}"/>
    <cellStyle name="Standard 15 2 2 3 10" xfId="8384" xr:uid="{00000000-0005-0000-0000-000075480000}"/>
    <cellStyle name="Standard 15 2 2 3 10 2" xfId="16805" xr:uid="{00000000-0005-0000-0000-000076480000}"/>
    <cellStyle name="Standard 15 2 2 3 10 2 2" xfId="33643" xr:uid="{00000000-0005-0000-0000-000077480000}"/>
    <cellStyle name="Standard 15 2 2 3 10 3" xfId="25225" xr:uid="{00000000-0005-0000-0000-000078480000}"/>
    <cellStyle name="Standard 15 2 2 3 11" xfId="9071" xr:uid="{00000000-0005-0000-0000-000079480000}"/>
    <cellStyle name="Standard 15 2 2 3 11 2" xfId="25909" xr:uid="{00000000-0005-0000-0000-00007A480000}"/>
    <cellStyle name="Standard 15 2 2 3 12" xfId="17491" xr:uid="{00000000-0005-0000-0000-00007B480000}"/>
    <cellStyle name="Standard 15 2 2 3 2" xfId="1091" xr:uid="{00000000-0005-0000-0000-00007C480000}"/>
    <cellStyle name="Standard 15 2 2 3 2 2" xfId="2079" xr:uid="{00000000-0005-0000-0000-00007D480000}"/>
    <cellStyle name="Standard 15 2 2 3 2 2 2" xfId="5615" xr:uid="{00000000-0005-0000-0000-00007E480000}"/>
    <cellStyle name="Standard 15 2 2 3 2 2 2 2" xfId="14036" xr:uid="{00000000-0005-0000-0000-00007F480000}"/>
    <cellStyle name="Standard 15 2 2 3 2 2 2 2 2" xfId="30874" xr:uid="{00000000-0005-0000-0000-000080480000}"/>
    <cellStyle name="Standard 15 2 2 3 2 2 2 3" xfId="22456" xr:uid="{00000000-0005-0000-0000-000081480000}"/>
    <cellStyle name="Standard 15 2 2 3 2 2 3" xfId="10554" xr:uid="{00000000-0005-0000-0000-000082480000}"/>
    <cellStyle name="Standard 15 2 2 3 2 2 3 2" xfId="27392" xr:uid="{00000000-0005-0000-0000-000083480000}"/>
    <cellStyle name="Standard 15 2 2 3 2 2 4" xfId="18974" xr:uid="{00000000-0005-0000-0000-000084480000}"/>
    <cellStyle name="Standard 15 2 2 3 2 3" xfId="4627" xr:uid="{00000000-0005-0000-0000-000085480000}"/>
    <cellStyle name="Standard 15 2 2 3 2 3 2" xfId="13048" xr:uid="{00000000-0005-0000-0000-000086480000}"/>
    <cellStyle name="Standard 15 2 2 3 2 3 2 2" xfId="29886" xr:uid="{00000000-0005-0000-0000-000087480000}"/>
    <cellStyle name="Standard 15 2 2 3 2 3 3" xfId="21468" xr:uid="{00000000-0005-0000-0000-000088480000}"/>
    <cellStyle name="Standard 15 2 2 3 2 4" xfId="9566" xr:uid="{00000000-0005-0000-0000-000089480000}"/>
    <cellStyle name="Standard 15 2 2 3 2 4 2" xfId="26404" xr:uid="{00000000-0005-0000-0000-00008A480000}"/>
    <cellStyle name="Standard 15 2 2 3 2 5" xfId="17986" xr:uid="{00000000-0005-0000-0000-00008B480000}"/>
    <cellStyle name="Standard 15 2 2 3 3" xfId="1584" xr:uid="{00000000-0005-0000-0000-00008C480000}"/>
    <cellStyle name="Standard 15 2 2 3 3 2" xfId="5120" xr:uid="{00000000-0005-0000-0000-00008D480000}"/>
    <cellStyle name="Standard 15 2 2 3 3 2 2" xfId="13541" xr:uid="{00000000-0005-0000-0000-00008E480000}"/>
    <cellStyle name="Standard 15 2 2 3 3 2 2 2" xfId="30379" xr:uid="{00000000-0005-0000-0000-00008F480000}"/>
    <cellStyle name="Standard 15 2 2 3 3 2 3" xfId="21961" xr:uid="{00000000-0005-0000-0000-000090480000}"/>
    <cellStyle name="Standard 15 2 2 3 3 3" xfId="10059" xr:uid="{00000000-0005-0000-0000-000091480000}"/>
    <cellStyle name="Standard 15 2 2 3 3 3 2" xfId="26897" xr:uid="{00000000-0005-0000-0000-000092480000}"/>
    <cellStyle name="Standard 15 2 2 3 3 4" xfId="18479" xr:uid="{00000000-0005-0000-0000-000093480000}"/>
    <cellStyle name="Standard 15 2 2 3 4" xfId="2431" xr:uid="{00000000-0005-0000-0000-000094480000}"/>
    <cellStyle name="Standard 15 2 2 3 4 2" xfId="5917" xr:uid="{00000000-0005-0000-0000-000095480000}"/>
    <cellStyle name="Standard 15 2 2 3 4 2 2" xfId="14338" xr:uid="{00000000-0005-0000-0000-000096480000}"/>
    <cellStyle name="Standard 15 2 2 3 4 2 2 2" xfId="31176" xr:uid="{00000000-0005-0000-0000-000097480000}"/>
    <cellStyle name="Standard 15 2 2 3 4 2 3" xfId="22758" xr:uid="{00000000-0005-0000-0000-000098480000}"/>
    <cellStyle name="Standard 15 2 2 3 4 3" xfId="10856" xr:uid="{00000000-0005-0000-0000-000099480000}"/>
    <cellStyle name="Standard 15 2 2 3 4 3 2" xfId="27694" xr:uid="{00000000-0005-0000-0000-00009A480000}"/>
    <cellStyle name="Standard 15 2 2 3 4 4" xfId="19276" xr:uid="{00000000-0005-0000-0000-00009B480000}"/>
    <cellStyle name="Standard 15 2 2 3 5" xfId="2926" xr:uid="{00000000-0005-0000-0000-00009C480000}"/>
    <cellStyle name="Standard 15 2 2 3 5 2" xfId="6408" xr:uid="{00000000-0005-0000-0000-00009D480000}"/>
    <cellStyle name="Standard 15 2 2 3 5 2 2" xfId="14829" xr:uid="{00000000-0005-0000-0000-00009E480000}"/>
    <cellStyle name="Standard 15 2 2 3 5 2 2 2" xfId="31667" xr:uid="{00000000-0005-0000-0000-00009F480000}"/>
    <cellStyle name="Standard 15 2 2 3 5 2 3" xfId="23249" xr:uid="{00000000-0005-0000-0000-0000A0480000}"/>
    <cellStyle name="Standard 15 2 2 3 5 3" xfId="11347" xr:uid="{00000000-0005-0000-0000-0000A1480000}"/>
    <cellStyle name="Standard 15 2 2 3 5 3 2" xfId="28185" xr:uid="{00000000-0005-0000-0000-0000A2480000}"/>
    <cellStyle name="Standard 15 2 2 3 5 4" xfId="19767" xr:uid="{00000000-0005-0000-0000-0000A3480000}"/>
    <cellStyle name="Standard 15 2 2 3 6" xfId="3423" xr:uid="{00000000-0005-0000-0000-0000A4480000}"/>
    <cellStyle name="Standard 15 2 2 3 6 2" xfId="6905" xr:uid="{00000000-0005-0000-0000-0000A5480000}"/>
    <cellStyle name="Standard 15 2 2 3 6 2 2" xfId="15326" xr:uid="{00000000-0005-0000-0000-0000A6480000}"/>
    <cellStyle name="Standard 15 2 2 3 6 2 2 2" xfId="32164" xr:uid="{00000000-0005-0000-0000-0000A7480000}"/>
    <cellStyle name="Standard 15 2 2 3 6 2 3" xfId="23746" xr:uid="{00000000-0005-0000-0000-0000A8480000}"/>
    <cellStyle name="Standard 15 2 2 3 6 3" xfId="11844" xr:uid="{00000000-0005-0000-0000-0000A9480000}"/>
    <cellStyle name="Standard 15 2 2 3 6 3 2" xfId="28682" xr:uid="{00000000-0005-0000-0000-0000AA480000}"/>
    <cellStyle name="Standard 15 2 2 3 6 4" xfId="20264" xr:uid="{00000000-0005-0000-0000-0000AB480000}"/>
    <cellStyle name="Standard 15 2 2 3 7" xfId="4132" xr:uid="{00000000-0005-0000-0000-0000AC480000}"/>
    <cellStyle name="Standard 15 2 2 3 7 2" xfId="12553" xr:uid="{00000000-0005-0000-0000-0000AD480000}"/>
    <cellStyle name="Standard 15 2 2 3 7 2 2" xfId="29391" xr:uid="{00000000-0005-0000-0000-0000AE480000}"/>
    <cellStyle name="Standard 15 2 2 3 7 3" xfId="20973" xr:uid="{00000000-0005-0000-0000-0000AF480000}"/>
    <cellStyle name="Standard 15 2 2 3 8" xfId="7400" xr:uid="{00000000-0005-0000-0000-0000B0480000}"/>
    <cellStyle name="Standard 15 2 2 3 8 2" xfId="15821" xr:uid="{00000000-0005-0000-0000-0000B1480000}"/>
    <cellStyle name="Standard 15 2 2 3 8 2 2" xfId="32659" xr:uid="{00000000-0005-0000-0000-0000B2480000}"/>
    <cellStyle name="Standard 15 2 2 3 8 3" xfId="24241" xr:uid="{00000000-0005-0000-0000-0000B3480000}"/>
    <cellStyle name="Standard 15 2 2 3 9" xfId="7891" xr:uid="{00000000-0005-0000-0000-0000B4480000}"/>
    <cellStyle name="Standard 15 2 2 3 9 2" xfId="16312" xr:uid="{00000000-0005-0000-0000-0000B5480000}"/>
    <cellStyle name="Standard 15 2 2 3 9 2 2" xfId="33150" xr:uid="{00000000-0005-0000-0000-0000B6480000}"/>
    <cellStyle name="Standard 15 2 2 3 9 3" xfId="24732" xr:uid="{00000000-0005-0000-0000-0000B7480000}"/>
    <cellStyle name="Standard 15 2 2 4" xfId="766" xr:uid="{00000000-0005-0000-0000-0000B8480000}"/>
    <cellStyle name="Standard 15 2 2 4 2" xfId="1754" xr:uid="{00000000-0005-0000-0000-0000B9480000}"/>
    <cellStyle name="Standard 15 2 2 4 2 2" xfId="5290" xr:uid="{00000000-0005-0000-0000-0000BA480000}"/>
    <cellStyle name="Standard 15 2 2 4 2 2 2" xfId="13711" xr:uid="{00000000-0005-0000-0000-0000BB480000}"/>
    <cellStyle name="Standard 15 2 2 4 2 2 2 2" xfId="30549" xr:uid="{00000000-0005-0000-0000-0000BC480000}"/>
    <cellStyle name="Standard 15 2 2 4 2 2 3" xfId="22131" xr:uid="{00000000-0005-0000-0000-0000BD480000}"/>
    <cellStyle name="Standard 15 2 2 4 2 3" xfId="10229" xr:uid="{00000000-0005-0000-0000-0000BE480000}"/>
    <cellStyle name="Standard 15 2 2 4 2 3 2" xfId="27067" xr:uid="{00000000-0005-0000-0000-0000BF480000}"/>
    <cellStyle name="Standard 15 2 2 4 2 4" xfId="18649" xr:uid="{00000000-0005-0000-0000-0000C0480000}"/>
    <cellStyle name="Standard 15 2 2 4 3" xfId="4302" xr:uid="{00000000-0005-0000-0000-0000C1480000}"/>
    <cellStyle name="Standard 15 2 2 4 3 2" xfId="12723" xr:uid="{00000000-0005-0000-0000-0000C2480000}"/>
    <cellStyle name="Standard 15 2 2 4 3 2 2" xfId="29561" xr:uid="{00000000-0005-0000-0000-0000C3480000}"/>
    <cellStyle name="Standard 15 2 2 4 3 3" xfId="21143" xr:uid="{00000000-0005-0000-0000-0000C4480000}"/>
    <cellStyle name="Standard 15 2 2 4 4" xfId="9241" xr:uid="{00000000-0005-0000-0000-0000C5480000}"/>
    <cellStyle name="Standard 15 2 2 4 4 2" xfId="26079" xr:uid="{00000000-0005-0000-0000-0000C6480000}"/>
    <cellStyle name="Standard 15 2 2 4 5" xfId="17661" xr:uid="{00000000-0005-0000-0000-0000C7480000}"/>
    <cellStyle name="Standard 15 2 2 5" xfId="1259" xr:uid="{00000000-0005-0000-0000-0000C8480000}"/>
    <cellStyle name="Standard 15 2 2 5 2" xfId="4795" xr:uid="{00000000-0005-0000-0000-0000C9480000}"/>
    <cellStyle name="Standard 15 2 2 5 2 2" xfId="13216" xr:uid="{00000000-0005-0000-0000-0000CA480000}"/>
    <cellStyle name="Standard 15 2 2 5 2 2 2" xfId="30054" xr:uid="{00000000-0005-0000-0000-0000CB480000}"/>
    <cellStyle name="Standard 15 2 2 5 2 3" xfId="21636" xr:uid="{00000000-0005-0000-0000-0000CC480000}"/>
    <cellStyle name="Standard 15 2 2 5 3" xfId="9734" xr:uid="{00000000-0005-0000-0000-0000CD480000}"/>
    <cellStyle name="Standard 15 2 2 5 3 2" xfId="26572" xr:uid="{00000000-0005-0000-0000-0000CE480000}"/>
    <cellStyle name="Standard 15 2 2 5 4" xfId="18154" xr:uid="{00000000-0005-0000-0000-0000CF480000}"/>
    <cellStyle name="Standard 15 2 2 6" xfId="2429" xr:uid="{00000000-0005-0000-0000-0000D0480000}"/>
    <cellStyle name="Standard 15 2 2 6 2" xfId="5915" xr:uid="{00000000-0005-0000-0000-0000D1480000}"/>
    <cellStyle name="Standard 15 2 2 6 2 2" xfId="14336" xr:uid="{00000000-0005-0000-0000-0000D2480000}"/>
    <cellStyle name="Standard 15 2 2 6 2 2 2" xfId="31174" xr:uid="{00000000-0005-0000-0000-0000D3480000}"/>
    <cellStyle name="Standard 15 2 2 6 2 3" xfId="22756" xr:uid="{00000000-0005-0000-0000-0000D4480000}"/>
    <cellStyle name="Standard 15 2 2 6 3" xfId="10854" xr:uid="{00000000-0005-0000-0000-0000D5480000}"/>
    <cellStyle name="Standard 15 2 2 6 3 2" xfId="27692" xr:uid="{00000000-0005-0000-0000-0000D6480000}"/>
    <cellStyle name="Standard 15 2 2 6 4" xfId="19274" xr:uid="{00000000-0005-0000-0000-0000D7480000}"/>
    <cellStyle name="Standard 15 2 2 7" xfId="2924" xr:uid="{00000000-0005-0000-0000-0000D8480000}"/>
    <cellStyle name="Standard 15 2 2 7 2" xfId="6406" xr:uid="{00000000-0005-0000-0000-0000D9480000}"/>
    <cellStyle name="Standard 15 2 2 7 2 2" xfId="14827" xr:uid="{00000000-0005-0000-0000-0000DA480000}"/>
    <cellStyle name="Standard 15 2 2 7 2 2 2" xfId="31665" xr:uid="{00000000-0005-0000-0000-0000DB480000}"/>
    <cellStyle name="Standard 15 2 2 7 2 3" xfId="23247" xr:uid="{00000000-0005-0000-0000-0000DC480000}"/>
    <cellStyle name="Standard 15 2 2 7 3" xfId="11345" xr:uid="{00000000-0005-0000-0000-0000DD480000}"/>
    <cellStyle name="Standard 15 2 2 7 3 2" xfId="28183" xr:uid="{00000000-0005-0000-0000-0000DE480000}"/>
    <cellStyle name="Standard 15 2 2 7 4" xfId="19765" xr:uid="{00000000-0005-0000-0000-0000DF480000}"/>
    <cellStyle name="Standard 15 2 2 8" xfId="3421" xr:uid="{00000000-0005-0000-0000-0000E0480000}"/>
    <cellStyle name="Standard 15 2 2 8 2" xfId="6903" xr:uid="{00000000-0005-0000-0000-0000E1480000}"/>
    <cellStyle name="Standard 15 2 2 8 2 2" xfId="15324" xr:uid="{00000000-0005-0000-0000-0000E2480000}"/>
    <cellStyle name="Standard 15 2 2 8 2 2 2" xfId="32162" xr:uid="{00000000-0005-0000-0000-0000E3480000}"/>
    <cellStyle name="Standard 15 2 2 8 2 3" xfId="23744" xr:uid="{00000000-0005-0000-0000-0000E4480000}"/>
    <cellStyle name="Standard 15 2 2 8 3" xfId="11842" xr:uid="{00000000-0005-0000-0000-0000E5480000}"/>
    <cellStyle name="Standard 15 2 2 8 3 2" xfId="28680" xr:uid="{00000000-0005-0000-0000-0000E6480000}"/>
    <cellStyle name="Standard 15 2 2 8 4" xfId="20262" xr:uid="{00000000-0005-0000-0000-0000E7480000}"/>
    <cellStyle name="Standard 15 2 2 9" xfId="3807" xr:uid="{00000000-0005-0000-0000-0000E8480000}"/>
    <cellStyle name="Standard 15 2 2 9 2" xfId="12228" xr:uid="{00000000-0005-0000-0000-0000E9480000}"/>
    <cellStyle name="Standard 15 2 2 9 2 2" xfId="29066" xr:uid="{00000000-0005-0000-0000-0000EA480000}"/>
    <cellStyle name="Standard 15 2 2 9 3" xfId="20648" xr:uid="{00000000-0005-0000-0000-0000EB480000}"/>
    <cellStyle name="Standard 15 2 3" xfId="354" xr:uid="{00000000-0005-0000-0000-0000EC480000}"/>
    <cellStyle name="Standard 15 2 3 10" xfId="8385" xr:uid="{00000000-0005-0000-0000-0000ED480000}"/>
    <cellStyle name="Standard 15 2 3 10 2" xfId="16806" xr:uid="{00000000-0005-0000-0000-0000EE480000}"/>
    <cellStyle name="Standard 15 2 3 10 2 2" xfId="33644" xr:uid="{00000000-0005-0000-0000-0000EF480000}"/>
    <cellStyle name="Standard 15 2 3 10 3" xfId="25226" xr:uid="{00000000-0005-0000-0000-0000F0480000}"/>
    <cellStyle name="Standard 15 2 3 11" xfId="8829" xr:uid="{00000000-0005-0000-0000-0000F1480000}"/>
    <cellStyle name="Standard 15 2 3 11 2" xfId="25668" xr:uid="{00000000-0005-0000-0000-0000F2480000}"/>
    <cellStyle name="Standard 15 2 3 12" xfId="17249" xr:uid="{00000000-0005-0000-0000-0000F3480000}"/>
    <cellStyle name="Standard 15 2 3 2" xfId="850" xr:uid="{00000000-0005-0000-0000-0000F4480000}"/>
    <cellStyle name="Standard 15 2 3 2 2" xfId="1838" xr:uid="{00000000-0005-0000-0000-0000F5480000}"/>
    <cellStyle name="Standard 15 2 3 2 2 2" xfId="5374" xr:uid="{00000000-0005-0000-0000-0000F6480000}"/>
    <cellStyle name="Standard 15 2 3 2 2 2 2" xfId="13795" xr:uid="{00000000-0005-0000-0000-0000F7480000}"/>
    <cellStyle name="Standard 15 2 3 2 2 2 2 2" xfId="30633" xr:uid="{00000000-0005-0000-0000-0000F8480000}"/>
    <cellStyle name="Standard 15 2 3 2 2 2 3" xfId="22215" xr:uid="{00000000-0005-0000-0000-0000F9480000}"/>
    <cellStyle name="Standard 15 2 3 2 2 3" xfId="10313" xr:uid="{00000000-0005-0000-0000-0000FA480000}"/>
    <cellStyle name="Standard 15 2 3 2 2 3 2" xfId="27151" xr:uid="{00000000-0005-0000-0000-0000FB480000}"/>
    <cellStyle name="Standard 15 2 3 2 2 4" xfId="18733" xr:uid="{00000000-0005-0000-0000-0000FC480000}"/>
    <cellStyle name="Standard 15 2 3 2 3" xfId="4386" xr:uid="{00000000-0005-0000-0000-0000FD480000}"/>
    <cellStyle name="Standard 15 2 3 2 3 2" xfId="12807" xr:uid="{00000000-0005-0000-0000-0000FE480000}"/>
    <cellStyle name="Standard 15 2 3 2 3 2 2" xfId="29645" xr:uid="{00000000-0005-0000-0000-0000FF480000}"/>
    <cellStyle name="Standard 15 2 3 2 3 3" xfId="21227" xr:uid="{00000000-0005-0000-0000-000000490000}"/>
    <cellStyle name="Standard 15 2 3 2 4" xfId="9325" xr:uid="{00000000-0005-0000-0000-000001490000}"/>
    <cellStyle name="Standard 15 2 3 2 4 2" xfId="26163" xr:uid="{00000000-0005-0000-0000-000002490000}"/>
    <cellStyle name="Standard 15 2 3 2 5" xfId="17745" xr:uid="{00000000-0005-0000-0000-000003490000}"/>
    <cellStyle name="Standard 15 2 3 3" xfId="1343" xr:uid="{00000000-0005-0000-0000-000004490000}"/>
    <cellStyle name="Standard 15 2 3 3 2" xfId="4879" xr:uid="{00000000-0005-0000-0000-000005490000}"/>
    <cellStyle name="Standard 15 2 3 3 2 2" xfId="13300" xr:uid="{00000000-0005-0000-0000-000006490000}"/>
    <cellStyle name="Standard 15 2 3 3 2 2 2" xfId="30138" xr:uid="{00000000-0005-0000-0000-000007490000}"/>
    <cellStyle name="Standard 15 2 3 3 2 3" xfId="21720" xr:uid="{00000000-0005-0000-0000-000008490000}"/>
    <cellStyle name="Standard 15 2 3 3 3" xfId="9818" xr:uid="{00000000-0005-0000-0000-000009490000}"/>
    <cellStyle name="Standard 15 2 3 3 3 2" xfId="26656" xr:uid="{00000000-0005-0000-0000-00000A490000}"/>
    <cellStyle name="Standard 15 2 3 3 4" xfId="18238" xr:uid="{00000000-0005-0000-0000-00000B490000}"/>
    <cellStyle name="Standard 15 2 3 4" xfId="2432" xr:uid="{00000000-0005-0000-0000-00000C490000}"/>
    <cellStyle name="Standard 15 2 3 4 2" xfId="5918" xr:uid="{00000000-0005-0000-0000-00000D490000}"/>
    <cellStyle name="Standard 15 2 3 4 2 2" xfId="14339" xr:uid="{00000000-0005-0000-0000-00000E490000}"/>
    <cellStyle name="Standard 15 2 3 4 2 2 2" xfId="31177" xr:uid="{00000000-0005-0000-0000-00000F490000}"/>
    <cellStyle name="Standard 15 2 3 4 2 3" xfId="22759" xr:uid="{00000000-0005-0000-0000-000010490000}"/>
    <cellStyle name="Standard 15 2 3 4 3" xfId="10857" xr:uid="{00000000-0005-0000-0000-000011490000}"/>
    <cellStyle name="Standard 15 2 3 4 3 2" xfId="27695" xr:uid="{00000000-0005-0000-0000-000012490000}"/>
    <cellStyle name="Standard 15 2 3 4 4" xfId="19277" xr:uid="{00000000-0005-0000-0000-000013490000}"/>
    <cellStyle name="Standard 15 2 3 5" xfId="2927" xr:uid="{00000000-0005-0000-0000-000014490000}"/>
    <cellStyle name="Standard 15 2 3 5 2" xfId="6409" xr:uid="{00000000-0005-0000-0000-000015490000}"/>
    <cellStyle name="Standard 15 2 3 5 2 2" xfId="14830" xr:uid="{00000000-0005-0000-0000-000016490000}"/>
    <cellStyle name="Standard 15 2 3 5 2 2 2" xfId="31668" xr:uid="{00000000-0005-0000-0000-000017490000}"/>
    <cellStyle name="Standard 15 2 3 5 2 3" xfId="23250" xr:uid="{00000000-0005-0000-0000-000018490000}"/>
    <cellStyle name="Standard 15 2 3 5 3" xfId="11348" xr:uid="{00000000-0005-0000-0000-000019490000}"/>
    <cellStyle name="Standard 15 2 3 5 3 2" xfId="28186" xr:uid="{00000000-0005-0000-0000-00001A490000}"/>
    <cellStyle name="Standard 15 2 3 5 4" xfId="19768" xr:uid="{00000000-0005-0000-0000-00001B490000}"/>
    <cellStyle name="Standard 15 2 3 6" xfId="3424" xr:uid="{00000000-0005-0000-0000-00001C490000}"/>
    <cellStyle name="Standard 15 2 3 6 2" xfId="6906" xr:uid="{00000000-0005-0000-0000-00001D490000}"/>
    <cellStyle name="Standard 15 2 3 6 2 2" xfId="15327" xr:uid="{00000000-0005-0000-0000-00001E490000}"/>
    <cellStyle name="Standard 15 2 3 6 2 2 2" xfId="32165" xr:uid="{00000000-0005-0000-0000-00001F490000}"/>
    <cellStyle name="Standard 15 2 3 6 2 3" xfId="23747" xr:uid="{00000000-0005-0000-0000-000020490000}"/>
    <cellStyle name="Standard 15 2 3 6 3" xfId="11845" xr:uid="{00000000-0005-0000-0000-000021490000}"/>
    <cellStyle name="Standard 15 2 3 6 3 2" xfId="28683" xr:uid="{00000000-0005-0000-0000-000022490000}"/>
    <cellStyle name="Standard 15 2 3 6 4" xfId="20265" xr:uid="{00000000-0005-0000-0000-000023490000}"/>
    <cellStyle name="Standard 15 2 3 7" xfId="3891" xr:uid="{00000000-0005-0000-0000-000024490000}"/>
    <cellStyle name="Standard 15 2 3 7 2" xfId="12312" xr:uid="{00000000-0005-0000-0000-000025490000}"/>
    <cellStyle name="Standard 15 2 3 7 2 2" xfId="29150" xr:uid="{00000000-0005-0000-0000-000026490000}"/>
    <cellStyle name="Standard 15 2 3 7 3" xfId="20732" xr:uid="{00000000-0005-0000-0000-000027490000}"/>
    <cellStyle name="Standard 15 2 3 8" xfId="7401" xr:uid="{00000000-0005-0000-0000-000028490000}"/>
    <cellStyle name="Standard 15 2 3 8 2" xfId="15822" xr:uid="{00000000-0005-0000-0000-000029490000}"/>
    <cellStyle name="Standard 15 2 3 8 2 2" xfId="32660" xr:uid="{00000000-0005-0000-0000-00002A490000}"/>
    <cellStyle name="Standard 15 2 3 8 3" xfId="24242" xr:uid="{00000000-0005-0000-0000-00002B490000}"/>
    <cellStyle name="Standard 15 2 3 9" xfId="7892" xr:uid="{00000000-0005-0000-0000-00002C490000}"/>
    <cellStyle name="Standard 15 2 3 9 2" xfId="16313" xr:uid="{00000000-0005-0000-0000-00002D490000}"/>
    <cellStyle name="Standard 15 2 3 9 2 2" xfId="33151" xr:uid="{00000000-0005-0000-0000-00002E490000}"/>
    <cellStyle name="Standard 15 2 3 9 3" xfId="24733" xr:uid="{00000000-0005-0000-0000-00002F490000}"/>
    <cellStyle name="Standard 15 2 4" xfId="516" xr:uid="{00000000-0005-0000-0000-000030490000}"/>
    <cellStyle name="Standard 15 2 4 10" xfId="8386" xr:uid="{00000000-0005-0000-0000-000031490000}"/>
    <cellStyle name="Standard 15 2 4 10 2" xfId="16807" xr:uid="{00000000-0005-0000-0000-000032490000}"/>
    <cellStyle name="Standard 15 2 4 10 2 2" xfId="33645" xr:uid="{00000000-0005-0000-0000-000033490000}"/>
    <cellStyle name="Standard 15 2 4 10 3" xfId="25227" xr:uid="{00000000-0005-0000-0000-000034490000}"/>
    <cellStyle name="Standard 15 2 4 11" xfId="8992" xr:uid="{00000000-0005-0000-0000-000035490000}"/>
    <cellStyle name="Standard 15 2 4 11 2" xfId="25830" xr:uid="{00000000-0005-0000-0000-000036490000}"/>
    <cellStyle name="Standard 15 2 4 12" xfId="17412" xr:uid="{00000000-0005-0000-0000-000037490000}"/>
    <cellStyle name="Standard 15 2 4 2" xfId="1012" xr:uid="{00000000-0005-0000-0000-000038490000}"/>
    <cellStyle name="Standard 15 2 4 2 2" xfId="2000" xr:uid="{00000000-0005-0000-0000-000039490000}"/>
    <cellStyle name="Standard 15 2 4 2 2 2" xfId="5536" xr:uid="{00000000-0005-0000-0000-00003A490000}"/>
    <cellStyle name="Standard 15 2 4 2 2 2 2" xfId="13957" xr:uid="{00000000-0005-0000-0000-00003B490000}"/>
    <cellStyle name="Standard 15 2 4 2 2 2 2 2" xfId="30795" xr:uid="{00000000-0005-0000-0000-00003C490000}"/>
    <cellStyle name="Standard 15 2 4 2 2 2 3" xfId="22377" xr:uid="{00000000-0005-0000-0000-00003D490000}"/>
    <cellStyle name="Standard 15 2 4 2 2 3" xfId="10475" xr:uid="{00000000-0005-0000-0000-00003E490000}"/>
    <cellStyle name="Standard 15 2 4 2 2 3 2" xfId="27313" xr:uid="{00000000-0005-0000-0000-00003F490000}"/>
    <cellStyle name="Standard 15 2 4 2 2 4" xfId="18895" xr:uid="{00000000-0005-0000-0000-000040490000}"/>
    <cellStyle name="Standard 15 2 4 2 3" xfId="4548" xr:uid="{00000000-0005-0000-0000-000041490000}"/>
    <cellStyle name="Standard 15 2 4 2 3 2" xfId="12969" xr:uid="{00000000-0005-0000-0000-000042490000}"/>
    <cellStyle name="Standard 15 2 4 2 3 2 2" xfId="29807" xr:uid="{00000000-0005-0000-0000-000043490000}"/>
    <cellStyle name="Standard 15 2 4 2 3 3" xfId="21389" xr:uid="{00000000-0005-0000-0000-000044490000}"/>
    <cellStyle name="Standard 15 2 4 2 4" xfId="9487" xr:uid="{00000000-0005-0000-0000-000045490000}"/>
    <cellStyle name="Standard 15 2 4 2 4 2" xfId="26325" xr:uid="{00000000-0005-0000-0000-000046490000}"/>
    <cellStyle name="Standard 15 2 4 2 5" xfId="17907" xr:uid="{00000000-0005-0000-0000-000047490000}"/>
    <cellStyle name="Standard 15 2 4 3" xfId="1505" xr:uid="{00000000-0005-0000-0000-000048490000}"/>
    <cellStyle name="Standard 15 2 4 3 2" xfId="5041" xr:uid="{00000000-0005-0000-0000-000049490000}"/>
    <cellStyle name="Standard 15 2 4 3 2 2" xfId="13462" xr:uid="{00000000-0005-0000-0000-00004A490000}"/>
    <cellStyle name="Standard 15 2 4 3 2 2 2" xfId="30300" xr:uid="{00000000-0005-0000-0000-00004B490000}"/>
    <cellStyle name="Standard 15 2 4 3 2 3" xfId="21882" xr:uid="{00000000-0005-0000-0000-00004C490000}"/>
    <cellStyle name="Standard 15 2 4 3 3" xfId="9980" xr:uid="{00000000-0005-0000-0000-00004D490000}"/>
    <cellStyle name="Standard 15 2 4 3 3 2" xfId="26818" xr:uid="{00000000-0005-0000-0000-00004E490000}"/>
    <cellStyle name="Standard 15 2 4 3 4" xfId="18400" xr:uid="{00000000-0005-0000-0000-00004F490000}"/>
    <cellStyle name="Standard 15 2 4 4" xfId="2433" xr:uid="{00000000-0005-0000-0000-000050490000}"/>
    <cellStyle name="Standard 15 2 4 4 2" xfId="5919" xr:uid="{00000000-0005-0000-0000-000051490000}"/>
    <cellStyle name="Standard 15 2 4 4 2 2" xfId="14340" xr:uid="{00000000-0005-0000-0000-000052490000}"/>
    <cellStyle name="Standard 15 2 4 4 2 2 2" xfId="31178" xr:uid="{00000000-0005-0000-0000-000053490000}"/>
    <cellStyle name="Standard 15 2 4 4 2 3" xfId="22760" xr:uid="{00000000-0005-0000-0000-000054490000}"/>
    <cellStyle name="Standard 15 2 4 4 3" xfId="10858" xr:uid="{00000000-0005-0000-0000-000055490000}"/>
    <cellStyle name="Standard 15 2 4 4 3 2" xfId="27696" xr:uid="{00000000-0005-0000-0000-000056490000}"/>
    <cellStyle name="Standard 15 2 4 4 4" xfId="19278" xr:uid="{00000000-0005-0000-0000-000057490000}"/>
    <cellStyle name="Standard 15 2 4 5" xfId="2928" xr:uid="{00000000-0005-0000-0000-000058490000}"/>
    <cellStyle name="Standard 15 2 4 5 2" xfId="6410" xr:uid="{00000000-0005-0000-0000-000059490000}"/>
    <cellStyle name="Standard 15 2 4 5 2 2" xfId="14831" xr:uid="{00000000-0005-0000-0000-00005A490000}"/>
    <cellStyle name="Standard 15 2 4 5 2 2 2" xfId="31669" xr:uid="{00000000-0005-0000-0000-00005B490000}"/>
    <cellStyle name="Standard 15 2 4 5 2 3" xfId="23251" xr:uid="{00000000-0005-0000-0000-00005C490000}"/>
    <cellStyle name="Standard 15 2 4 5 3" xfId="11349" xr:uid="{00000000-0005-0000-0000-00005D490000}"/>
    <cellStyle name="Standard 15 2 4 5 3 2" xfId="28187" xr:uid="{00000000-0005-0000-0000-00005E490000}"/>
    <cellStyle name="Standard 15 2 4 5 4" xfId="19769" xr:uid="{00000000-0005-0000-0000-00005F490000}"/>
    <cellStyle name="Standard 15 2 4 6" xfId="3425" xr:uid="{00000000-0005-0000-0000-000060490000}"/>
    <cellStyle name="Standard 15 2 4 6 2" xfId="6907" xr:uid="{00000000-0005-0000-0000-000061490000}"/>
    <cellStyle name="Standard 15 2 4 6 2 2" xfId="15328" xr:uid="{00000000-0005-0000-0000-000062490000}"/>
    <cellStyle name="Standard 15 2 4 6 2 2 2" xfId="32166" xr:uid="{00000000-0005-0000-0000-000063490000}"/>
    <cellStyle name="Standard 15 2 4 6 2 3" xfId="23748" xr:uid="{00000000-0005-0000-0000-000064490000}"/>
    <cellStyle name="Standard 15 2 4 6 3" xfId="11846" xr:uid="{00000000-0005-0000-0000-000065490000}"/>
    <cellStyle name="Standard 15 2 4 6 3 2" xfId="28684" xr:uid="{00000000-0005-0000-0000-000066490000}"/>
    <cellStyle name="Standard 15 2 4 6 4" xfId="20266" xr:uid="{00000000-0005-0000-0000-000067490000}"/>
    <cellStyle name="Standard 15 2 4 7" xfId="4053" xr:uid="{00000000-0005-0000-0000-000068490000}"/>
    <cellStyle name="Standard 15 2 4 7 2" xfId="12474" xr:uid="{00000000-0005-0000-0000-000069490000}"/>
    <cellStyle name="Standard 15 2 4 7 2 2" xfId="29312" xr:uid="{00000000-0005-0000-0000-00006A490000}"/>
    <cellStyle name="Standard 15 2 4 7 3" xfId="20894" xr:uid="{00000000-0005-0000-0000-00006B490000}"/>
    <cellStyle name="Standard 15 2 4 8" xfId="7402" xr:uid="{00000000-0005-0000-0000-00006C490000}"/>
    <cellStyle name="Standard 15 2 4 8 2" xfId="15823" xr:uid="{00000000-0005-0000-0000-00006D490000}"/>
    <cellStyle name="Standard 15 2 4 8 2 2" xfId="32661" xr:uid="{00000000-0005-0000-0000-00006E490000}"/>
    <cellStyle name="Standard 15 2 4 8 3" xfId="24243" xr:uid="{00000000-0005-0000-0000-00006F490000}"/>
    <cellStyle name="Standard 15 2 4 9" xfId="7893" xr:uid="{00000000-0005-0000-0000-000070490000}"/>
    <cellStyle name="Standard 15 2 4 9 2" xfId="16314" xr:uid="{00000000-0005-0000-0000-000071490000}"/>
    <cellStyle name="Standard 15 2 4 9 2 2" xfId="33152" xr:uid="{00000000-0005-0000-0000-000072490000}"/>
    <cellStyle name="Standard 15 2 4 9 3" xfId="24734" xr:uid="{00000000-0005-0000-0000-000073490000}"/>
    <cellStyle name="Standard 15 2 5" xfId="687" xr:uid="{00000000-0005-0000-0000-000074490000}"/>
    <cellStyle name="Standard 15 2 5 2" xfId="1675" xr:uid="{00000000-0005-0000-0000-000075490000}"/>
    <cellStyle name="Standard 15 2 5 2 2" xfId="5211" xr:uid="{00000000-0005-0000-0000-000076490000}"/>
    <cellStyle name="Standard 15 2 5 2 2 2" xfId="13632" xr:uid="{00000000-0005-0000-0000-000077490000}"/>
    <cellStyle name="Standard 15 2 5 2 2 2 2" xfId="30470" xr:uid="{00000000-0005-0000-0000-000078490000}"/>
    <cellStyle name="Standard 15 2 5 2 2 3" xfId="22052" xr:uid="{00000000-0005-0000-0000-000079490000}"/>
    <cellStyle name="Standard 15 2 5 2 3" xfId="10150" xr:uid="{00000000-0005-0000-0000-00007A490000}"/>
    <cellStyle name="Standard 15 2 5 2 3 2" xfId="26988" xr:uid="{00000000-0005-0000-0000-00007B490000}"/>
    <cellStyle name="Standard 15 2 5 2 4" xfId="18570" xr:uid="{00000000-0005-0000-0000-00007C490000}"/>
    <cellStyle name="Standard 15 2 5 3" xfId="4223" xr:uid="{00000000-0005-0000-0000-00007D490000}"/>
    <cellStyle name="Standard 15 2 5 3 2" xfId="12644" xr:uid="{00000000-0005-0000-0000-00007E490000}"/>
    <cellStyle name="Standard 15 2 5 3 2 2" xfId="29482" xr:uid="{00000000-0005-0000-0000-00007F490000}"/>
    <cellStyle name="Standard 15 2 5 3 3" xfId="21064" xr:uid="{00000000-0005-0000-0000-000080490000}"/>
    <cellStyle name="Standard 15 2 5 4" xfId="9162" xr:uid="{00000000-0005-0000-0000-000081490000}"/>
    <cellStyle name="Standard 15 2 5 4 2" xfId="26000" xr:uid="{00000000-0005-0000-0000-000082490000}"/>
    <cellStyle name="Standard 15 2 5 5" xfId="17582" xr:uid="{00000000-0005-0000-0000-000083490000}"/>
    <cellStyle name="Standard 15 2 6" xfId="1180" xr:uid="{00000000-0005-0000-0000-000084490000}"/>
    <cellStyle name="Standard 15 2 6 2" xfId="4716" xr:uid="{00000000-0005-0000-0000-000085490000}"/>
    <cellStyle name="Standard 15 2 6 2 2" xfId="13137" xr:uid="{00000000-0005-0000-0000-000086490000}"/>
    <cellStyle name="Standard 15 2 6 2 2 2" xfId="29975" xr:uid="{00000000-0005-0000-0000-000087490000}"/>
    <cellStyle name="Standard 15 2 6 2 3" xfId="21557" xr:uid="{00000000-0005-0000-0000-000088490000}"/>
    <cellStyle name="Standard 15 2 6 3" xfId="9655" xr:uid="{00000000-0005-0000-0000-000089490000}"/>
    <cellStyle name="Standard 15 2 6 3 2" xfId="26493" xr:uid="{00000000-0005-0000-0000-00008A490000}"/>
    <cellStyle name="Standard 15 2 6 4" xfId="18075" xr:uid="{00000000-0005-0000-0000-00008B490000}"/>
    <cellStyle name="Standard 15 2 7" xfId="2428" xr:uid="{00000000-0005-0000-0000-00008C490000}"/>
    <cellStyle name="Standard 15 2 7 2" xfId="5914" xr:uid="{00000000-0005-0000-0000-00008D490000}"/>
    <cellStyle name="Standard 15 2 7 2 2" xfId="14335" xr:uid="{00000000-0005-0000-0000-00008E490000}"/>
    <cellStyle name="Standard 15 2 7 2 2 2" xfId="31173" xr:uid="{00000000-0005-0000-0000-00008F490000}"/>
    <cellStyle name="Standard 15 2 7 2 3" xfId="22755" xr:uid="{00000000-0005-0000-0000-000090490000}"/>
    <cellStyle name="Standard 15 2 7 3" xfId="10853" xr:uid="{00000000-0005-0000-0000-000091490000}"/>
    <cellStyle name="Standard 15 2 7 3 2" xfId="27691" xr:uid="{00000000-0005-0000-0000-000092490000}"/>
    <cellStyle name="Standard 15 2 7 4" xfId="19273" xr:uid="{00000000-0005-0000-0000-000093490000}"/>
    <cellStyle name="Standard 15 2 8" xfId="2923" xr:uid="{00000000-0005-0000-0000-000094490000}"/>
    <cellStyle name="Standard 15 2 8 2" xfId="6405" xr:uid="{00000000-0005-0000-0000-000095490000}"/>
    <cellStyle name="Standard 15 2 8 2 2" xfId="14826" xr:uid="{00000000-0005-0000-0000-000096490000}"/>
    <cellStyle name="Standard 15 2 8 2 2 2" xfId="31664" xr:uid="{00000000-0005-0000-0000-000097490000}"/>
    <cellStyle name="Standard 15 2 8 2 3" xfId="23246" xr:uid="{00000000-0005-0000-0000-000098490000}"/>
    <cellStyle name="Standard 15 2 8 3" xfId="11344" xr:uid="{00000000-0005-0000-0000-000099490000}"/>
    <cellStyle name="Standard 15 2 8 3 2" xfId="28182" xr:uid="{00000000-0005-0000-0000-00009A490000}"/>
    <cellStyle name="Standard 15 2 8 4" xfId="19764" xr:uid="{00000000-0005-0000-0000-00009B490000}"/>
    <cellStyle name="Standard 15 2 9" xfId="3420" xr:uid="{00000000-0005-0000-0000-00009C490000}"/>
    <cellStyle name="Standard 15 2 9 2" xfId="6902" xr:uid="{00000000-0005-0000-0000-00009D490000}"/>
    <cellStyle name="Standard 15 2 9 2 2" xfId="15323" xr:uid="{00000000-0005-0000-0000-00009E490000}"/>
    <cellStyle name="Standard 15 2 9 2 2 2" xfId="32161" xr:uid="{00000000-0005-0000-0000-00009F490000}"/>
    <cellStyle name="Standard 15 2 9 2 3" xfId="23743" xr:uid="{00000000-0005-0000-0000-0000A0490000}"/>
    <cellStyle name="Standard 15 2 9 3" xfId="11841" xr:uid="{00000000-0005-0000-0000-0000A1490000}"/>
    <cellStyle name="Standard 15 2 9 3 2" xfId="28679" xr:uid="{00000000-0005-0000-0000-0000A2490000}"/>
    <cellStyle name="Standard 15 2 9 4" xfId="20261" xr:uid="{00000000-0005-0000-0000-0000A3490000}"/>
    <cellStyle name="Standard 15 2_1" xfId="236" xr:uid="{00000000-0005-0000-0000-0000A4490000}"/>
    <cellStyle name="Standard 15 3" xfId="155" xr:uid="{00000000-0005-0000-0000-0000A5490000}"/>
    <cellStyle name="Standard 15 3 10" xfId="7403" xr:uid="{00000000-0005-0000-0000-0000A6490000}"/>
    <cellStyle name="Standard 15 3 10 2" xfId="15824" xr:uid="{00000000-0005-0000-0000-0000A7490000}"/>
    <cellStyle name="Standard 15 3 10 2 2" xfId="32662" xr:uid="{00000000-0005-0000-0000-0000A8490000}"/>
    <cellStyle name="Standard 15 3 10 3" xfId="24244" xr:uid="{00000000-0005-0000-0000-0000A9490000}"/>
    <cellStyle name="Standard 15 3 11" xfId="7894" xr:uid="{00000000-0005-0000-0000-0000AA490000}"/>
    <cellStyle name="Standard 15 3 11 2" xfId="16315" xr:uid="{00000000-0005-0000-0000-0000AB490000}"/>
    <cellStyle name="Standard 15 3 11 2 2" xfId="33153" xr:uid="{00000000-0005-0000-0000-0000AC490000}"/>
    <cellStyle name="Standard 15 3 11 3" xfId="24735" xr:uid="{00000000-0005-0000-0000-0000AD490000}"/>
    <cellStyle name="Standard 15 3 12" xfId="8387" xr:uid="{00000000-0005-0000-0000-0000AE490000}"/>
    <cellStyle name="Standard 15 3 12 2" xfId="16808" xr:uid="{00000000-0005-0000-0000-0000AF490000}"/>
    <cellStyle name="Standard 15 3 12 2 2" xfId="33646" xr:uid="{00000000-0005-0000-0000-0000B0490000}"/>
    <cellStyle name="Standard 15 3 12 3" xfId="25228" xr:uid="{00000000-0005-0000-0000-0000B1490000}"/>
    <cellStyle name="Standard 15 3 13" xfId="8707" xr:uid="{00000000-0005-0000-0000-0000B2490000}"/>
    <cellStyle name="Standard 15 3 13 2" xfId="25546" xr:uid="{00000000-0005-0000-0000-0000B3490000}"/>
    <cellStyle name="Standard 15 3 14" xfId="17127" xr:uid="{00000000-0005-0000-0000-0000B4490000}"/>
    <cellStyle name="Standard 15 3 2" xfId="395" xr:uid="{00000000-0005-0000-0000-0000B5490000}"/>
    <cellStyle name="Standard 15 3 2 10" xfId="8388" xr:uid="{00000000-0005-0000-0000-0000B6490000}"/>
    <cellStyle name="Standard 15 3 2 10 2" xfId="16809" xr:uid="{00000000-0005-0000-0000-0000B7490000}"/>
    <cellStyle name="Standard 15 3 2 10 2 2" xfId="33647" xr:uid="{00000000-0005-0000-0000-0000B8490000}"/>
    <cellStyle name="Standard 15 3 2 10 3" xfId="25229" xr:uid="{00000000-0005-0000-0000-0000B9490000}"/>
    <cellStyle name="Standard 15 3 2 11" xfId="8870" xr:uid="{00000000-0005-0000-0000-0000BA490000}"/>
    <cellStyle name="Standard 15 3 2 11 2" xfId="25709" xr:uid="{00000000-0005-0000-0000-0000BB490000}"/>
    <cellStyle name="Standard 15 3 2 12" xfId="17290" xr:uid="{00000000-0005-0000-0000-0000BC490000}"/>
    <cellStyle name="Standard 15 3 2 2" xfId="891" xr:uid="{00000000-0005-0000-0000-0000BD490000}"/>
    <cellStyle name="Standard 15 3 2 2 2" xfId="1879" xr:uid="{00000000-0005-0000-0000-0000BE490000}"/>
    <cellStyle name="Standard 15 3 2 2 2 2" xfId="5415" xr:uid="{00000000-0005-0000-0000-0000BF490000}"/>
    <cellStyle name="Standard 15 3 2 2 2 2 2" xfId="13836" xr:uid="{00000000-0005-0000-0000-0000C0490000}"/>
    <cellStyle name="Standard 15 3 2 2 2 2 2 2" xfId="30674" xr:uid="{00000000-0005-0000-0000-0000C1490000}"/>
    <cellStyle name="Standard 15 3 2 2 2 2 3" xfId="22256" xr:uid="{00000000-0005-0000-0000-0000C2490000}"/>
    <cellStyle name="Standard 15 3 2 2 2 3" xfId="10354" xr:uid="{00000000-0005-0000-0000-0000C3490000}"/>
    <cellStyle name="Standard 15 3 2 2 2 3 2" xfId="27192" xr:uid="{00000000-0005-0000-0000-0000C4490000}"/>
    <cellStyle name="Standard 15 3 2 2 2 4" xfId="18774" xr:uid="{00000000-0005-0000-0000-0000C5490000}"/>
    <cellStyle name="Standard 15 3 2 2 3" xfId="4427" xr:uid="{00000000-0005-0000-0000-0000C6490000}"/>
    <cellStyle name="Standard 15 3 2 2 3 2" xfId="12848" xr:uid="{00000000-0005-0000-0000-0000C7490000}"/>
    <cellStyle name="Standard 15 3 2 2 3 2 2" xfId="29686" xr:uid="{00000000-0005-0000-0000-0000C8490000}"/>
    <cellStyle name="Standard 15 3 2 2 3 3" xfId="21268" xr:uid="{00000000-0005-0000-0000-0000C9490000}"/>
    <cellStyle name="Standard 15 3 2 2 4" xfId="9366" xr:uid="{00000000-0005-0000-0000-0000CA490000}"/>
    <cellStyle name="Standard 15 3 2 2 4 2" xfId="26204" xr:uid="{00000000-0005-0000-0000-0000CB490000}"/>
    <cellStyle name="Standard 15 3 2 2 5" xfId="17786" xr:uid="{00000000-0005-0000-0000-0000CC490000}"/>
    <cellStyle name="Standard 15 3 2 3" xfId="1384" xr:uid="{00000000-0005-0000-0000-0000CD490000}"/>
    <cellStyle name="Standard 15 3 2 3 2" xfId="4920" xr:uid="{00000000-0005-0000-0000-0000CE490000}"/>
    <cellStyle name="Standard 15 3 2 3 2 2" xfId="13341" xr:uid="{00000000-0005-0000-0000-0000CF490000}"/>
    <cellStyle name="Standard 15 3 2 3 2 2 2" xfId="30179" xr:uid="{00000000-0005-0000-0000-0000D0490000}"/>
    <cellStyle name="Standard 15 3 2 3 2 3" xfId="21761" xr:uid="{00000000-0005-0000-0000-0000D1490000}"/>
    <cellStyle name="Standard 15 3 2 3 3" xfId="9859" xr:uid="{00000000-0005-0000-0000-0000D2490000}"/>
    <cellStyle name="Standard 15 3 2 3 3 2" xfId="26697" xr:uid="{00000000-0005-0000-0000-0000D3490000}"/>
    <cellStyle name="Standard 15 3 2 3 4" xfId="18279" xr:uid="{00000000-0005-0000-0000-0000D4490000}"/>
    <cellStyle name="Standard 15 3 2 4" xfId="2435" xr:uid="{00000000-0005-0000-0000-0000D5490000}"/>
    <cellStyle name="Standard 15 3 2 4 2" xfId="5921" xr:uid="{00000000-0005-0000-0000-0000D6490000}"/>
    <cellStyle name="Standard 15 3 2 4 2 2" xfId="14342" xr:uid="{00000000-0005-0000-0000-0000D7490000}"/>
    <cellStyle name="Standard 15 3 2 4 2 2 2" xfId="31180" xr:uid="{00000000-0005-0000-0000-0000D8490000}"/>
    <cellStyle name="Standard 15 3 2 4 2 3" xfId="22762" xr:uid="{00000000-0005-0000-0000-0000D9490000}"/>
    <cellStyle name="Standard 15 3 2 4 3" xfId="10860" xr:uid="{00000000-0005-0000-0000-0000DA490000}"/>
    <cellStyle name="Standard 15 3 2 4 3 2" xfId="27698" xr:uid="{00000000-0005-0000-0000-0000DB490000}"/>
    <cellStyle name="Standard 15 3 2 4 4" xfId="19280" xr:uid="{00000000-0005-0000-0000-0000DC490000}"/>
    <cellStyle name="Standard 15 3 2 5" xfId="2930" xr:uid="{00000000-0005-0000-0000-0000DD490000}"/>
    <cellStyle name="Standard 15 3 2 5 2" xfId="6412" xr:uid="{00000000-0005-0000-0000-0000DE490000}"/>
    <cellStyle name="Standard 15 3 2 5 2 2" xfId="14833" xr:uid="{00000000-0005-0000-0000-0000DF490000}"/>
    <cellStyle name="Standard 15 3 2 5 2 2 2" xfId="31671" xr:uid="{00000000-0005-0000-0000-0000E0490000}"/>
    <cellStyle name="Standard 15 3 2 5 2 3" xfId="23253" xr:uid="{00000000-0005-0000-0000-0000E1490000}"/>
    <cellStyle name="Standard 15 3 2 5 3" xfId="11351" xr:uid="{00000000-0005-0000-0000-0000E2490000}"/>
    <cellStyle name="Standard 15 3 2 5 3 2" xfId="28189" xr:uid="{00000000-0005-0000-0000-0000E3490000}"/>
    <cellStyle name="Standard 15 3 2 5 4" xfId="19771" xr:uid="{00000000-0005-0000-0000-0000E4490000}"/>
    <cellStyle name="Standard 15 3 2 6" xfId="3427" xr:uid="{00000000-0005-0000-0000-0000E5490000}"/>
    <cellStyle name="Standard 15 3 2 6 2" xfId="6909" xr:uid="{00000000-0005-0000-0000-0000E6490000}"/>
    <cellStyle name="Standard 15 3 2 6 2 2" xfId="15330" xr:uid="{00000000-0005-0000-0000-0000E7490000}"/>
    <cellStyle name="Standard 15 3 2 6 2 2 2" xfId="32168" xr:uid="{00000000-0005-0000-0000-0000E8490000}"/>
    <cellStyle name="Standard 15 3 2 6 2 3" xfId="23750" xr:uid="{00000000-0005-0000-0000-0000E9490000}"/>
    <cellStyle name="Standard 15 3 2 6 3" xfId="11848" xr:uid="{00000000-0005-0000-0000-0000EA490000}"/>
    <cellStyle name="Standard 15 3 2 6 3 2" xfId="28686" xr:uid="{00000000-0005-0000-0000-0000EB490000}"/>
    <cellStyle name="Standard 15 3 2 6 4" xfId="20268" xr:uid="{00000000-0005-0000-0000-0000EC490000}"/>
    <cellStyle name="Standard 15 3 2 7" xfId="3932" xr:uid="{00000000-0005-0000-0000-0000ED490000}"/>
    <cellStyle name="Standard 15 3 2 7 2" xfId="12353" xr:uid="{00000000-0005-0000-0000-0000EE490000}"/>
    <cellStyle name="Standard 15 3 2 7 2 2" xfId="29191" xr:uid="{00000000-0005-0000-0000-0000EF490000}"/>
    <cellStyle name="Standard 15 3 2 7 3" xfId="20773" xr:uid="{00000000-0005-0000-0000-0000F0490000}"/>
    <cellStyle name="Standard 15 3 2 8" xfId="7404" xr:uid="{00000000-0005-0000-0000-0000F1490000}"/>
    <cellStyle name="Standard 15 3 2 8 2" xfId="15825" xr:uid="{00000000-0005-0000-0000-0000F2490000}"/>
    <cellStyle name="Standard 15 3 2 8 2 2" xfId="32663" xr:uid="{00000000-0005-0000-0000-0000F3490000}"/>
    <cellStyle name="Standard 15 3 2 8 3" xfId="24245" xr:uid="{00000000-0005-0000-0000-0000F4490000}"/>
    <cellStyle name="Standard 15 3 2 9" xfId="7895" xr:uid="{00000000-0005-0000-0000-0000F5490000}"/>
    <cellStyle name="Standard 15 3 2 9 2" xfId="16316" xr:uid="{00000000-0005-0000-0000-0000F6490000}"/>
    <cellStyle name="Standard 15 3 2 9 2 2" xfId="33154" xr:uid="{00000000-0005-0000-0000-0000F7490000}"/>
    <cellStyle name="Standard 15 3 2 9 3" xfId="24736" xr:uid="{00000000-0005-0000-0000-0000F8490000}"/>
    <cellStyle name="Standard 15 3 3" xfId="557" xr:uid="{00000000-0005-0000-0000-0000F9490000}"/>
    <cellStyle name="Standard 15 3 3 10" xfId="8389" xr:uid="{00000000-0005-0000-0000-0000FA490000}"/>
    <cellStyle name="Standard 15 3 3 10 2" xfId="16810" xr:uid="{00000000-0005-0000-0000-0000FB490000}"/>
    <cellStyle name="Standard 15 3 3 10 2 2" xfId="33648" xr:uid="{00000000-0005-0000-0000-0000FC490000}"/>
    <cellStyle name="Standard 15 3 3 10 3" xfId="25230" xr:uid="{00000000-0005-0000-0000-0000FD490000}"/>
    <cellStyle name="Standard 15 3 3 11" xfId="9033" xr:uid="{00000000-0005-0000-0000-0000FE490000}"/>
    <cellStyle name="Standard 15 3 3 11 2" xfId="25871" xr:uid="{00000000-0005-0000-0000-0000FF490000}"/>
    <cellStyle name="Standard 15 3 3 12" xfId="17453" xr:uid="{00000000-0005-0000-0000-0000004A0000}"/>
    <cellStyle name="Standard 15 3 3 2" xfId="1053" xr:uid="{00000000-0005-0000-0000-0000014A0000}"/>
    <cellStyle name="Standard 15 3 3 2 2" xfId="2041" xr:uid="{00000000-0005-0000-0000-0000024A0000}"/>
    <cellStyle name="Standard 15 3 3 2 2 2" xfId="5577" xr:uid="{00000000-0005-0000-0000-0000034A0000}"/>
    <cellStyle name="Standard 15 3 3 2 2 2 2" xfId="13998" xr:uid="{00000000-0005-0000-0000-0000044A0000}"/>
    <cellStyle name="Standard 15 3 3 2 2 2 2 2" xfId="30836" xr:uid="{00000000-0005-0000-0000-0000054A0000}"/>
    <cellStyle name="Standard 15 3 3 2 2 2 3" xfId="22418" xr:uid="{00000000-0005-0000-0000-0000064A0000}"/>
    <cellStyle name="Standard 15 3 3 2 2 3" xfId="10516" xr:uid="{00000000-0005-0000-0000-0000074A0000}"/>
    <cellStyle name="Standard 15 3 3 2 2 3 2" xfId="27354" xr:uid="{00000000-0005-0000-0000-0000084A0000}"/>
    <cellStyle name="Standard 15 3 3 2 2 4" xfId="18936" xr:uid="{00000000-0005-0000-0000-0000094A0000}"/>
    <cellStyle name="Standard 15 3 3 2 3" xfId="4589" xr:uid="{00000000-0005-0000-0000-00000A4A0000}"/>
    <cellStyle name="Standard 15 3 3 2 3 2" xfId="13010" xr:uid="{00000000-0005-0000-0000-00000B4A0000}"/>
    <cellStyle name="Standard 15 3 3 2 3 2 2" xfId="29848" xr:uid="{00000000-0005-0000-0000-00000C4A0000}"/>
    <cellStyle name="Standard 15 3 3 2 3 3" xfId="21430" xr:uid="{00000000-0005-0000-0000-00000D4A0000}"/>
    <cellStyle name="Standard 15 3 3 2 4" xfId="9528" xr:uid="{00000000-0005-0000-0000-00000E4A0000}"/>
    <cellStyle name="Standard 15 3 3 2 4 2" xfId="26366" xr:uid="{00000000-0005-0000-0000-00000F4A0000}"/>
    <cellStyle name="Standard 15 3 3 2 5" xfId="17948" xr:uid="{00000000-0005-0000-0000-0000104A0000}"/>
    <cellStyle name="Standard 15 3 3 3" xfId="1546" xr:uid="{00000000-0005-0000-0000-0000114A0000}"/>
    <cellStyle name="Standard 15 3 3 3 2" xfId="5082" xr:uid="{00000000-0005-0000-0000-0000124A0000}"/>
    <cellStyle name="Standard 15 3 3 3 2 2" xfId="13503" xr:uid="{00000000-0005-0000-0000-0000134A0000}"/>
    <cellStyle name="Standard 15 3 3 3 2 2 2" xfId="30341" xr:uid="{00000000-0005-0000-0000-0000144A0000}"/>
    <cellStyle name="Standard 15 3 3 3 2 3" xfId="21923" xr:uid="{00000000-0005-0000-0000-0000154A0000}"/>
    <cellStyle name="Standard 15 3 3 3 3" xfId="10021" xr:uid="{00000000-0005-0000-0000-0000164A0000}"/>
    <cellStyle name="Standard 15 3 3 3 3 2" xfId="26859" xr:uid="{00000000-0005-0000-0000-0000174A0000}"/>
    <cellStyle name="Standard 15 3 3 3 4" xfId="18441" xr:uid="{00000000-0005-0000-0000-0000184A0000}"/>
    <cellStyle name="Standard 15 3 3 4" xfId="2436" xr:uid="{00000000-0005-0000-0000-0000194A0000}"/>
    <cellStyle name="Standard 15 3 3 4 2" xfId="5922" xr:uid="{00000000-0005-0000-0000-00001A4A0000}"/>
    <cellStyle name="Standard 15 3 3 4 2 2" xfId="14343" xr:uid="{00000000-0005-0000-0000-00001B4A0000}"/>
    <cellStyle name="Standard 15 3 3 4 2 2 2" xfId="31181" xr:uid="{00000000-0005-0000-0000-00001C4A0000}"/>
    <cellStyle name="Standard 15 3 3 4 2 3" xfId="22763" xr:uid="{00000000-0005-0000-0000-00001D4A0000}"/>
    <cellStyle name="Standard 15 3 3 4 3" xfId="10861" xr:uid="{00000000-0005-0000-0000-00001E4A0000}"/>
    <cellStyle name="Standard 15 3 3 4 3 2" xfId="27699" xr:uid="{00000000-0005-0000-0000-00001F4A0000}"/>
    <cellStyle name="Standard 15 3 3 4 4" xfId="19281" xr:uid="{00000000-0005-0000-0000-0000204A0000}"/>
    <cellStyle name="Standard 15 3 3 5" xfId="2931" xr:uid="{00000000-0005-0000-0000-0000214A0000}"/>
    <cellStyle name="Standard 15 3 3 5 2" xfId="6413" xr:uid="{00000000-0005-0000-0000-0000224A0000}"/>
    <cellStyle name="Standard 15 3 3 5 2 2" xfId="14834" xr:uid="{00000000-0005-0000-0000-0000234A0000}"/>
    <cellStyle name="Standard 15 3 3 5 2 2 2" xfId="31672" xr:uid="{00000000-0005-0000-0000-0000244A0000}"/>
    <cellStyle name="Standard 15 3 3 5 2 3" xfId="23254" xr:uid="{00000000-0005-0000-0000-0000254A0000}"/>
    <cellStyle name="Standard 15 3 3 5 3" xfId="11352" xr:uid="{00000000-0005-0000-0000-0000264A0000}"/>
    <cellStyle name="Standard 15 3 3 5 3 2" xfId="28190" xr:uid="{00000000-0005-0000-0000-0000274A0000}"/>
    <cellStyle name="Standard 15 3 3 5 4" xfId="19772" xr:uid="{00000000-0005-0000-0000-0000284A0000}"/>
    <cellStyle name="Standard 15 3 3 6" xfId="3428" xr:uid="{00000000-0005-0000-0000-0000294A0000}"/>
    <cellStyle name="Standard 15 3 3 6 2" xfId="6910" xr:uid="{00000000-0005-0000-0000-00002A4A0000}"/>
    <cellStyle name="Standard 15 3 3 6 2 2" xfId="15331" xr:uid="{00000000-0005-0000-0000-00002B4A0000}"/>
    <cellStyle name="Standard 15 3 3 6 2 2 2" xfId="32169" xr:uid="{00000000-0005-0000-0000-00002C4A0000}"/>
    <cellStyle name="Standard 15 3 3 6 2 3" xfId="23751" xr:uid="{00000000-0005-0000-0000-00002D4A0000}"/>
    <cellStyle name="Standard 15 3 3 6 3" xfId="11849" xr:uid="{00000000-0005-0000-0000-00002E4A0000}"/>
    <cellStyle name="Standard 15 3 3 6 3 2" xfId="28687" xr:uid="{00000000-0005-0000-0000-00002F4A0000}"/>
    <cellStyle name="Standard 15 3 3 6 4" xfId="20269" xr:uid="{00000000-0005-0000-0000-0000304A0000}"/>
    <cellStyle name="Standard 15 3 3 7" xfId="4094" xr:uid="{00000000-0005-0000-0000-0000314A0000}"/>
    <cellStyle name="Standard 15 3 3 7 2" xfId="12515" xr:uid="{00000000-0005-0000-0000-0000324A0000}"/>
    <cellStyle name="Standard 15 3 3 7 2 2" xfId="29353" xr:uid="{00000000-0005-0000-0000-0000334A0000}"/>
    <cellStyle name="Standard 15 3 3 7 3" xfId="20935" xr:uid="{00000000-0005-0000-0000-0000344A0000}"/>
    <cellStyle name="Standard 15 3 3 8" xfId="7405" xr:uid="{00000000-0005-0000-0000-0000354A0000}"/>
    <cellStyle name="Standard 15 3 3 8 2" xfId="15826" xr:uid="{00000000-0005-0000-0000-0000364A0000}"/>
    <cellStyle name="Standard 15 3 3 8 2 2" xfId="32664" xr:uid="{00000000-0005-0000-0000-0000374A0000}"/>
    <cellStyle name="Standard 15 3 3 8 3" xfId="24246" xr:uid="{00000000-0005-0000-0000-0000384A0000}"/>
    <cellStyle name="Standard 15 3 3 9" xfId="7896" xr:uid="{00000000-0005-0000-0000-0000394A0000}"/>
    <cellStyle name="Standard 15 3 3 9 2" xfId="16317" xr:uid="{00000000-0005-0000-0000-00003A4A0000}"/>
    <cellStyle name="Standard 15 3 3 9 2 2" xfId="33155" xr:uid="{00000000-0005-0000-0000-00003B4A0000}"/>
    <cellStyle name="Standard 15 3 3 9 3" xfId="24737" xr:uid="{00000000-0005-0000-0000-00003C4A0000}"/>
    <cellStyle name="Standard 15 3 4" xfId="728" xr:uid="{00000000-0005-0000-0000-00003D4A0000}"/>
    <cellStyle name="Standard 15 3 4 2" xfId="1716" xr:uid="{00000000-0005-0000-0000-00003E4A0000}"/>
    <cellStyle name="Standard 15 3 4 2 2" xfId="5252" xr:uid="{00000000-0005-0000-0000-00003F4A0000}"/>
    <cellStyle name="Standard 15 3 4 2 2 2" xfId="13673" xr:uid="{00000000-0005-0000-0000-0000404A0000}"/>
    <cellStyle name="Standard 15 3 4 2 2 2 2" xfId="30511" xr:uid="{00000000-0005-0000-0000-0000414A0000}"/>
    <cellStyle name="Standard 15 3 4 2 2 3" xfId="22093" xr:uid="{00000000-0005-0000-0000-0000424A0000}"/>
    <cellStyle name="Standard 15 3 4 2 3" xfId="10191" xr:uid="{00000000-0005-0000-0000-0000434A0000}"/>
    <cellStyle name="Standard 15 3 4 2 3 2" xfId="27029" xr:uid="{00000000-0005-0000-0000-0000444A0000}"/>
    <cellStyle name="Standard 15 3 4 2 4" xfId="18611" xr:uid="{00000000-0005-0000-0000-0000454A0000}"/>
    <cellStyle name="Standard 15 3 4 3" xfId="4264" xr:uid="{00000000-0005-0000-0000-0000464A0000}"/>
    <cellStyle name="Standard 15 3 4 3 2" xfId="12685" xr:uid="{00000000-0005-0000-0000-0000474A0000}"/>
    <cellStyle name="Standard 15 3 4 3 2 2" xfId="29523" xr:uid="{00000000-0005-0000-0000-0000484A0000}"/>
    <cellStyle name="Standard 15 3 4 3 3" xfId="21105" xr:uid="{00000000-0005-0000-0000-0000494A0000}"/>
    <cellStyle name="Standard 15 3 4 4" xfId="9203" xr:uid="{00000000-0005-0000-0000-00004A4A0000}"/>
    <cellStyle name="Standard 15 3 4 4 2" xfId="26041" xr:uid="{00000000-0005-0000-0000-00004B4A0000}"/>
    <cellStyle name="Standard 15 3 4 5" xfId="17623" xr:uid="{00000000-0005-0000-0000-00004C4A0000}"/>
    <cellStyle name="Standard 15 3 5" xfId="1221" xr:uid="{00000000-0005-0000-0000-00004D4A0000}"/>
    <cellStyle name="Standard 15 3 5 2" xfId="4757" xr:uid="{00000000-0005-0000-0000-00004E4A0000}"/>
    <cellStyle name="Standard 15 3 5 2 2" xfId="13178" xr:uid="{00000000-0005-0000-0000-00004F4A0000}"/>
    <cellStyle name="Standard 15 3 5 2 2 2" xfId="30016" xr:uid="{00000000-0005-0000-0000-0000504A0000}"/>
    <cellStyle name="Standard 15 3 5 2 3" xfId="21598" xr:uid="{00000000-0005-0000-0000-0000514A0000}"/>
    <cellStyle name="Standard 15 3 5 3" xfId="9696" xr:uid="{00000000-0005-0000-0000-0000524A0000}"/>
    <cellStyle name="Standard 15 3 5 3 2" xfId="26534" xr:uid="{00000000-0005-0000-0000-0000534A0000}"/>
    <cellStyle name="Standard 15 3 5 4" xfId="18116" xr:uid="{00000000-0005-0000-0000-0000544A0000}"/>
    <cellStyle name="Standard 15 3 6" xfId="2434" xr:uid="{00000000-0005-0000-0000-0000554A0000}"/>
    <cellStyle name="Standard 15 3 6 2" xfId="5920" xr:uid="{00000000-0005-0000-0000-0000564A0000}"/>
    <cellStyle name="Standard 15 3 6 2 2" xfId="14341" xr:uid="{00000000-0005-0000-0000-0000574A0000}"/>
    <cellStyle name="Standard 15 3 6 2 2 2" xfId="31179" xr:uid="{00000000-0005-0000-0000-0000584A0000}"/>
    <cellStyle name="Standard 15 3 6 2 3" xfId="22761" xr:uid="{00000000-0005-0000-0000-0000594A0000}"/>
    <cellStyle name="Standard 15 3 6 3" xfId="10859" xr:uid="{00000000-0005-0000-0000-00005A4A0000}"/>
    <cellStyle name="Standard 15 3 6 3 2" xfId="27697" xr:uid="{00000000-0005-0000-0000-00005B4A0000}"/>
    <cellStyle name="Standard 15 3 6 4" xfId="19279" xr:uid="{00000000-0005-0000-0000-00005C4A0000}"/>
    <cellStyle name="Standard 15 3 7" xfId="2929" xr:uid="{00000000-0005-0000-0000-00005D4A0000}"/>
    <cellStyle name="Standard 15 3 7 2" xfId="6411" xr:uid="{00000000-0005-0000-0000-00005E4A0000}"/>
    <cellStyle name="Standard 15 3 7 2 2" xfId="14832" xr:uid="{00000000-0005-0000-0000-00005F4A0000}"/>
    <cellStyle name="Standard 15 3 7 2 2 2" xfId="31670" xr:uid="{00000000-0005-0000-0000-0000604A0000}"/>
    <cellStyle name="Standard 15 3 7 2 3" xfId="23252" xr:uid="{00000000-0005-0000-0000-0000614A0000}"/>
    <cellStyle name="Standard 15 3 7 3" xfId="11350" xr:uid="{00000000-0005-0000-0000-0000624A0000}"/>
    <cellStyle name="Standard 15 3 7 3 2" xfId="28188" xr:uid="{00000000-0005-0000-0000-0000634A0000}"/>
    <cellStyle name="Standard 15 3 7 4" xfId="19770" xr:uid="{00000000-0005-0000-0000-0000644A0000}"/>
    <cellStyle name="Standard 15 3 8" xfId="3426" xr:uid="{00000000-0005-0000-0000-0000654A0000}"/>
    <cellStyle name="Standard 15 3 8 2" xfId="6908" xr:uid="{00000000-0005-0000-0000-0000664A0000}"/>
    <cellStyle name="Standard 15 3 8 2 2" xfId="15329" xr:uid="{00000000-0005-0000-0000-0000674A0000}"/>
    <cellStyle name="Standard 15 3 8 2 2 2" xfId="32167" xr:uid="{00000000-0005-0000-0000-0000684A0000}"/>
    <cellStyle name="Standard 15 3 8 2 3" xfId="23749" xr:uid="{00000000-0005-0000-0000-0000694A0000}"/>
    <cellStyle name="Standard 15 3 8 3" xfId="11847" xr:uid="{00000000-0005-0000-0000-00006A4A0000}"/>
    <cellStyle name="Standard 15 3 8 3 2" xfId="28685" xr:uid="{00000000-0005-0000-0000-00006B4A0000}"/>
    <cellStyle name="Standard 15 3 8 4" xfId="20267" xr:uid="{00000000-0005-0000-0000-00006C4A0000}"/>
    <cellStyle name="Standard 15 3 9" xfId="3769" xr:uid="{00000000-0005-0000-0000-00006D4A0000}"/>
    <cellStyle name="Standard 15 3 9 2" xfId="12190" xr:uid="{00000000-0005-0000-0000-00006E4A0000}"/>
    <cellStyle name="Standard 15 3 9 2 2" xfId="29028" xr:uid="{00000000-0005-0000-0000-00006F4A0000}"/>
    <cellStyle name="Standard 15 3 9 3" xfId="20610" xr:uid="{00000000-0005-0000-0000-0000704A0000}"/>
    <cellStyle name="Standard 15 4" xfId="317" xr:uid="{00000000-0005-0000-0000-0000714A0000}"/>
    <cellStyle name="Standard 15 4 10" xfId="8390" xr:uid="{00000000-0005-0000-0000-0000724A0000}"/>
    <cellStyle name="Standard 15 4 10 2" xfId="16811" xr:uid="{00000000-0005-0000-0000-0000734A0000}"/>
    <cellStyle name="Standard 15 4 10 2 2" xfId="33649" xr:uid="{00000000-0005-0000-0000-0000744A0000}"/>
    <cellStyle name="Standard 15 4 10 3" xfId="25231" xr:uid="{00000000-0005-0000-0000-0000754A0000}"/>
    <cellStyle name="Standard 15 4 11" xfId="8792" xr:uid="{00000000-0005-0000-0000-0000764A0000}"/>
    <cellStyle name="Standard 15 4 11 2" xfId="25631" xr:uid="{00000000-0005-0000-0000-0000774A0000}"/>
    <cellStyle name="Standard 15 4 12" xfId="17212" xr:uid="{00000000-0005-0000-0000-0000784A0000}"/>
    <cellStyle name="Standard 15 4 2" xfId="813" xr:uid="{00000000-0005-0000-0000-0000794A0000}"/>
    <cellStyle name="Standard 15 4 2 2" xfId="1801" xr:uid="{00000000-0005-0000-0000-00007A4A0000}"/>
    <cellStyle name="Standard 15 4 2 2 2" xfId="5337" xr:uid="{00000000-0005-0000-0000-00007B4A0000}"/>
    <cellStyle name="Standard 15 4 2 2 2 2" xfId="13758" xr:uid="{00000000-0005-0000-0000-00007C4A0000}"/>
    <cellStyle name="Standard 15 4 2 2 2 2 2" xfId="30596" xr:uid="{00000000-0005-0000-0000-00007D4A0000}"/>
    <cellStyle name="Standard 15 4 2 2 2 3" xfId="22178" xr:uid="{00000000-0005-0000-0000-00007E4A0000}"/>
    <cellStyle name="Standard 15 4 2 2 3" xfId="10276" xr:uid="{00000000-0005-0000-0000-00007F4A0000}"/>
    <cellStyle name="Standard 15 4 2 2 3 2" xfId="27114" xr:uid="{00000000-0005-0000-0000-0000804A0000}"/>
    <cellStyle name="Standard 15 4 2 2 4" xfId="18696" xr:uid="{00000000-0005-0000-0000-0000814A0000}"/>
    <cellStyle name="Standard 15 4 2 3" xfId="4349" xr:uid="{00000000-0005-0000-0000-0000824A0000}"/>
    <cellStyle name="Standard 15 4 2 3 2" xfId="12770" xr:uid="{00000000-0005-0000-0000-0000834A0000}"/>
    <cellStyle name="Standard 15 4 2 3 2 2" xfId="29608" xr:uid="{00000000-0005-0000-0000-0000844A0000}"/>
    <cellStyle name="Standard 15 4 2 3 3" xfId="21190" xr:uid="{00000000-0005-0000-0000-0000854A0000}"/>
    <cellStyle name="Standard 15 4 2 4" xfId="9288" xr:uid="{00000000-0005-0000-0000-0000864A0000}"/>
    <cellStyle name="Standard 15 4 2 4 2" xfId="26126" xr:uid="{00000000-0005-0000-0000-0000874A0000}"/>
    <cellStyle name="Standard 15 4 2 5" xfId="17708" xr:uid="{00000000-0005-0000-0000-0000884A0000}"/>
    <cellStyle name="Standard 15 4 3" xfId="1306" xr:uid="{00000000-0005-0000-0000-0000894A0000}"/>
    <cellStyle name="Standard 15 4 3 2" xfId="4842" xr:uid="{00000000-0005-0000-0000-00008A4A0000}"/>
    <cellStyle name="Standard 15 4 3 2 2" xfId="13263" xr:uid="{00000000-0005-0000-0000-00008B4A0000}"/>
    <cellStyle name="Standard 15 4 3 2 2 2" xfId="30101" xr:uid="{00000000-0005-0000-0000-00008C4A0000}"/>
    <cellStyle name="Standard 15 4 3 2 3" xfId="21683" xr:uid="{00000000-0005-0000-0000-00008D4A0000}"/>
    <cellStyle name="Standard 15 4 3 3" xfId="9781" xr:uid="{00000000-0005-0000-0000-00008E4A0000}"/>
    <cellStyle name="Standard 15 4 3 3 2" xfId="26619" xr:uid="{00000000-0005-0000-0000-00008F4A0000}"/>
    <cellStyle name="Standard 15 4 3 4" xfId="18201" xr:uid="{00000000-0005-0000-0000-0000904A0000}"/>
    <cellStyle name="Standard 15 4 4" xfId="2437" xr:uid="{00000000-0005-0000-0000-0000914A0000}"/>
    <cellStyle name="Standard 15 4 4 2" xfId="5923" xr:uid="{00000000-0005-0000-0000-0000924A0000}"/>
    <cellStyle name="Standard 15 4 4 2 2" xfId="14344" xr:uid="{00000000-0005-0000-0000-0000934A0000}"/>
    <cellStyle name="Standard 15 4 4 2 2 2" xfId="31182" xr:uid="{00000000-0005-0000-0000-0000944A0000}"/>
    <cellStyle name="Standard 15 4 4 2 3" xfId="22764" xr:uid="{00000000-0005-0000-0000-0000954A0000}"/>
    <cellStyle name="Standard 15 4 4 3" xfId="10862" xr:uid="{00000000-0005-0000-0000-0000964A0000}"/>
    <cellStyle name="Standard 15 4 4 3 2" xfId="27700" xr:uid="{00000000-0005-0000-0000-0000974A0000}"/>
    <cellStyle name="Standard 15 4 4 4" xfId="19282" xr:uid="{00000000-0005-0000-0000-0000984A0000}"/>
    <cellStyle name="Standard 15 4 5" xfId="2932" xr:uid="{00000000-0005-0000-0000-0000994A0000}"/>
    <cellStyle name="Standard 15 4 5 2" xfId="6414" xr:uid="{00000000-0005-0000-0000-00009A4A0000}"/>
    <cellStyle name="Standard 15 4 5 2 2" xfId="14835" xr:uid="{00000000-0005-0000-0000-00009B4A0000}"/>
    <cellStyle name="Standard 15 4 5 2 2 2" xfId="31673" xr:uid="{00000000-0005-0000-0000-00009C4A0000}"/>
    <cellStyle name="Standard 15 4 5 2 3" xfId="23255" xr:uid="{00000000-0005-0000-0000-00009D4A0000}"/>
    <cellStyle name="Standard 15 4 5 3" xfId="11353" xr:uid="{00000000-0005-0000-0000-00009E4A0000}"/>
    <cellStyle name="Standard 15 4 5 3 2" xfId="28191" xr:uid="{00000000-0005-0000-0000-00009F4A0000}"/>
    <cellStyle name="Standard 15 4 5 4" xfId="19773" xr:uid="{00000000-0005-0000-0000-0000A04A0000}"/>
    <cellStyle name="Standard 15 4 6" xfId="3429" xr:uid="{00000000-0005-0000-0000-0000A14A0000}"/>
    <cellStyle name="Standard 15 4 6 2" xfId="6911" xr:uid="{00000000-0005-0000-0000-0000A24A0000}"/>
    <cellStyle name="Standard 15 4 6 2 2" xfId="15332" xr:uid="{00000000-0005-0000-0000-0000A34A0000}"/>
    <cellStyle name="Standard 15 4 6 2 2 2" xfId="32170" xr:uid="{00000000-0005-0000-0000-0000A44A0000}"/>
    <cellStyle name="Standard 15 4 6 2 3" xfId="23752" xr:uid="{00000000-0005-0000-0000-0000A54A0000}"/>
    <cellStyle name="Standard 15 4 6 3" xfId="11850" xr:uid="{00000000-0005-0000-0000-0000A64A0000}"/>
    <cellStyle name="Standard 15 4 6 3 2" xfId="28688" xr:uid="{00000000-0005-0000-0000-0000A74A0000}"/>
    <cellStyle name="Standard 15 4 6 4" xfId="20270" xr:uid="{00000000-0005-0000-0000-0000A84A0000}"/>
    <cellStyle name="Standard 15 4 7" xfId="3854" xr:uid="{00000000-0005-0000-0000-0000A94A0000}"/>
    <cellStyle name="Standard 15 4 7 2" xfId="12275" xr:uid="{00000000-0005-0000-0000-0000AA4A0000}"/>
    <cellStyle name="Standard 15 4 7 2 2" xfId="29113" xr:uid="{00000000-0005-0000-0000-0000AB4A0000}"/>
    <cellStyle name="Standard 15 4 7 3" xfId="20695" xr:uid="{00000000-0005-0000-0000-0000AC4A0000}"/>
    <cellStyle name="Standard 15 4 8" xfId="7406" xr:uid="{00000000-0005-0000-0000-0000AD4A0000}"/>
    <cellStyle name="Standard 15 4 8 2" xfId="15827" xr:uid="{00000000-0005-0000-0000-0000AE4A0000}"/>
    <cellStyle name="Standard 15 4 8 2 2" xfId="32665" xr:uid="{00000000-0005-0000-0000-0000AF4A0000}"/>
    <cellStyle name="Standard 15 4 8 3" xfId="24247" xr:uid="{00000000-0005-0000-0000-0000B04A0000}"/>
    <cellStyle name="Standard 15 4 9" xfId="7897" xr:uid="{00000000-0005-0000-0000-0000B14A0000}"/>
    <cellStyle name="Standard 15 4 9 2" xfId="16318" xr:uid="{00000000-0005-0000-0000-0000B24A0000}"/>
    <cellStyle name="Standard 15 4 9 2 2" xfId="33156" xr:uid="{00000000-0005-0000-0000-0000B34A0000}"/>
    <cellStyle name="Standard 15 4 9 3" xfId="24738" xr:uid="{00000000-0005-0000-0000-0000B44A0000}"/>
    <cellStyle name="Standard 15 5" xfId="479" xr:uid="{00000000-0005-0000-0000-0000B54A0000}"/>
    <cellStyle name="Standard 15 5 10" xfId="8391" xr:uid="{00000000-0005-0000-0000-0000B64A0000}"/>
    <cellStyle name="Standard 15 5 10 2" xfId="16812" xr:uid="{00000000-0005-0000-0000-0000B74A0000}"/>
    <cellStyle name="Standard 15 5 10 2 2" xfId="33650" xr:uid="{00000000-0005-0000-0000-0000B84A0000}"/>
    <cellStyle name="Standard 15 5 10 3" xfId="25232" xr:uid="{00000000-0005-0000-0000-0000B94A0000}"/>
    <cellStyle name="Standard 15 5 11" xfId="8955" xr:uid="{00000000-0005-0000-0000-0000BA4A0000}"/>
    <cellStyle name="Standard 15 5 11 2" xfId="25793" xr:uid="{00000000-0005-0000-0000-0000BB4A0000}"/>
    <cellStyle name="Standard 15 5 12" xfId="17375" xr:uid="{00000000-0005-0000-0000-0000BC4A0000}"/>
    <cellStyle name="Standard 15 5 2" xfId="975" xr:uid="{00000000-0005-0000-0000-0000BD4A0000}"/>
    <cellStyle name="Standard 15 5 2 2" xfId="1963" xr:uid="{00000000-0005-0000-0000-0000BE4A0000}"/>
    <cellStyle name="Standard 15 5 2 2 2" xfId="5499" xr:uid="{00000000-0005-0000-0000-0000BF4A0000}"/>
    <cellStyle name="Standard 15 5 2 2 2 2" xfId="13920" xr:uid="{00000000-0005-0000-0000-0000C04A0000}"/>
    <cellStyle name="Standard 15 5 2 2 2 2 2" xfId="30758" xr:uid="{00000000-0005-0000-0000-0000C14A0000}"/>
    <cellStyle name="Standard 15 5 2 2 2 3" xfId="22340" xr:uid="{00000000-0005-0000-0000-0000C24A0000}"/>
    <cellStyle name="Standard 15 5 2 2 3" xfId="10438" xr:uid="{00000000-0005-0000-0000-0000C34A0000}"/>
    <cellStyle name="Standard 15 5 2 2 3 2" xfId="27276" xr:uid="{00000000-0005-0000-0000-0000C44A0000}"/>
    <cellStyle name="Standard 15 5 2 2 4" xfId="18858" xr:uid="{00000000-0005-0000-0000-0000C54A0000}"/>
    <cellStyle name="Standard 15 5 2 3" xfId="4511" xr:uid="{00000000-0005-0000-0000-0000C64A0000}"/>
    <cellStyle name="Standard 15 5 2 3 2" xfId="12932" xr:uid="{00000000-0005-0000-0000-0000C74A0000}"/>
    <cellStyle name="Standard 15 5 2 3 2 2" xfId="29770" xr:uid="{00000000-0005-0000-0000-0000C84A0000}"/>
    <cellStyle name="Standard 15 5 2 3 3" xfId="21352" xr:uid="{00000000-0005-0000-0000-0000C94A0000}"/>
    <cellStyle name="Standard 15 5 2 4" xfId="9450" xr:uid="{00000000-0005-0000-0000-0000CA4A0000}"/>
    <cellStyle name="Standard 15 5 2 4 2" xfId="26288" xr:uid="{00000000-0005-0000-0000-0000CB4A0000}"/>
    <cellStyle name="Standard 15 5 2 5" xfId="17870" xr:uid="{00000000-0005-0000-0000-0000CC4A0000}"/>
    <cellStyle name="Standard 15 5 3" xfId="1468" xr:uid="{00000000-0005-0000-0000-0000CD4A0000}"/>
    <cellStyle name="Standard 15 5 3 2" xfId="5004" xr:uid="{00000000-0005-0000-0000-0000CE4A0000}"/>
    <cellStyle name="Standard 15 5 3 2 2" xfId="13425" xr:uid="{00000000-0005-0000-0000-0000CF4A0000}"/>
    <cellStyle name="Standard 15 5 3 2 2 2" xfId="30263" xr:uid="{00000000-0005-0000-0000-0000D04A0000}"/>
    <cellStyle name="Standard 15 5 3 2 3" xfId="21845" xr:uid="{00000000-0005-0000-0000-0000D14A0000}"/>
    <cellStyle name="Standard 15 5 3 3" xfId="9943" xr:uid="{00000000-0005-0000-0000-0000D24A0000}"/>
    <cellStyle name="Standard 15 5 3 3 2" xfId="26781" xr:uid="{00000000-0005-0000-0000-0000D34A0000}"/>
    <cellStyle name="Standard 15 5 3 4" xfId="18363" xr:uid="{00000000-0005-0000-0000-0000D44A0000}"/>
    <cellStyle name="Standard 15 5 4" xfId="2438" xr:uid="{00000000-0005-0000-0000-0000D54A0000}"/>
    <cellStyle name="Standard 15 5 4 2" xfId="5924" xr:uid="{00000000-0005-0000-0000-0000D64A0000}"/>
    <cellStyle name="Standard 15 5 4 2 2" xfId="14345" xr:uid="{00000000-0005-0000-0000-0000D74A0000}"/>
    <cellStyle name="Standard 15 5 4 2 2 2" xfId="31183" xr:uid="{00000000-0005-0000-0000-0000D84A0000}"/>
    <cellStyle name="Standard 15 5 4 2 3" xfId="22765" xr:uid="{00000000-0005-0000-0000-0000D94A0000}"/>
    <cellStyle name="Standard 15 5 4 3" xfId="10863" xr:uid="{00000000-0005-0000-0000-0000DA4A0000}"/>
    <cellStyle name="Standard 15 5 4 3 2" xfId="27701" xr:uid="{00000000-0005-0000-0000-0000DB4A0000}"/>
    <cellStyle name="Standard 15 5 4 4" xfId="19283" xr:uid="{00000000-0005-0000-0000-0000DC4A0000}"/>
    <cellStyle name="Standard 15 5 5" xfId="2933" xr:uid="{00000000-0005-0000-0000-0000DD4A0000}"/>
    <cellStyle name="Standard 15 5 5 2" xfId="6415" xr:uid="{00000000-0005-0000-0000-0000DE4A0000}"/>
    <cellStyle name="Standard 15 5 5 2 2" xfId="14836" xr:uid="{00000000-0005-0000-0000-0000DF4A0000}"/>
    <cellStyle name="Standard 15 5 5 2 2 2" xfId="31674" xr:uid="{00000000-0005-0000-0000-0000E04A0000}"/>
    <cellStyle name="Standard 15 5 5 2 3" xfId="23256" xr:uid="{00000000-0005-0000-0000-0000E14A0000}"/>
    <cellStyle name="Standard 15 5 5 3" xfId="11354" xr:uid="{00000000-0005-0000-0000-0000E24A0000}"/>
    <cellStyle name="Standard 15 5 5 3 2" xfId="28192" xr:uid="{00000000-0005-0000-0000-0000E34A0000}"/>
    <cellStyle name="Standard 15 5 5 4" xfId="19774" xr:uid="{00000000-0005-0000-0000-0000E44A0000}"/>
    <cellStyle name="Standard 15 5 6" xfId="3430" xr:uid="{00000000-0005-0000-0000-0000E54A0000}"/>
    <cellStyle name="Standard 15 5 6 2" xfId="6912" xr:uid="{00000000-0005-0000-0000-0000E64A0000}"/>
    <cellStyle name="Standard 15 5 6 2 2" xfId="15333" xr:uid="{00000000-0005-0000-0000-0000E74A0000}"/>
    <cellStyle name="Standard 15 5 6 2 2 2" xfId="32171" xr:uid="{00000000-0005-0000-0000-0000E84A0000}"/>
    <cellStyle name="Standard 15 5 6 2 3" xfId="23753" xr:uid="{00000000-0005-0000-0000-0000E94A0000}"/>
    <cellStyle name="Standard 15 5 6 3" xfId="11851" xr:uid="{00000000-0005-0000-0000-0000EA4A0000}"/>
    <cellStyle name="Standard 15 5 6 3 2" xfId="28689" xr:uid="{00000000-0005-0000-0000-0000EB4A0000}"/>
    <cellStyle name="Standard 15 5 6 4" xfId="20271" xr:uid="{00000000-0005-0000-0000-0000EC4A0000}"/>
    <cellStyle name="Standard 15 5 7" xfId="4016" xr:uid="{00000000-0005-0000-0000-0000ED4A0000}"/>
    <cellStyle name="Standard 15 5 7 2" xfId="12437" xr:uid="{00000000-0005-0000-0000-0000EE4A0000}"/>
    <cellStyle name="Standard 15 5 7 2 2" xfId="29275" xr:uid="{00000000-0005-0000-0000-0000EF4A0000}"/>
    <cellStyle name="Standard 15 5 7 3" xfId="20857" xr:uid="{00000000-0005-0000-0000-0000F04A0000}"/>
    <cellStyle name="Standard 15 5 8" xfId="7407" xr:uid="{00000000-0005-0000-0000-0000F14A0000}"/>
    <cellStyle name="Standard 15 5 8 2" xfId="15828" xr:uid="{00000000-0005-0000-0000-0000F24A0000}"/>
    <cellStyle name="Standard 15 5 8 2 2" xfId="32666" xr:uid="{00000000-0005-0000-0000-0000F34A0000}"/>
    <cellStyle name="Standard 15 5 8 3" xfId="24248" xr:uid="{00000000-0005-0000-0000-0000F44A0000}"/>
    <cellStyle name="Standard 15 5 9" xfId="7898" xr:uid="{00000000-0005-0000-0000-0000F54A0000}"/>
    <cellStyle name="Standard 15 5 9 2" xfId="16319" xr:uid="{00000000-0005-0000-0000-0000F64A0000}"/>
    <cellStyle name="Standard 15 5 9 2 2" xfId="33157" xr:uid="{00000000-0005-0000-0000-0000F74A0000}"/>
    <cellStyle name="Standard 15 5 9 3" xfId="24739" xr:uid="{00000000-0005-0000-0000-0000F84A0000}"/>
    <cellStyle name="Standard 15 6" xfId="650" xr:uid="{00000000-0005-0000-0000-0000F94A0000}"/>
    <cellStyle name="Standard 15 6 2" xfId="1638" xr:uid="{00000000-0005-0000-0000-0000FA4A0000}"/>
    <cellStyle name="Standard 15 6 2 2" xfId="5174" xr:uid="{00000000-0005-0000-0000-0000FB4A0000}"/>
    <cellStyle name="Standard 15 6 2 2 2" xfId="13595" xr:uid="{00000000-0005-0000-0000-0000FC4A0000}"/>
    <cellStyle name="Standard 15 6 2 2 2 2" xfId="30433" xr:uid="{00000000-0005-0000-0000-0000FD4A0000}"/>
    <cellStyle name="Standard 15 6 2 2 3" xfId="22015" xr:uid="{00000000-0005-0000-0000-0000FE4A0000}"/>
    <cellStyle name="Standard 15 6 2 3" xfId="10113" xr:uid="{00000000-0005-0000-0000-0000FF4A0000}"/>
    <cellStyle name="Standard 15 6 2 3 2" xfId="26951" xr:uid="{00000000-0005-0000-0000-0000004B0000}"/>
    <cellStyle name="Standard 15 6 2 4" xfId="18533" xr:uid="{00000000-0005-0000-0000-0000014B0000}"/>
    <cellStyle name="Standard 15 6 3" xfId="4186" xr:uid="{00000000-0005-0000-0000-0000024B0000}"/>
    <cellStyle name="Standard 15 6 3 2" xfId="12607" xr:uid="{00000000-0005-0000-0000-0000034B0000}"/>
    <cellStyle name="Standard 15 6 3 2 2" xfId="29445" xr:uid="{00000000-0005-0000-0000-0000044B0000}"/>
    <cellStyle name="Standard 15 6 3 3" xfId="21027" xr:uid="{00000000-0005-0000-0000-0000054B0000}"/>
    <cellStyle name="Standard 15 6 4" xfId="9125" xr:uid="{00000000-0005-0000-0000-0000064B0000}"/>
    <cellStyle name="Standard 15 6 4 2" xfId="25963" xr:uid="{00000000-0005-0000-0000-0000074B0000}"/>
    <cellStyle name="Standard 15 6 5" xfId="17545" xr:uid="{00000000-0005-0000-0000-0000084B0000}"/>
    <cellStyle name="Standard 15 7" xfId="1143" xr:uid="{00000000-0005-0000-0000-0000094B0000}"/>
    <cellStyle name="Standard 15 7 2" xfId="4679" xr:uid="{00000000-0005-0000-0000-00000A4B0000}"/>
    <cellStyle name="Standard 15 7 2 2" xfId="13100" xr:uid="{00000000-0005-0000-0000-00000B4B0000}"/>
    <cellStyle name="Standard 15 7 2 2 2" xfId="29938" xr:uid="{00000000-0005-0000-0000-00000C4B0000}"/>
    <cellStyle name="Standard 15 7 2 3" xfId="21520" xr:uid="{00000000-0005-0000-0000-00000D4B0000}"/>
    <cellStyle name="Standard 15 7 3" xfId="9618" xr:uid="{00000000-0005-0000-0000-00000E4B0000}"/>
    <cellStyle name="Standard 15 7 3 2" xfId="26456" xr:uid="{00000000-0005-0000-0000-00000F4B0000}"/>
    <cellStyle name="Standard 15 7 4" xfId="18038" xr:uid="{00000000-0005-0000-0000-0000104B0000}"/>
    <cellStyle name="Standard 15 8" xfId="2427" xr:uid="{00000000-0005-0000-0000-0000114B0000}"/>
    <cellStyle name="Standard 15 8 2" xfId="5913" xr:uid="{00000000-0005-0000-0000-0000124B0000}"/>
    <cellStyle name="Standard 15 8 2 2" xfId="14334" xr:uid="{00000000-0005-0000-0000-0000134B0000}"/>
    <cellStyle name="Standard 15 8 2 2 2" xfId="31172" xr:uid="{00000000-0005-0000-0000-0000144B0000}"/>
    <cellStyle name="Standard 15 8 2 3" xfId="22754" xr:uid="{00000000-0005-0000-0000-0000154B0000}"/>
    <cellStyle name="Standard 15 8 3" xfId="10852" xr:uid="{00000000-0005-0000-0000-0000164B0000}"/>
    <cellStyle name="Standard 15 8 3 2" xfId="27690" xr:uid="{00000000-0005-0000-0000-0000174B0000}"/>
    <cellStyle name="Standard 15 8 4" xfId="19272" xr:uid="{00000000-0005-0000-0000-0000184B0000}"/>
    <cellStyle name="Standard 15 9" xfId="2922" xr:uid="{00000000-0005-0000-0000-0000194B0000}"/>
    <cellStyle name="Standard 15 9 2" xfId="6404" xr:uid="{00000000-0005-0000-0000-00001A4B0000}"/>
    <cellStyle name="Standard 15 9 2 2" xfId="14825" xr:uid="{00000000-0005-0000-0000-00001B4B0000}"/>
    <cellStyle name="Standard 15 9 2 2 2" xfId="31663" xr:uid="{00000000-0005-0000-0000-00001C4B0000}"/>
    <cellStyle name="Standard 15 9 2 3" xfId="23245" xr:uid="{00000000-0005-0000-0000-00001D4B0000}"/>
    <cellStyle name="Standard 15 9 3" xfId="11343" xr:uid="{00000000-0005-0000-0000-00001E4B0000}"/>
    <cellStyle name="Standard 15 9 3 2" xfId="28181" xr:uid="{00000000-0005-0000-0000-00001F4B0000}"/>
    <cellStyle name="Standard 15 9 4" xfId="19763" xr:uid="{00000000-0005-0000-0000-0000204B0000}"/>
    <cellStyle name="Standard 15_1" xfId="235" xr:uid="{00000000-0005-0000-0000-0000214B0000}"/>
    <cellStyle name="Standard 16" xfId="45" xr:uid="{00000000-0005-0000-0000-0000224B0000}"/>
    <cellStyle name="Standard 16 10" xfId="3431" xr:uid="{00000000-0005-0000-0000-0000234B0000}"/>
    <cellStyle name="Standard 16 10 2" xfId="6913" xr:uid="{00000000-0005-0000-0000-0000244B0000}"/>
    <cellStyle name="Standard 16 10 2 2" xfId="15334" xr:uid="{00000000-0005-0000-0000-0000254B0000}"/>
    <cellStyle name="Standard 16 10 2 2 2" xfId="32172" xr:uid="{00000000-0005-0000-0000-0000264B0000}"/>
    <cellStyle name="Standard 16 10 2 3" xfId="23754" xr:uid="{00000000-0005-0000-0000-0000274B0000}"/>
    <cellStyle name="Standard 16 10 3" xfId="11852" xr:uid="{00000000-0005-0000-0000-0000284B0000}"/>
    <cellStyle name="Standard 16 10 3 2" xfId="28690" xr:uid="{00000000-0005-0000-0000-0000294B0000}"/>
    <cellStyle name="Standard 16 10 4" xfId="20272" xr:uid="{00000000-0005-0000-0000-00002A4B0000}"/>
    <cellStyle name="Standard 16 11" xfId="3692" xr:uid="{00000000-0005-0000-0000-00002B4B0000}"/>
    <cellStyle name="Standard 16 11 2" xfId="12113" xr:uid="{00000000-0005-0000-0000-00002C4B0000}"/>
    <cellStyle name="Standard 16 11 2 2" xfId="28951" xr:uid="{00000000-0005-0000-0000-00002D4B0000}"/>
    <cellStyle name="Standard 16 11 3" xfId="20533" xr:uid="{00000000-0005-0000-0000-00002E4B0000}"/>
    <cellStyle name="Standard 16 12" xfId="7408" xr:uid="{00000000-0005-0000-0000-00002F4B0000}"/>
    <cellStyle name="Standard 16 12 2" xfId="15829" xr:uid="{00000000-0005-0000-0000-0000304B0000}"/>
    <cellStyle name="Standard 16 12 2 2" xfId="32667" xr:uid="{00000000-0005-0000-0000-0000314B0000}"/>
    <cellStyle name="Standard 16 12 3" xfId="24249" xr:uid="{00000000-0005-0000-0000-0000324B0000}"/>
    <cellStyle name="Standard 16 13" xfId="7899" xr:uid="{00000000-0005-0000-0000-0000334B0000}"/>
    <cellStyle name="Standard 16 13 2" xfId="16320" xr:uid="{00000000-0005-0000-0000-0000344B0000}"/>
    <cellStyle name="Standard 16 13 2 2" xfId="33158" xr:uid="{00000000-0005-0000-0000-0000354B0000}"/>
    <cellStyle name="Standard 16 13 3" xfId="24740" xr:uid="{00000000-0005-0000-0000-0000364B0000}"/>
    <cellStyle name="Standard 16 14" xfId="8392" xr:uid="{00000000-0005-0000-0000-0000374B0000}"/>
    <cellStyle name="Standard 16 14 2" xfId="16813" xr:uid="{00000000-0005-0000-0000-0000384B0000}"/>
    <cellStyle name="Standard 16 14 2 2" xfId="33651" xr:uid="{00000000-0005-0000-0000-0000394B0000}"/>
    <cellStyle name="Standard 16 14 3" xfId="25233" xr:uid="{00000000-0005-0000-0000-00003A4B0000}"/>
    <cellStyle name="Standard 16 15" xfId="8630" xr:uid="{00000000-0005-0000-0000-00003B4B0000}"/>
    <cellStyle name="Standard 16 15 2" xfId="25469" xr:uid="{00000000-0005-0000-0000-00003C4B0000}"/>
    <cellStyle name="Standard 16 16" xfId="17050" xr:uid="{00000000-0005-0000-0000-00003D4B0000}"/>
    <cellStyle name="Standard 16 2" xfId="108" xr:uid="{00000000-0005-0000-0000-00003E4B0000}"/>
    <cellStyle name="Standard 16 2 10" xfId="7409" xr:uid="{00000000-0005-0000-0000-00003F4B0000}"/>
    <cellStyle name="Standard 16 2 10 2" xfId="15830" xr:uid="{00000000-0005-0000-0000-0000404B0000}"/>
    <cellStyle name="Standard 16 2 10 2 2" xfId="32668" xr:uid="{00000000-0005-0000-0000-0000414B0000}"/>
    <cellStyle name="Standard 16 2 10 3" xfId="24250" xr:uid="{00000000-0005-0000-0000-0000424B0000}"/>
    <cellStyle name="Standard 16 2 11" xfId="7900" xr:uid="{00000000-0005-0000-0000-0000434B0000}"/>
    <cellStyle name="Standard 16 2 11 2" xfId="16321" xr:uid="{00000000-0005-0000-0000-0000444B0000}"/>
    <cellStyle name="Standard 16 2 11 2 2" xfId="33159" xr:uid="{00000000-0005-0000-0000-0000454B0000}"/>
    <cellStyle name="Standard 16 2 11 3" xfId="24741" xr:uid="{00000000-0005-0000-0000-0000464B0000}"/>
    <cellStyle name="Standard 16 2 12" xfId="8393" xr:uid="{00000000-0005-0000-0000-0000474B0000}"/>
    <cellStyle name="Standard 16 2 12 2" xfId="16814" xr:uid="{00000000-0005-0000-0000-0000484B0000}"/>
    <cellStyle name="Standard 16 2 12 2 2" xfId="33652" xr:uid="{00000000-0005-0000-0000-0000494B0000}"/>
    <cellStyle name="Standard 16 2 12 3" xfId="25234" xr:uid="{00000000-0005-0000-0000-00004A4B0000}"/>
    <cellStyle name="Standard 16 2 13" xfId="8667" xr:uid="{00000000-0005-0000-0000-00004B4B0000}"/>
    <cellStyle name="Standard 16 2 13 2" xfId="25506" xr:uid="{00000000-0005-0000-0000-00004C4B0000}"/>
    <cellStyle name="Standard 16 2 14" xfId="17087" xr:uid="{00000000-0005-0000-0000-00004D4B0000}"/>
    <cellStyle name="Standard 16 2 2" xfId="355" xr:uid="{00000000-0005-0000-0000-00004E4B0000}"/>
    <cellStyle name="Standard 16 2 2 10" xfId="8394" xr:uid="{00000000-0005-0000-0000-00004F4B0000}"/>
    <cellStyle name="Standard 16 2 2 10 2" xfId="16815" xr:uid="{00000000-0005-0000-0000-0000504B0000}"/>
    <cellStyle name="Standard 16 2 2 10 2 2" xfId="33653" xr:uid="{00000000-0005-0000-0000-0000514B0000}"/>
    <cellStyle name="Standard 16 2 2 10 3" xfId="25235" xr:uid="{00000000-0005-0000-0000-0000524B0000}"/>
    <cellStyle name="Standard 16 2 2 11" xfId="8830" xr:uid="{00000000-0005-0000-0000-0000534B0000}"/>
    <cellStyle name="Standard 16 2 2 11 2" xfId="25669" xr:uid="{00000000-0005-0000-0000-0000544B0000}"/>
    <cellStyle name="Standard 16 2 2 12" xfId="17250" xr:uid="{00000000-0005-0000-0000-0000554B0000}"/>
    <cellStyle name="Standard 16 2 2 2" xfId="851" xr:uid="{00000000-0005-0000-0000-0000564B0000}"/>
    <cellStyle name="Standard 16 2 2 2 2" xfId="1839" xr:uid="{00000000-0005-0000-0000-0000574B0000}"/>
    <cellStyle name="Standard 16 2 2 2 2 2" xfId="5375" xr:uid="{00000000-0005-0000-0000-0000584B0000}"/>
    <cellStyle name="Standard 16 2 2 2 2 2 2" xfId="13796" xr:uid="{00000000-0005-0000-0000-0000594B0000}"/>
    <cellStyle name="Standard 16 2 2 2 2 2 2 2" xfId="30634" xr:uid="{00000000-0005-0000-0000-00005A4B0000}"/>
    <cellStyle name="Standard 16 2 2 2 2 2 3" xfId="22216" xr:uid="{00000000-0005-0000-0000-00005B4B0000}"/>
    <cellStyle name="Standard 16 2 2 2 2 3" xfId="10314" xr:uid="{00000000-0005-0000-0000-00005C4B0000}"/>
    <cellStyle name="Standard 16 2 2 2 2 3 2" xfId="27152" xr:uid="{00000000-0005-0000-0000-00005D4B0000}"/>
    <cellStyle name="Standard 16 2 2 2 2 4" xfId="18734" xr:uid="{00000000-0005-0000-0000-00005E4B0000}"/>
    <cellStyle name="Standard 16 2 2 2 3" xfId="4387" xr:uid="{00000000-0005-0000-0000-00005F4B0000}"/>
    <cellStyle name="Standard 16 2 2 2 3 2" xfId="12808" xr:uid="{00000000-0005-0000-0000-0000604B0000}"/>
    <cellStyle name="Standard 16 2 2 2 3 2 2" xfId="29646" xr:uid="{00000000-0005-0000-0000-0000614B0000}"/>
    <cellStyle name="Standard 16 2 2 2 3 3" xfId="21228" xr:uid="{00000000-0005-0000-0000-0000624B0000}"/>
    <cellStyle name="Standard 16 2 2 2 4" xfId="9326" xr:uid="{00000000-0005-0000-0000-0000634B0000}"/>
    <cellStyle name="Standard 16 2 2 2 4 2" xfId="26164" xr:uid="{00000000-0005-0000-0000-0000644B0000}"/>
    <cellStyle name="Standard 16 2 2 2 5" xfId="17746" xr:uid="{00000000-0005-0000-0000-0000654B0000}"/>
    <cellStyle name="Standard 16 2 2 3" xfId="1344" xr:uid="{00000000-0005-0000-0000-0000664B0000}"/>
    <cellStyle name="Standard 16 2 2 3 2" xfId="4880" xr:uid="{00000000-0005-0000-0000-0000674B0000}"/>
    <cellStyle name="Standard 16 2 2 3 2 2" xfId="13301" xr:uid="{00000000-0005-0000-0000-0000684B0000}"/>
    <cellStyle name="Standard 16 2 2 3 2 2 2" xfId="30139" xr:uid="{00000000-0005-0000-0000-0000694B0000}"/>
    <cellStyle name="Standard 16 2 2 3 2 3" xfId="21721" xr:uid="{00000000-0005-0000-0000-00006A4B0000}"/>
    <cellStyle name="Standard 16 2 2 3 3" xfId="9819" xr:uid="{00000000-0005-0000-0000-00006B4B0000}"/>
    <cellStyle name="Standard 16 2 2 3 3 2" xfId="26657" xr:uid="{00000000-0005-0000-0000-00006C4B0000}"/>
    <cellStyle name="Standard 16 2 2 3 4" xfId="18239" xr:uid="{00000000-0005-0000-0000-00006D4B0000}"/>
    <cellStyle name="Standard 16 2 2 4" xfId="2441" xr:uid="{00000000-0005-0000-0000-00006E4B0000}"/>
    <cellStyle name="Standard 16 2 2 4 2" xfId="5927" xr:uid="{00000000-0005-0000-0000-00006F4B0000}"/>
    <cellStyle name="Standard 16 2 2 4 2 2" xfId="14348" xr:uid="{00000000-0005-0000-0000-0000704B0000}"/>
    <cellStyle name="Standard 16 2 2 4 2 2 2" xfId="31186" xr:uid="{00000000-0005-0000-0000-0000714B0000}"/>
    <cellStyle name="Standard 16 2 2 4 2 3" xfId="22768" xr:uid="{00000000-0005-0000-0000-0000724B0000}"/>
    <cellStyle name="Standard 16 2 2 4 3" xfId="10866" xr:uid="{00000000-0005-0000-0000-0000734B0000}"/>
    <cellStyle name="Standard 16 2 2 4 3 2" xfId="27704" xr:uid="{00000000-0005-0000-0000-0000744B0000}"/>
    <cellStyle name="Standard 16 2 2 4 4" xfId="19286" xr:uid="{00000000-0005-0000-0000-0000754B0000}"/>
    <cellStyle name="Standard 16 2 2 5" xfId="2936" xr:uid="{00000000-0005-0000-0000-0000764B0000}"/>
    <cellStyle name="Standard 16 2 2 5 2" xfId="6418" xr:uid="{00000000-0005-0000-0000-0000774B0000}"/>
    <cellStyle name="Standard 16 2 2 5 2 2" xfId="14839" xr:uid="{00000000-0005-0000-0000-0000784B0000}"/>
    <cellStyle name="Standard 16 2 2 5 2 2 2" xfId="31677" xr:uid="{00000000-0005-0000-0000-0000794B0000}"/>
    <cellStyle name="Standard 16 2 2 5 2 3" xfId="23259" xr:uid="{00000000-0005-0000-0000-00007A4B0000}"/>
    <cellStyle name="Standard 16 2 2 5 3" xfId="11357" xr:uid="{00000000-0005-0000-0000-00007B4B0000}"/>
    <cellStyle name="Standard 16 2 2 5 3 2" xfId="28195" xr:uid="{00000000-0005-0000-0000-00007C4B0000}"/>
    <cellStyle name="Standard 16 2 2 5 4" xfId="19777" xr:uid="{00000000-0005-0000-0000-00007D4B0000}"/>
    <cellStyle name="Standard 16 2 2 6" xfId="3433" xr:uid="{00000000-0005-0000-0000-00007E4B0000}"/>
    <cellStyle name="Standard 16 2 2 6 2" xfId="6915" xr:uid="{00000000-0005-0000-0000-00007F4B0000}"/>
    <cellStyle name="Standard 16 2 2 6 2 2" xfId="15336" xr:uid="{00000000-0005-0000-0000-0000804B0000}"/>
    <cellStyle name="Standard 16 2 2 6 2 2 2" xfId="32174" xr:uid="{00000000-0005-0000-0000-0000814B0000}"/>
    <cellStyle name="Standard 16 2 2 6 2 3" xfId="23756" xr:uid="{00000000-0005-0000-0000-0000824B0000}"/>
    <cellStyle name="Standard 16 2 2 6 3" xfId="11854" xr:uid="{00000000-0005-0000-0000-0000834B0000}"/>
    <cellStyle name="Standard 16 2 2 6 3 2" xfId="28692" xr:uid="{00000000-0005-0000-0000-0000844B0000}"/>
    <cellStyle name="Standard 16 2 2 6 4" xfId="20274" xr:uid="{00000000-0005-0000-0000-0000854B0000}"/>
    <cellStyle name="Standard 16 2 2 7" xfId="3892" xr:uid="{00000000-0005-0000-0000-0000864B0000}"/>
    <cellStyle name="Standard 16 2 2 7 2" xfId="12313" xr:uid="{00000000-0005-0000-0000-0000874B0000}"/>
    <cellStyle name="Standard 16 2 2 7 2 2" xfId="29151" xr:uid="{00000000-0005-0000-0000-0000884B0000}"/>
    <cellStyle name="Standard 16 2 2 7 3" xfId="20733" xr:uid="{00000000-0005-0000-0000-0000894B0000}"/>
    <cellStyle name="Standard 16 2 2 8" xfId="7410" xr:uid="{00000000-0005-0000-0000-00008A4B0000}"/>
    <cellStyle name="Standard 16 2 2 8 2" xfId="15831" xr:uid="{00000000-0005-0000-0000-00008B4B0000}"/>
    <cellStyle name="Standard 16 2 2 8 2 2" xfId="32669" xr:uid="{00000000-0005-0000-0000-00008C4B0000}"/>
    <cellStyle name="Standard 16 2 2 8 3" xfId="24251" xr:uid="{00000000-0005-0000-0000-00008D4B0000}"/>
    <cellStyle name="Standard 16 2 2 9" xfId="7901" xr:uid="{00000000-0005-0000-0000-00008E4B0000}"/>
    <cellStyle name="Standard 16 2 2 9 2" xfId="16322" xr:uid="{00000000-0005-0000-0000-00008F4B0000}"/>
    <cellStyle name="Standard 16 2 2 9 2 2" xfId="33160" xr:uid="{00000000-0005-0000-0000-0000904B0000}"/>
    <cellStyle name="Standard 16 2 2 9 3" xfId="24742" xr:uid="{00000000-0005-0000-0000-0000914B0000}"/>
    <cellStyle name="Standard 16 2 3" xfId="517" xr:uid="{00000000-0005-0000-0000-0000924B0000}"/>
    <cellStyle name="Standard 16 2 3 10" xfId="8395" xr:uid="{00000000-0005-0000-0000-0000934B0000}"/>
    <cellStyle name="Standard 16 2 3 10 2" xfId="16816" xr:uid="{00000000-0005-0000-0000-0000944B0000}"/>
    <cellStyle name="Standard 16 2 3 10 2 2" xfId="33654" xr:uid="{00000000-0005-0000-0000-0000954B0000}"/>
    <cellStyle name="Standard 16 2 3 10 3" xfId="25236" xr:uid="{00000000-0005-0000-0000-0000964B0000}"/>
    <cellStyle name="Standard 16 2 3 11" xfId="8993" xr:uid="{00000000-0005-0000-0000-0000974B0000}"/>
    <cellStyle name="Standard 16 2 3 11 2" xfId="25831" xr:uid="{00000000-0005-0000-0000-0000984B0000}"/>
    <cellStyle name="Standard 16 2 3 12" xfId="17413" xr:uid="{00000000-0005-0000-0000-0000994B0000}"/>
    <cellStyle name="Standard 16 2 3 2" xfId="1013" xr:uid="{00000000-0005-0000-0000-00009A4B0000}"/>
    <cellStyle name="Standard 16 2 3 2 2" xfId="2001" xr:uid="{00000000-0005-0000-0000-00009B4B0000}"/>
    <cellStyle name="Standard 16 2 3 2 2 2" xfId="5537" xr:uid="{00000000-0005-0000-0000-00009C4B0000}"/>
    <cellStyle name="Standard 16 2 3 2 2 2 2" xfId="13958" xr:uid="{00000000-0005-0000-0000-00009D4B0000}"/>
    <cellStyle name="Standard 16 2 3 2 2 2 2 2" xfId="30796" xr:uid="{00000000-0005-0000-0000-00009E4B0000}"/>
    <cellStyle name="Standard 16 2 3 2 2 2 3" xfId="22378" xr:uid="{00000000-0005-0000-0000-00009F4B0000}"/>
    <cellStyle name="Standard 16 2 3 2 2 3" xfId="10476" xr:uid="{00000000-0005-0000-0000-0000A04B0000}"/>
    <cellStyle name="Standard 16 2 3 2 2 3 2" xfId="27314" xr:uid="{00000000-0005-0000-0000-0000A14B0000}"/>
    <cellStyle name="Standard 16 2 3 2 2 4" xfId="18896" xr:uid="{00000000-0005-0000-0000-0000A24B0000}"/>
    <cellStyle name="Standard 16 2 3 2 3" xfId="4549" xr:uid="{00000000-0005-0000-0000-0000A34B0000}"/>
    <cellStyle name="Standard 16 2 3 2 3 2" xfId="12970" xr:uid="{00000000-0005-0000-0000-0000A44B0000}"/>
    <cellStyle name="Standard 16 2 3 2 3 2 2" xfId="29808" xr:uid="{00000000-0005-0000-0000-0000A54B0000}"/>
    <cellStyle name="Standard 16 2 3 2 3 3" xfId="21390" xr:uid="{00000000-0005-0000-0000-0000A64B0000}"/>
    <cellStyle name="Standard 16 2 3 2 4" xfId="9488" xr:uid="{00000000-0005-0000-0000-0000A74B0000}"/>
    <cellStyle name="Standard 16 2 3 2 4 2" xfId="26326" xr:uid="{00000000-0005-0000-0000-0000A84B0000}"/>
    <cellStyle name="Standard 16 2 3 2 5" xfId="17908" xr:uid="{00000000-0005-0000-0000-0000A94B0000}"/>
    <cellStyle name="Standard 16 2 3 3" xfId="1506" xr:uid="{00000000-0005-0000-0000-0000AA4B0000}"/>
    <cellStyle name="Standard 16 2 3 3 2" xfId="5042" xr:uid="{00000000-0005-0000-0000-0000AB4B0000}"/>
    <cellStyle name="Standard 16 2 3 3 2 2" xfId="13463" xr:uid="{00000000-0005-0000-0000-0000AC4B0000}"/>
    <cellStyle name="Standard 16 2 3 3 2 2 2" xfId="30301" xr:uid="{00000000-0005-0000-0000-0000AD4B0000}"/>
    <cellStyle name="Standard 16 2 3 3 2 3" xfId="21883" xr:uid="{00000000-0005-0000-0000-0000AE4B0000}"/>
    <cellStyle name="Standard 16 2 3 3 3" xfId="9981" xr:uid="{00000000-0005-0000-0000-0000AF4B0000}"/>
    <cellStyle name="Standard 16 2 3 3 3 2" xfId="26819" xr:uid="{00000000-0005-0000-0000-0000B04B0000}"/>
    <cellStyle name="Standard 16 2 3 3 4" xfId="18401" xr:uid="{00000000-0005-0000-0000-0000B14B0000}"/>
    <cellStyle name="Standard 16 2 3 4" xfId="2442" xr:uid="{00000000-0005-0000-0000-0000B24B0000}"/>
    <cellStyle name="Standard 16 2 3 4 2" xfId="5928" xr:uid="{00000000-0005-0000-0000-0000B34B0000}"/>
    <cellStyle name="Standard 16 2 3 4 2 2" xfId="14349" xr:uid="{00000000-0005-0000-0000-0000B44B0000}"/>
    <cellStyle name="Standard 16 2 3 4 2 2 2" xfId="31187" xr:uid="{00000000-0005-0000-0000-0000B54B0000}"/>
    <cellStyle name="Standard 16 2 3 4 2 3" xfId="22769" xr:uid="{00000000-0005-0000-0000-0000B64B0000}"/>
    <cellStyle name="Standard 16 2 3 4 3" xfId="10867" xr:uid="{00000000-0005-0000-0000-0000B74B0000}"/>
    <cellStyle name="Standard 16 2 3 4 3 2" xfId="27705" xr:uid="{00000000-0005-0000-0000-0000B84B0000}"/>
    <cellStyle name="Standard 16 2 3 4 4" xfId="19287" xr:uid="{00000000-0005-0000-0000-0000B94B0000}"/>
    <cellStyle name="Standard 16 2 3 5" xfId="2937" xr:uid="{00000000-0005-0000-0000-0000BA4B0000}"/>
    <cellStyle name="Standard 16 2 3 5 2" xfId="6419" xr:uid="{00000000-0005-0000-0000-0000BB4B0000}"/>
    <cellStyle name="Standard 16 2 3 5 2 2" xfId="14840" xr:uid="{00000000-0005-0000-0000-0000BC4B0000}"/>
    <cellStyle name="Standard 16 2 3 5 2 2 2" xfId="31678" xr:uid="{00000000-0005-0000-0000-0000BD4B0000}"/>
    <cellStyle name="Standard 16 2 3 5 2 3" xfId="23260" xr:uid="{00000000-0005-0000-0000-0000BE4B0000}"/>
    <cellStyle name="Standard 16 2 3 5 3" xfId="11358" xr:uid="{00000000-0005-0000-0000-0000BF4B0000}"/>
    <cellStyle name="Standard 16 2 3 5 3 2" xfId="28196" xr:uid="{00000000-0005-0000-0000-0000C04B0000}"/>
    <cellStyle name="Standard 16 2 3 5 4" xfId="19778" xr:uid="{00000000-0005-0000-0000-0000C14B0000}"/>
    <cellStyle name="Standard 16 2 3 6" xfId="3434" xr:uid="{00000000-0005-0000-0000-0000C24B0000}"/>
    <cellStyle name="Standard 16 2 3 6 2" xfId="6916" xr:uid="{00000000-0005-0000-0000-0000C34B0000}"/>
    <cellStyle name="Standard 16 2 3 6 2 2" xfId="15337" xr:uid="{00000000-0005-0000-0000-0000C44B0000}"/>
    <cellStyle name="Standard 16 2 3 6 2 2 2" xfId="32175" xr:uid="{00000000-0005-0000-0000-0000C54B0000}"/>
    <cellStyle name="Standard 16 2 3 6 2 3" xfId="23757" xr:uid="{00000000-0005-0000-0000-0000C64B0000}"/>
    <cellStyle name="Standard 16 2 3 6 3" xfId="11855" xr:uid="{00000000-0005-0000-0000-0000C74B0000}"/>
    <cellStyle name="Standard 16 2 3 6 3 2" xfId="28693" xr:uid="{00000000-0005-0000-0000-0000C84B0000}"/>
    <cellStyle name="Standard 16 2 3 6 4" xfId="20275" xr:uid="{00000000-0005-0000-0000-0000C94B0000}"/>
    <cellStyle name="Standard 16 2 3 7" xfId="4054" xr:uid="{00000000-0005-0000-0000-0000CA4B0000}"/>
    <cellStyle name="Standard 16 2 3 7 2" xfId="12475" xr:uid="{00000000-0005-0000-0000-0000CB4B0000}"/>
    <cellStyle name="Standard 16 2 3 7 2 2" xfId="29313" xr:uid="{00000000-0005-0000-0000-0000CC4B0000}"/>
    <cellStyle name="Standard 16 2 3 7 3" xfId="20895" xr:uid="{00000000-0005-0000-0000-0000CD4B0000}"/>
    <cellStyle name="Standard 16 2 3 8" xfId="7411" xr:uid="{00000000-0005-0000-0000-0000CE4B0000}"/>
    <cellStyle name="Standard 16 2 3 8 2" xfId="15832" xr:uid="{00000000-0005-0000-0000-0000CF4B0000}"/>
    <cellStyle name="Standard 16 2 3 8 2 2" xfId="32670" xr:uid="{00000000-0005-0000-0000-0000D04B0000}"/>
    <cellStyle name="Standard 16 2 3 8 3" xfId="24252" xr:uid="{00000000-0005-0000-0000-0000D14B0000}"/>
    <cellStyle name="Standard 16 2 3 9" xfId="7902" xr:uid="{00000000-0005-0000-0000-0000D24B0000}"/>
    <cellStyle name="Standard 16 2 3 9 2" xfId="16323" xr:uid="{00000000-0005-0000-0000-0000D34B0000}"/>
    <cellStyle name="Standard 16 2 3 9 2 2" xfId="33161" xr:uid="{00000000-0005-0000-0000-0000D44B0000}"/>
    <cellStyle name="Standard 16 2 3 9 3" xfId="24743" xr:uid="{00000000-0005-0000-0000-0000D54B0000}"/>
    <cellStyle name="Standard 16 2 4" xfId="688" xr:uid="{00000000-0005-0000-0000-0000D64B0000}"/>
    <cellStyle name="Standard 16 2 4 2" xfId="1676" xr:uid="{00000000-0005-0000-0000-0000D74B0000}"/>
    <cellStyle name="Standard 16 2 4 2 2" xfId="5212" xr:uid="{00000000-0005-0000-0000-0000D84B0000}"/>
    <cellStyle name="Standard 16 2 4 2 2 2" xfId="13633" xr:uid="{00000000-0005-0000-0000-0000D94B0000}"/>
    <cellStyle name="Standard 16 2 4 2 2 2 2" xfId="30471" xr:uid="{00000000-0005-0000-0000-0000DA4B0000}"/>
    <cellStyle name="Standard 16 2 4 2 2 3" xfId="22053" xr:uid="{00000000-0005-0000-0000-0000DB4B0000}"/>
    <cellStyle name="Standard 16 2 4 2 3" xfId="10151" xr:uid="{00000000-0005-0000-0000-0000DC4B0000}"/>
    <cellStyle name="Standard 16 2 4 2 3 2" xfId="26989" xr:uid="{00000000-0005-0000-0000-0000DD4B0000}"/>
    <cellStyle name="Standard 16 2 4 2 4" xfId="18571" xr:uid="{00000000-0005-0000-0000-0000DE4B0000}"/>
    <cellStyle name="Standard 16 2 4 3" xfId="4224" xr:uid="{00000000-0005-0000-0000-0000DF4B0000}"/>
    <cellStyle name="Standard 16 2 4 3 2" xfId="12645" xr:uid="{00000000-0005-0000-0000-0000E04B0000}"/>
    <cellStyle name="Standard 16 2 4 3 2 2" xfId="29483" xr:uid="{00000000-0005-0000-0000-0000E14B0000}"/>
    <cellStyle name="Standard 16 2 4 3 3" xfId="21065" xr:uid="{00000000-0005-0000-0000-0000E24B0000}"/>
    <cellStyle name="Standard 16 2 4 4" xfId="9163" xr:uid="{00000000-0005-0000-0000-0000E34B0000}"/>
    <cellStyle name="Standard 16 2 4 4 2" xfId="26001" xr:uid="{00000000-0005-0000-0000-0000E44B0000}"/>
    <cellStyle name="Standard 16 2 4 5" xfId="17583" xr:uid="{00000000-0005-0000-0000-0000E54B0000}"/>
    <cellStyle name="Standard 16 2 5" xfId="1181" xr:uid="{00000000-0005-0000-0000-0000E64B0000}"/>
    <cellStyle name="Standard 16 2 5 2" xfId="4717" xr:uid="{00000000-0005-0000-0000-0000E74B0000}"/>
    <cellStyle name="Standard 16 2 5 2 2" xfId="13138" xr:uid="{00000000-0005-0000-0000-0000E84B0000}"/>
    <cellStyle name="Standard 16 2 5 2 2 2" xfId="29976" xr:uid="{00000000-0005-0000-0000-0000E94B0000}"/>
    <cellStyle name="Standard 16 2 5 2 3" xfId="21558" xr:uid="{00000000-0005-0000-0000-0000EA4B0000}"/>
    <cellStyle name="Standard 16 2 5 3" xfId="9656" xr:uid="{00000000-0005-0000-0000-0000EB4B0000}"/>
    <cellStyle name="Standard 16 2 5 3 2" xfId="26494" xr:uid="{00000000-0005-0000-0000-0000EC4B0000}"/>
    <cellStyle name="Standard 16 2 5 4" xfId="18076" xr:uid="{00000000-0005-0000-0000-0000ED4B0000}"/>
    <cellStyle name="Standard 16 2 6" xfId="2440" xr:uid="{00000000-0005-0000-0000-0000EE4B0000}"/>
    <cellStyle name="Standard 16 2 6 2" xfId="5926" xr:uid="{00000000-0005-0000-0000-0000EF4B0000}"/>
    <cellStyle name="Standard 16 2 6 2 2" xfId="14347" xr:uid="{00000000-0005-0000-0000-0000F04B0000}"/>
    <cellStyle name="Standard 16 2 6 2 2 2" xfId="31185" xr:uid="{00000000-0005-0000-0000-0000F14B0000}"/>
    <cellStyle name="Standard 16 2 6 2 3" xfId="22767" xr:uid="{00000000-0005-0000-0000-0000F24B0000}"/>
    <cellStyle name="Standard 16 2 6 3" xfId="10865" xr:uid="{00000000-0005-0000-0000-0000F34B0000}"/>
    <cellStyle name="Standard 16 2 6 3 2" xfId="27703" xr:uid="{00000000-0005-0000-0000-0000F44B0000}"/>
    <cellStyle name="Standard 16 2 6 4" xfId="19285" xr:uid="{00000000-0005-0000-0000-0000F54B0000}"/>
    <cellStyle name="Standard 16 2 7" xfId="2935" xr:uid="{00000000-0005-0000-0000-0000F64B0000}"/>
    <cellStyle name="Standard 16 2 7 2" xfId="6417" xr:uid="{00000000-0005-0000-0000-0000F74B0000}"/>
    <cellStyle name="Standard 16 2 7 2 2" xfId="14838" xr:uid="{00000000-0005-0000-0000-0000F84B0000}"/>
    <cellStyle name="Standard 16 2 7 2 2 2" xfId="31676" xr:uid="{00000000-0005-0000-0000-0000F94B0000}"/>
    <cellStyle name="Standard 16 2 7 2 3" xfId="23258" xr:uid="{00000000-0005-0000-0000-0000FA4B0000}"/>
    <cellStyle name="Standard 16 2 7 3" xfId="11356" xr:uid="{00000000-0005-0000-0000-0000FB4B0000}"/>
    <cellStyle name="Standard 16 2 7 3 2" xfId="28194" xr:uid="{00000000-0005-0000-0000-0000FC4B0000}"/>
    <cellStyle name="Standard 16 2 7 4" xfId="19776" xr:uid="{00000000-0005-0000-0000-0000FD4B0000}"/>
    <cellStyle name="Standard 16 2 8" xfId="3432" xr:uid="{00000000-0005-0000-0000-0000FE4B0000}"/>
    <cellStyle name="Standard 16 2 8 2" xfId="6914" xr:uid="{00000000-0005-0000-0000-0000FF4B0000}"/>
    <cellStyle name="Standard 16 2 8 2 2" xfId="15335" xr:uid="{00000000-0005-0000-0000-0000004C0000}"/>
    <cellStyle name="Standard 16 2 8 2 2 2" xfId="32173" xr:uid="{00000000-0005-0000-0000-0000014C0000}"/>
    <cellStyle name="Standard 16 2 8 2 3" xfId="23755" xr:uid="{00000000-0005-0000-0000-0000024C0000}"/>
    <cellStyle name="Standard 16 2 8 3" xfId="11853" xr:uid="{00000000-0005-0000-0000-0000034C0000}"/>
    <cellStyle name="Standard 16 2 8 3 2" xfId="28691" xr:uid="{00000000-0005-0000-0000-0000044C0000}"/>
    <cellStyle name="Standard 16 2 8 4" xfId="20273" xr:uid="{00000000-0005-0000-0000-0000054C0000}"/>
    <cellStyle name="Standard 16 2 9" xfId="3729" xr:uid="{00000000-0005-0000-0000-0000064C0000}"/>
    <cellStyle name="Standard 16 2 9 2" xfId="12150" xr:uid="{00000000-0005-0000-0000-0000074C0000}"/>
    <cellStyle name="Standard 16 2 9 2 2" xfId="28988" xr:uid="{00000000-0005-0000-0000-0000084C0000}"/>
    <cellStyle name="Standard 16 2 9 3" xfId="20570" xr:uid="{00000000-0005-0000-0000-0000094C0000}"/>
    <cellStyle name="Standard 16 3" xfId="156" xr:uid="{00000000-0005-0000-0000-00000A4C0000}"/>
    <cellStyle name="Standard 16 3 10" xfId="7412" xr:uid="{00000000-0005-0000-0000-00000B4C0000}"/>
    <cellStyle name="Standard 16 3 10 2" xfId="15833" xr:uid="{00000000-0005-0000-0000-00000C4C0000}"/>
    <cellStyle name="Standard 16 3 10 2 2" xfId="32671" xr:uid="{00000000-0005-0000-0000-00000D4C0000}"/>
    <cellStyle name="Standard 16 3 10 3" xfId="24253" xr:uid="{00000000-0005-0000-0000-00000E4C0000}"/>
    <cellStyle name="Standard 16 3 11" xfId="7903" xr:uid="{00000000-0005-0000-0000-00000F4C0000}"/>
    <cellStyle name="Standard 16 3 11 2" xfId="16324" xr:uid="{00000000-0005-0000-0000-0000104C0000}"/>
    <cellStyle name="Standard 16 3 11 2 2" xfId="33162" xr:uid="{00000000-0005-0000-0000-0000114C0000}"/>
    <cellStyle name="Standard 16 3 11 3" xfId="24744" xr:uid="{00000000-0005-0000-0000-0000124C0000}"/>
    <cellStyle name="Standard 16 3 12" xfId="8396" xr:uid="{00000000-0005-0000-0000-0000134C0000}"/>
    <cellStyle name="Standard 16 3 12 2" xfId="16817" xr:uid="{00000000-0005-0000-0000-0000144C0000}"/>
    <cellStyle name="Standard 16 3 12 2 2" xfId="33655" xr:uid="{00000000-0005-0000-0000-0000154C0000}"/>
    <cellStyle name="Standard 16 3 12 3" xfId="25237" xr:uid="{00000000-0005-0000-0000-0000164C0000}"/>
    <cellStyle name="Standard 16 3 13" xfId="8708" xr:uid="{00000000-0005-0000-0000-0000174C0000}"/>
    <cellStyle name="Standard 16 3 13 2" xfId="25547" xr:uid="{00000000-0005-0000-0000-0000184C0000}"/>
    <cellStyle name="Standard 16 3 14" xfId="17128" xr:uid="{00000000-0005-0000-0000-0000194C0000}"/>
    <cellStyle name="Standard 16 3 2" xfId="396" xr:uid="{00000000-0005-0000-0000-00001A4C0000}"/>
    <cellStyle name="Standard 16 3 2 10" xfId="8397" xr:uid="{00000000-0005-0000-0000-00001B4C0000}"/>
    <cellStyle name="Standard 16 3 2 10 2" xfId="16818" xr:uid="{00000000-0005-0000-0000-00001C4C0000}"/>
    <cellStyle name="Standard 16 3 2 10 2 2" xfId="33656" xr:uid="{00000000-0005-0000-0000-00001D4C0000}"/>
    <cellStyle name="Standard 16 3 2 10 3" xfId="25238" xr:uid="{00000000-0005-0000-0000-00001E4C0000}"/>
    <cellStyle name="Standard 16 3 2 11" xfId="8871" xr:uid="{00000000-0005-0000-0000-00001F4C0000}"/>
    <cellStyle name="Standard 16 3 2 11 2" xfId="25710" xr:uid="{00000000-0005-0000-0000-0000204C0000}"/>
    <cellStyle name="Standard 16 3 2 12" xfId="17291" xr:uid="{00000000-0005-0000-0000-0000214C0000}"/>
    <cellStyle name="Standard 16 3 2 2" xfId="892" xr:uid="{00000000-0005-0000-0000-0000224C0000}"/>
    <cellStyle name="Standard 16 3 2 2 2" xfId="1880" xr:uid="{00000000-0005-0000-0000-0000234C0000}"/>
    <cellStyle name="Standard 16 3 2 2 2 2" xfId="5416" xr:uid="{00000000-0005-0000-0000-0000244C0000}"/>
    <cellStyle name="Standard 16 3 2 2 2 2 2" xfId="13837" xr:uid="{00000000-0005-0000-0000-0000254C0000}"/>
    <cellStyle name="Standard 16 3 2 2 2 2 2 2" xfId="30675" xr:uid="{00000000-0005-0000-0000-0000264C0000}"/>
    <cellStyle name="Standard 16 3 2 2 2 2 3" xfId="22257" xr:uid="{00000000-0005-0000-0000-0000274C0000}"/>
    <cellStyle name="Standard 16 3 2 2 2 3" xfId="10355" xr:uid="{00000000-0005-0000-0000-0000284C0000}"/>
    <cellStyle name="Standard 16 3 2 2 2 3 2" xfId="27193" xr:uid="{00000000-0005-0000-0000-0000294C0000}"/>
    <cellStyle name="Standard 16 3 2 2 2 4" xfId="18775" xr:uid="{00000000-0005-0000-0000-00002A4C0000}"/>
    <cellStyle name="Standard 16 3 2 2 3" xfId="4428" xr:uid="{00000000-0005-0000-0000-00002B4C0000}"/>
    <cellStyle name="Standard 16 3 2 2 3 2" xfId="12849" xr:uid="{00000000-0005-0000-0000-00002C4C0000}"/>
    <cellStyle name="Standard 16 3 2 2 3 2 2" xfId="29687" xr:uid="{00000000-0005-0000-0000-00002D4C0000}"/>
    <cellStyle name="Standard 16 3 2 2 3 3" xfId="21269" xr:uid="{00000000-0005-0000-0000-00002E4C0000}"/>
    <cellStyle name="Standard 16 3 2 2 4" xfId="9367" xr:uid="{00000000-0005-0000-0000-00002F4C0000}"/>
    <cellStyle name="Standard 16 3 2 2 4 2" xfId="26205" xr:uid="{00000000-0005-0000-0000-0000304C0000}"/>
    <cellStyle name="Standard 16 3 2 2 5" xfId="17787" xr:uid="{00000000-0005-0000-0000-0000314C0000}"/>
    <cellStyle name="Standard 16 3 2 3" xfId="1385" xr:uid="{00000000-0005-0000-0000-0000324C0000}"/>
    <cellStyle name="Standard 16 3 2 3 2" xfId="4921" xr:uid="{00000000-0005-0000-0000-0000334C0000}"/>
    <cellStyle name="Standard 16 3 2 3 2 2" xfId="13342" xr:uid="{00000000-0005-0000-0000-0000344C0000}"/>
    <cellStyle name="Standard 16 3 2 3 2 2 2" xfId="30180" xr:uid="{00000000-0005-0000-0000-0000354C0000}"/>
    <cellStyle name="Standard 16 3 2 3 2 3" xfId="21762" xr:uid="{00000000-0005-0000-0000-0000364C0000}"/>
    <cellStyle name="Standard 16 3 2 3 3" xfId="9860" xr:uid="{00000000-0005-0000-0000-0000374C0000}"/>
    <cellStyle name="Standard 16 3 2 3 3 2" xfId="26698" xr:uid="{00000000-0005-0000-0000-0000384C0000}"/>
    <cellStyle name="Standard 16 3 2 3 4" xfId="18280" xr:uid="{00000000-0005-0000-0000-0000394C0000}"/>
    <cellStyle name="Standard 16 3 2 4" xfId="2444" xr:uid="{00000000-0005-0000-0000-00003A4C0000}"/>
    <cellStyle name="Standard 16 3 2 4 2" xfId="5930" xr:uid="{00000000-0005-0000-0000-00003B4C0000}"/>
    <cellStyle name="Standard 16 3 2 4 2 2" xfId="14351" xr:uid="{00000000-0005-0000-0000-00003C4C0000}"/>
    <cellStyle name="Standard 16 3 2 4 2 2 2" xfId="31189" xr:uid="{00000000-0005-0000-0000-00003D4C0000}"/>
    <cellStyle name="Standard 16 3 2 4 2 3" xfId="22771" xr:uid="{00000000-0005-0000-0000-00003E4C0000}"/>
    <cellStyle name="Standard 16 3 2 4 3" xfId="10869" xr:uid="{00000000-0005-0000-0000-00003F4C0000}"/>
    <cellStyle name="Standard 16 3 2 4 3 2" xfId="27707" xr:uid="{00000000-0005-0000-0000-0000404C0000}"/>
    <cellStyle name="Standard 16 3 2 4 4" xfId="19289" xr:uid="{00000000-0005-0000-0000-0000414C0000}"/>
    <cellStyle name="Standard 16 3 2 5" xfId="2939" xr:uid="{00000000-0005-0000-0000-0000424C0000}"/>
    <cellStyle name="Standard 16 3 2 5 2" xfId="6421" xr:uid="{00000000-0005-0000-0000-0000434C0000}"/>
    <cellStyle name="Standard 16 3 2 5 2 2" xfId="14842" xr:uid="{00000000-0005-0000-0000-0000444C0000}"/>
    <cellStyle name="Standard 16 3 2 5 2 2 2" xfId="31680" xr:uid="{00000000-0005-0000-0000-0000454C0000}"/>
    <cellStyle name="Standard 16 3 2 5 2 3" xfId="23262" xr:uid="{00000000-0005-0000-0000-0000464C0000}"/>
    <cellStyle name="Standard 16 3 2 5 3" xfId="11360" xr:uid="{00000000-0005-0000-0000-0000474C0000}"/>
    <cellStyle name="Standard 16 3 2 5 3 2" xfId="28198" xr:uid="{00000000-0005-0000-0000-0000484C0000}"/>
    <cellStyle name="Standard 16 3 2 5 4" xfId="19780" xr:uid="{00000000-0005-0000-0000-0000494C0000}"/>
    <cellStyle name="Standard 16 3 2 6" xfId="3436" xr:uid="{00000000-0005-0000-0000-00004A4C0000}"/>
    <cellStyle name="Standard 16 3 2 6 2" xfId="6918" xr:uid="{00000000-0005-0000-0000-00004B4C0000}"/>
    <cellStyle name="Standard 16 3 2 6 2 2" xfId="15339" xr:uid="{00000000-0005-0000-0000-00004C4C0000}"/>
    <cellStyle name="Standard 16 3 2 6 2 2 2" xfId="32177" xr:uid="{00000000-0005-0000-0000-00004D4C0000}"/>
    <cellStyle name="Standard 16 3 2 6 2 3" xfId="23759" xr:uid="{00000000-0005-0000-0000-00004E4C0000}"/>
    <cellStyle name="Standard 16 3 2 6 3" xfId="11857" xr:uid="{00000000-0005-0000-0000-00004F4C0000}"/>
    <cellStyle name="Standard 16 3 2 6 3 2" xfId="28695" xr:uid="{00000000-0005-0000-0000-0000504C0000}"/>
    <cellStyle name="Standard 16 3 2 6 4" xfId="20277" xr:uid="{00000000-0005-0000-0000-0000514C0000}"/>
    <cellStyle name="Standard 16 3 2 7" xfId="3933" xr:uid="{00000000-0005-0000-0000-0000524C0000}"/>
    <cellStyle name="Standard 16 3 2 7 2" xfId="12354" xr:uid="{00000000-0005-0000-0000-0000534C0000}"/>
    <cellStyle name="Standard 16 3 2 7 2 2" xfId="29192" xr:uid="{00000000-0005-0000-0000-0000544C0000}"/>
    <cellStyle name="Standard 16 3 2 7 3" xfId="20774" xr:uid="{00000000-0005-0000-0000-0000554C0000}"/>
    <cellStyle name="Standard 16 3 2 8" xfId="7413" xr:uid="{00000000-0005-0000-0000-0000564C0000}"/>
    <cellStyle name="Standard 16 3 2 8 2" xfId="15834" xr:uid="{00000000-0005-0000-0000-0000574C0000}"/>
    <cellStyle name="Standard 16 3 2 8 2 2" xfId="32672" xr:uid="{00000000-0005-0000-0000-0000584C0000}"/>
    <cellStyle name="Standard 16 3 2 8 3" xfId="24254" xr:uid="{00000000-0005-0000-0000-0000594C0000}"/>
    <cellStyle name="Standard 16 3 2 9" xfId="7904" xr:uid="{00000000-0005-0000-0000-00005A4C0000}"/>
    <cellStyle name="Standard 16 3 2 9 2" xfId="16325" xr:uid="{00000000-0005-0000-0000-00005B4C0000}"/>
    <cellStyle name="Standard 16 3 2 9 2 2" xfId="33163" xr:uid="{00000000-0005-0000-0000-00005C4C0000}"/>
    <cellStyle name="Standard 16 3 2 9 3" xfId="24745" xr:uid="{00000000-0005-0000-0000-00005D4C0000}"/>
    <cellStyle name="Standard 16 3 3" xfId="558" xr:uid="{00000000-0005-0000-0000-00005E4C0000}"/>
    <cellStyle name="Standard 16 3 3 10" xfId="8398" xr:uid="{00000000-0005-0000-0000-00005F4C0000}"/>
    <cellStyle name="Standard 16 3 3 10 2" xfId="16819" xr:uid="{00000000-0005-0000-0000-0000604C0000}"/>
    <cellStyle name="Standard 16 3 3 10 2 2" xfId="33657" xr:uid="{00000000-0005-0000-0000-0000614C0000}"/>
    <cellStyle name="Standard 16 3 3 10 3" xfId="25239" xr:uid="{00000000-0005-0000-0000-0000624C0000}"/>
    <cellStyle name="Standard 16 3 3 11" xfId="9034" xr:uid="{00000000-0005-0000-0000-0000634C0000}"/>
    <cellStyle name="Standard 16 3 3 11 2" xfId="25872" xr:uid="{00000000-0005-0000-0000-0000644C0000}"/>
    <cellStyle name="Standard 16 3 3 12" xfId="17454" xr:uid="{00000000-0005-0000-0000-0000654C0000}"/>
    <cellStyle name="Standard 16 3 3 2" xfId="1054" xr:uid="{00000000-0005-0000-0000-0000664C0000}"/>
    <cellStyle name="Standard 16 3 3 2 2" xfId="2042" xr:uid="{00000000-0005-0000-0000-0000674C0000}"/>
    <cellStyle name="Standard 16 3 3 2 2 2" xfId="5578" xr:uid="{00000000-0005-0000-0000-0000684C0000}"/>
    <cellStyle name="Standard 16 3 3 2 2 2 2" xfId="13999" xr:uid="{00000000-0005-0000-0000-0000694C0000}"/>
    <cellStyle name="Standard 16 3 3 2 2 2 2 2" xfId="30837" xr:uid="{00000000-0005-0000-0000-00006A4C0000}"/>
    <cellStyle name="Standard 16 3 3 2 2 2 3" xfId="22419" xr:uid="{00000000-0005-0000-0000-00006B4C0000}"/>
    <cellStyle name="Standard 16 3 3 2 2 3" xfId="10517" xr:uid="{00000000-0005-0000-0000-00006C4C0000}"/>
    <cellStyle name="Standard 16 3 3 2 2 3 2" xfId="27355" xr:uid="{00000000-0005-0000-0000-00006D4C0000}"/>
    <cellStyle name="Standard 16 3 3 2 2 4" xfId="18937" xr:uid="{00000000-0005-0000-0000-00006E4C0000}"/>
    <cellStyle name="Standard 16 3 3 2 3" xfId="4590" xr:uid="{00000000-0005-0000-0000-00006F4C0000}"/>
    <cellStyle name="Standard 16 3 3 2 3 2" xfId="13011" xr:uid="{00000000-0005-0000-0000-0000704C0000}"/>
    <cellStyle name="Standard 16 3 3 2 3 2 2" xfId="29849" xr:uid="{00000000-0005-0000-0000-0000714C0000}"/>
    <cellStyle name="Standard 16 3 3 2 3 3" xfId="21431" xr:uid="{00000000-0005-0000-0000-0000724C0000}"/>
    <cellStyle name="Standard 16 3 3 2 4" xfId="9529" xr:uid="{00000000-0005-0000-0000-0000734C0000}"/>
    <cellStyle name="Standard 16 3 3 2 4 2" xfId="26367" xr:uid="{00000000-0005-0000-0000-0000744C0000}"/>
    <cellStyle name="Standard 16 3 3 2 5" xfId="17949" xr:uid="{00000000-0005-0000-0000-0000754C0000}"/>
    <cellStyle name="Standard 16 3 3 3" xfId="1547" xr:uid="{00000000-0005-0000-0000-0000764C0000}"/>
    <cellStyle name="Standard 16 3 3 3 2" xfId="5083" xr:uid="{00000000-0005-0000-0000-0000774C0000}"/>
    <cellStyle name="Standard 16 3 3 3 2 2" xfId="13504" xr:uid="{00000000-0005-0000-0000-0000784C0000}"/>
    <cellStyle name="Standard 16 3 3 3 2 2 2" xfId="30342" xr:uid="{00000000-0005-0000-0000-0000794C0000}"/>
    <cellStyle name="Standard 16 3 3 3 2 3" xfId="21924" xr:uid="{00000000-0005-0000-0000-00007A4C0000}"/>
    <cellStyle name="Standard 16 3 3 3 3" xfId="10022" xr:uid="{00000000-0005-0000-0000-00007B4C0000}"/>
    <cellStyle name="Standard 16 3 3 3 3 2" xfId="26860" xr:uid="{00000000-0005-0000-0000-00007C4C0000}"/>
    <cellStyle name="Standard 16 3 3 3 4" xfId="18442" xr:uid="{00000000-0005-0000-0000-00007D4C0000}"/>
    <cellStyle name="Standard 16 3 3 4" xfId="2445" xr:uid="{00000000-0005-0000-0000-00007E4C0000}"/>
    <cellStyle name="Standard 16 3 3 4 2" xfId="5931" xr:uid="{00000000-0005-0000-0000-00007F4C0000}"/>
    <cellStyle name="Standard 16 3 3 4 2 2" xfId="14352" xr:uid="{00000000-0005-0000-0000-0000804C0000}"/>
    <cellStyle name="Standard 16 3 3 4 2 2 2" xfId="31190" xr:uid="{00000000-0005-0000-0000-0000814C0000}"/>
    <cellStyle name="Standard 16 3 3 4 2 3" xfId="22772" xr:uid="{00000000-0005-0000-0000-0000824C0000}"/>
    <cellStyle name="Standard 16 3 3 4 3" xfId="10870" xr:uid="{00000000-0005-0000-0000-0000834C0000}"/>
    <cellStyle name="Standard 16 3 3 4 3 2" xfId="27708" xr:uid="{00000000-0005-0000-0000-0000844C0000}"/>
    <cellStyle name="Standard 16 3 3 4 4" xfId="19290" xr:uid="{00000000-0005-0000-0000-0000854C0000}"/>
    <cellStyle name="Standard 16 3 3 5" xfId="2940" xr:uid="{00000000-0005-0000-0000-0000864C0000}"/>
    <cellStyle name="Standard 16 3 3 5 2" xfId="6422" xr:uid="{00000000-0005-0000-0000-0000874C0000}"/>
    <cellStyle name="Standard 16 3 3 5 2 2" xfId="14843" xr:uid="{00000000-0005-0000-0000-0000884C0000}"/>
    <cellStyle name="Standard 16 3 3 5 2 2 2" xfId="31681" xr:uid="{00000000-0005-0000-0000-0000894C0000}"/>
    <cellStyle name="Standard 16 3 3 5 2 3" xfId="23263" xr:uid="{00000000-0005-0000-0000-00008A4C0000}"/>
    <cellStyle name="Standard 16 3 3 5 3" xfId="11361" xr:uid="{00000000-0005-0000-0000-00008B4C0000}"/>
    <cellStyle name="Standard 16 3 3 5 3 2" xfId="28199" xr:uid="{00000000-0005-0000-0000-00008C4C0000}"/>
    <cellStyle name="Standard 16 3 3 5 4" xfId="19781" xr:uid="{00000000-0005-0000-0000-00008D4C0000}"/>
    <cellStyle name="Standard 16 3 3 6" xfId="3437" xr:uid="{00000000-0005-0000-0000-00008E4C0000}"/>
    <cellStyle name="Standard 16 3 3 6 2" xfId="6919" xr:uid="{00000000-0005-0000-0000-00008F4C0000}"/>
    <cellStyle name="Standard 16 3 3 6 2 2" xfId="15340" xr:uid="{00000000-0005-0000-0000-0000904C0000}"/>
    <cellStyle name="Standard 16 3 3 6 2 2 2" xfId="32178" xr:uid="{00000000-0005-0000-0000-0000914C0000}"/>
    <cellStyle name="Standard 16 3 3 6 2 3" xfId="23760" xr:uid="{00000000-0005-0000-0000-0000924C0000}"/>
    <cellStyle name="Standard 16 3 3 6 3" xfId="11858" xr:uid="{00000000-0005-0000-0000-0000934C0000}"/>
    <cellStyle name="Standard 16 3 3 6 3 2" xfId="28696" xr:uid="{00000000-0005-0000-0000-0000944C0000}"/>
    <cellStyle name="Standard 16 3 3 6 4" xfId="20278" xr:uid="{00000000-0005-0000-0000-0000954C0000}"/>
    <cellStyle name="Standard 16 3 3 7" xfId="4095" xr:uid="{00000000-0005-0000-0000-0000964C0000}"/>
    <cellStyle name="Standard 16 3 3 7 2" xfId="12516" xr:uid="{00000000-0005-0000-0000-0000974C0000}"/>
    <cellStyle name="Standard 16 3 3 7 2 2" xfId="29354" xr:uid="{00000000-0005-0000-0000-0000984C0000}"/>
    <cellStyle name="Standard 16 3 3 7 3" xfId="20936" xr:uid="{00000000-0005-0000-0000-0000994C0000}"/>
    <cellStyle name="Standard 16 3 3 8" xfId="7414" xr:uid="{00000000-0005-0000-0000-00009A4C0000}"/>
    <cellStyle name="Standard 16 3 3 8 2" xfId="15835" xr:uid="{00000000-0005-0000-0000-00009B4C0000}"/>
    <cellStyle name="Standard 16 3 3 8 2 2" xfId="32673" xr:uid="{00000000-0005-0000-0000-00009C4C0000}"/>
    <cellStyle name="Standard 16 3 3 8 3" xfId="24255" xr:uid="{00000000-0005-0000-0000-00009D4C0000}"/>
    <cellStyle name="Standard 16 3 3 9" xfId="7905" xr:uid="{00000000-0005-0000-0000-00009E4C0000}"/>
    <cellStyle name="Standard 16 3 3 9 2" xfId="16326" xr:uid="{00000000-0005-0000-0000-00009F4C0000}"/>
    <cellStyle name="Standard 16 3 3 9 2 2" xfId="33164" xr:uid="{00000000-0005-0000-0000-0000A04C0000}"/>
    <cellStyle name="Standard 16 3 3 9 3" xfId="24746" xr:uid="{00000000-0005-0000-0000-0000A14C0000}"/>
    <cellStyle name="Standard 16 3 4" xfId="729" xr:uid="{00000000-0005-0000-0000-0000A24C0000}"/>
    <cellStyle name="Standard 16 3 4 2" xfId="1717" xr:uid="{00000000-0005-0000-0000-0000A34C0000}"/>
    <cellStyle name="Standard 16 3 4 2 2" xfId="5253" xr:uid="{00000000-0005-0000-0000-0000A44C0000}"/>
    <cellStyle name="Standard 16 3 4 2 2 2" xfId="13674" xr:uid="{00000000-0005-0000-0000-0000A54C0000}"/>
    <cellStyle name="Standard 16 3 4 2 2 2 2" xfId="30512" xr:uid="{00000000-0005-0000-0000-0000A64C0000}"/>
    <cellStyle name="Standard 16 3 4 2 2 3" xfId="22094" xr:uid="{00000000-0005-0000-0000-0000A74C0000}"/>
    <cellStyle name="Standard 16 3 4 2 3" xfId="10192" xr:uid="{00000000-0005-0000-0000-0000A84C0000}"/>
    <cellStyle name="Standard 16 3 4 2 3 2" xfId="27030" xr:uid="{00000000-0005-0000-0000-0000A94C0000}"/>
    <cellStyle name="Standard 16 3 4 2 4" xfId="18612" xr:uid="{00000000-0005-0000-0000-0000AA4C0000}"/>
    <cellStyle name="Standard 16 3 4 3" xfId="4265" xr:uid="{00000000-0005-0000-0000-0000AB4C0000}"/>
    <cellStyle name="Standard 16 3 4 3 2" xfId="12686" xr:uid="{00000000-0005-0000-0000-0000AC4C0000}"/>
    <cellStyle name="Standard 16 3 4 3 2 2" xfId="29524" xr:uid="{00000000-0005-0000-0000-0000AD4C0000}"/>
    <cellStyle name="Standard 16 3 4 3 3" xfId="21106" xr:uid="{00000000-0005-0000-0000-0000AE4C0000}"/>
    <cellStyle name="Standard 16 3 4 4" xfId="9204" xr:uid="{00000000-0005-0000-0000-0000AF4C0000}"/>
    <cellStyle name="Standard 16 3 4 4 2" xfId="26042" xr:uid="{00000000-0005-0000-0000-0000B04C0000}"/>
    <cellStyle name="Standard 16 3 4 5" xfId="17624" xr:uid="{00000000-0005-0000-0000-0000B14C0000}"/>
    <cellStyle name="Standard 16 3 5" xfId="1222" xr:uid="{00000000-0005-0000-0000-0000B24C0000}"/>
    <cellStyle name="Standard 16 3 5 2" xfId="4758" xr:uid="{00000000-0005-0000-0000-0000B34C0000}"/>
    <cellStyle name="Standard 16 3 5 2 2" xfId="13179" xr:uid="{00000000-0005-0000-0000-0000B44C0000}"/>
    <cellStyle name="Standard 16 3 5 2 2 2" xfId="30017" xr:uid="{00000000-0005-0000-0000-0000B54C0000}"/>
    <cellStyle name="Standard 16 3 5 2 3" xfId="21599" xr:uid="{00000000-0005-0000-0000-0000B64C0000}"/>
    <cellStyle name="Standard 16 3 5 3" xfId="9697" xr:uid="{00000000-0005-0000-0000-0000B74C0000}"/>
    <cellStyle name="Standard 16 3 5 3 2" xfId="26535" xr:uid="{00000000-0005-0000-0000-0000B84C0000}"/>
    <cellStyle name="Standard 16 3 5 4" xfId="18117" xr:uid="{00000000-0005-0000-0000-0000B94C0000}"/>
    <cellStyle name="Standard 16 3 6" xfId="2443" xr:uid="{00000000-0005-0000-0000-0000BA4C0000}"/>
    <cellStyle name="Standard 16 3 6 2" xfId="5929" xr:uid="{00000000-0005-0000-0000-0000BB4C0000}"/>
    <cellStyle name="Standard 16 3 6 2 2" xfId="14350" xr:uid="{00000000-0005-0000-0000-0000BC4C0000}"/>
    <cellStyle name="Standard 16 3 6 2 2 2" xfId="31188" xr:uid="{00000000-0005-0000-0000-0000BD4C0000}"/>
    <cellStyle name="Standard 16 3 6 2 3" xfId="22770" xr:uid="{00000000-0005-0000-0000-0000BE4C0000}"/>
    <cellStyle name="Standard 16 3 6 3" xfId="10868" xr:uid="{00000000-0005-0000-0000-0000BF4C0000}"/>
    <cellStyle name="Standard 16 3 6 3 2" xfId="27706" xr:uid="{00000000-0005-0000-0000-0000C04C0000}"/>
    <cellStyle name="Standard 16 3 6 4" xfId="19288" xr:uid="{00000000-0005-0000-0000-0000C14C0000}"/>
    <cellStyle name="Standard 16 3 7" xfId="2938" xr:uid="{00000000-0005-0000-0000-0000C24C0000}"/>
    <cellStyle name="Standard 16 3 7 2" xfId="6420" xr:uid="{00000000-0005-0000-0000-0000C34C0000}"/>
    <cellStyle name="Standard 16 3 7 2 2" xfId="14841" xr:uid="{00000000-0005-0000-0000-0000C44C0000}"/>
    <cellStyle name="Standard 16 3 7 2 2 2" xfId="31679" xr:uid="{00000000-0005-0000-0000-0000C54C0000}"/>
    <cellStyle name="Standard 16 3 7 2 3" xfId="23261" xr:uid="{00000000-0005-0000-0000-0000C64C0000}"/>
    <cellStyle name="Standard 16 3 7 3" xfId="11359" xr:uid="{00000000-0005-0000-0000-0000C74C0000}"/>
    <cellStyle name="Standard 16 3 7 3 2" xfId="28197" xr:uid="{00000000-0005-0000-0000-0000C84C0000}"/>
    <cellStyle name="Standard 16 3 7 4" xfId="19779" xr:uid="{00000000-0005-0000-0000-0000C94C0000}"/>
    <cellStyle name="Standard 16 3 8" xfId="3435" xr:uid="{00000000-0005-0000-0000-0000CA4C0000}"/>
    <cellStyle name="Standard 16 3 8 2" xfId="6917" xr:uid="{00000000-0005-0000-0000-0000CB4C0000}"/>
    <cellStyle name="Standard 16 3 8 2 2" xfId="15338" xr:uid="{00000000-0005-0000-0000-0000CC4C0000}"/>
    <cellStyle name="Standard 16 3 8 2 2 2" xfId="32176" xr:uid="{00000000-0005-0000-0000-0000CD4C0000}"/>
    <cellStyle name="Standard 16 3 8 2 3" xfId="23758" xr:uid="{00000000-0005-0000-0000-0000CE4C0000}"/>
    <cellStyle name="Standard 16 3 8 3" xfId="11856" xr:uid="{00000000-0005-0000-0000-0000CF4C0000}"/>
    <cellStyle name="Standard 16 3 8 3 2" xfId="28694" xr:uid="{00000000-0005-0000-0000-0000D04C0000}"/>
    <cellStyle name="Standard 16 3 8 4" xfId="20276" xr:uid="{00000000-0005-0000-0000-0000D14C0000}"/>
    <cellStyle name="Standard 16 3 9" xfId="3770" xr:uid="{00000000-0005-0000-0000-0000D24C0000}"/>
    <cellStyle name="Standard 16 3 9 2" xfId="12191" xr:uid="{00000000-0005-0000-0000-0000D34C0000}"/>
    <cellStyle name="Standard 16 3 9 2 2" xfId="29029" xr:uid="{00000000-0005-0000-0000-0000D44C0000}"/>
    <cellStyle name="Standard 16 3 9 3" xfId="20611" xr:uid="{00000000-0005-0000-0000-0000D54C0000}"/>
    <cellStyle name="Standard 16 4" xfId="318" xr:uid="{00000000-0005-0000-0000-0000D64C0000}"/>
    <cellStyle name="Standard 16 4 10" xfId="8399" xr:uid="{00000000-0005-0000-0000-0000D74C0000}"/>
    <cellStyle name="Standard 16 4 10 2" xfId="16820" xr:uid="{00000000-0005-0000-0000-0000D84C0000}"/>
    <cellStyle name="Standard 16 4 10 2 2" xfId="33658" xr:uid="{00000000-0005-0000-0000-0000D94C0000}"/>
    <cellStyle name="Standard 16 4 10 3" xfId="25240" xr:uid="{00000000-0005-0000-0000-0000DA4C0000}"/>
    <cellStyle name="Standard 16 4 11" xfId="8793" xr:uid="{00000000-0005-0000-0000-0000DB4C0000}"/>
    <cellStyle name="Standard 16 4 11 2" xfId="25632" xr:uid="{00000000-0005-0000-0000-0000DC4C0000}"/>
    <cellStyle name="Standard 16 4 12" xfId="17213" xr:uid="{00000000-0005-0000-0000-0000DD4C0000}"/>
    <cellStyle name="Standard 16 4 2" xfId="814" xr:uid="{00000000-0005-0000-0000-0000DE4C0000}"/>
    <cellStyle name="Standard 16 4 2 2" xfId="1802" xr:uid="{00000000-0005-0000-0000-0000DF4C0000}"/>
    <cellStyle name="Standard 16 4 2 2 2" xfId="5338" xr:uid="{00000000-0005-0000-0000-0000E04C0000}"/>
    <cellStyle name="Standard 16 4 2 2 2 2" xfId="13759" xr:uid="{00000000-0005-0000-0000-0000E14C0000}"/>
    <cellStyle name="Standard 16 4 2 2 2 2 2" xfId="30597" xr:uid="{00000000-0005-0000-0000-0000E24C0000}"/>
    <cellStyle name="Standard 16 4 2 2 2 3" xfId="22179" xr:uid="{00000000-0005-0000-0000-0000E34C0000}"/>
    <cellStyle name="Standard 16 4 2 2 3" xfId="10277" xr:uid="{00000000-0005-0000-0000-0000E44C0000}"/>
    <cellStyle name="Standard 16 4 2 2 3 2" xfId="27115" xr:uid="{00000000-0005-0000-0000-0000E54C0000}"/>
    <cellStyle name="Standard 16 4 2 2 4" xfId="18697" xr:uid="{00000000-0005-0000-0000-0000E64C0000}"/>
    <cellStyle name="Standard 16 4 2 3" xfId="4350" xr:uid="{00000000-0005-0000-0000-0000E74C0000}"/>
    <cellStyle name="Standard 16 4 2 3 2" xfId="12771" xr:uid="{00000000-0005-0000-0000-0000E84C0000}"/>
    <cellStyle name="Standard 16 4 2 3 2 2" xfId="29609" xr:uid="{00000000-0005-0000-0000-0000E94C0000}"/>
    <cellStyle name="Standard 16 4 2 3 3" xfId="21191" xr:uid="{00000000-0005-0000-0000-0000EA4C0000}"/>
    <cellStyle name="Standard 16 4 2 4" xfId="9289" xr:uid="{00000000-0005-0000-0000-0000EB4C0000}"/>
    <cellStyle name="Standard 16 4 2 4 2" xfId="26127" xr:uid="{00000000-0005-0000-0000-0000EC4C0000}"/>
    <cellStyle name="Standard 16 4 2 5" xfId="17709" xr:uid="{00000000-0005-0000-0000-0000ED4C0000}"/>
    <cellStyle name="Standard 16 4 3" xfId="1307" xr:uid="{00000000-0005-0000-0000-0000EE4C0000}"/>
    <cellStyle name="Standard 16 4 3 2" xfId="4843" xr:uid="{00000000-0005-0000-0000-0000EF4C0000}"/>
    <cellStyle name="Standard 16 4 3 2 2" xfId="13264" xr:uid="{00000000-0005-0000-0000-0000F04C0000}"/>
    <cellStyle name="Standard 16 4 3 2 2 2" xfId="30102" xr:uid="{00000000-0005-0000-0000-0000F14C0000}"/>
    <cellStyle name="Standard 16 4 3 2 3" xfId="21684" xr:uid="{00000000-0005-0000-0000-0000F24C0000}"/>
    <cellStyle name="Standard 16 4 3 3" xfId="9782" xr:uid="{00000000-0005-0000-0000-0000F34C0000}"/>
    <cellStyle name="Standard 16 4 3 3 2" xfId="26620" xr:uid="{00000000-0005-0000-0000-0000F44C0000}"/>
    <cellStyle name="Standard 16 4 3 4" xfId="18202" xr:uid="{00000000-0005-0000-0000-0000F54C0000}"/>
    <cellStyle name="Standard 16 4 4" xfId="2446" xr:uid="{00000000-0005-0000-0000-0000F64C0000}"/>
    <cellStyle name="Standard 16 4 4 2" xfId="5932" xr:uid="{00000000-0005-0000-0000-0000F74C0000}"/>
    <cellStyle name="Standard 16 4 4 2 2" xfId="14353" xr:uid="{00000000-0005-0000-0000-0000F84C0000}"/>
    <cellStyle name="Standard 16 4 4 2 2 2" xfId="31191" xr:uid="{00000000-0005-0000-0000-0000F94C0000}"/>
    <cellStyle name="Standard 16 4 4 2 3" xfId="22773" xr:uid="{00000000-0005-0000-0000-0000FA4C0000}"/>
    <cellStyle name="Standard 16 4 4 3" xfId="10871" xr:uid="{00000000-0005-0000-0000-0000FB4C0000}"/>
    <cellStyle name="Standard 16 4 4 3 2" xfId="27709" xr:uid="{00000000-0005-0000-0000-0000FC4C0000}"/>
    <cellStyle name="Standard 16 4 4 4" xfId="19291" xr:uid="{00000000-0005-0000-0000-0000FD4C0000}"/>
    <cellStyle name="Standard 16 4 5" xfId="2941" xr:uid="{00000000-0005-0000-0000-0000FE4C0000}"/>
    <cellStyle name="Standard 16 4 5 2" xfId="6423" xr:uid="{00000000-0005-0000-0000-0000FF4C0000}"/>
    <cellStyle name="Standard 16 4 5 2 2" xfId="14844" xr:uid="{00000000-0005-0000-0000-0000004D0000}"/>
    <cellStyle name="Standard 16 4 5 2 2 2" xfId="31682" xr:uid="{00000000-0005-0000-0000-0000014D0000}"/>
    <cellStyle name="Standard 16 4 5 2 3" xfId="23264" xr:uid="{00000000-0005-0000-0000-0000024D0000}"/>
    <cellStyle name="Standard 16 4 5 3" xfId="11362" xr:uid="{00000000-0005-0000-0000-0000034D0000}"/>
    <cellStyle name="Standard 16 4 5 3 2" xfId="28200" xr:uid="{00000000-0005-0000-0000-0000044D0000}"/>
    <cellStyle name="Standard 16 4 5 4" xfId="19782" xr:uid="{00000000-0005-0000-0000-0000054D0000}"/>
    <cellStyle name="Standard 16 4 6" xfId="3438" xr:uid="{00000000-0005-0000-0000-0000064D0000}"/>
    <cellStyle name="Standard 16 4 6 2" xfId="6920" xr:uid="{00000000-0005-0000-0000-0000074D0000}"/>
    <cellStyle name="Standard 16 4 6 2 2" xfId="15341" xr:uid="{00000000-0005-0000-0000-0000084D0000}"/>
    <cellStyle name="Standard 16 4 6 2 2 2" xfId="32179" xr:uid="{00000000-0005-0000-0000-0000094D0000}"/>
    <cellStyle name="Standard 16 4 6 2 3" xfId="23761" xr:uid="{00000000-0005-0000-0000-00000A4D0000}"/>
    <cellStyle name="Standard 16 4 6 3" xfId="11859" xr:uid="{00000000-0005-0000-0000-00000B4D0000}"/>
    <cellStyle name="Standard 16 4 6 3 2" xfId="28697" xr:uid="{00000000-0005-0000-0000-00000C4D0000}"/>
    <cellStyle name="Standard 16 4 6 4" xfId="20279" xr:uid="{00000000-0005-0000-0000-00000D4D0000}"/>
    <cellStyle name="Standard 16 4 7" xfId="3855" xr:uid="{00000000-0005-0000-0000-00000E4D0000}"/>
    <cellStyle name="Standard 16 4 7 2" xfId="12276" xr:uid="{00000000-0005-0000-0000-00000F4D0000}"/>
    <cellStyle name="Standard 16 4 7 2 2" xfId="29114" xr:uid="{00000000-0005-0000-0000-0000104D0000}"/>
    <cellStyle name="Standard 16 4 7 3" xfId="20696" xr:uid="{00000000-0005-0000-0000-0000114D0000}"/>
    <cellStyle name="Standard 16 4 8" xfId="7415" xr:uid="{00000000-0005-0000-0000-0000124D0000}"/>
    <cellStyle name="Standard 16 4 8 2" xfId="15836" xr:uid="{00000000-0005-0000-0000-0000134D0000}"/>
    <cellStyle name="Standard 16 4 8 2 2" xfId="32674" xr:uid="{00000000-0005-0000-0000-0000144D0000}"/>
    <cellStyle name="Standard 16 4 8 3" xfId="24256" xr:uid="{00000000-0005-0000-0000-0000154D0000}"/>
    <cellStyle name="Standard 16 4 9" xfId="7906" xr:uid="{00000000-0005-0000-0000-0000164D0000}"/>
    <cellStyle name="Standard 16 4 9 2" xfId="16327" xr:uid="{00000000-0005-0000-0000-0000174D0000}"/>
    <cellStyle name="Standard 16 4 9 2 2" xfId="33165" xr:uid="{00000000-0005-0000-0000-0000184D0000}"/>
    <cellStyle name="Standard 16 4 9 3" xfId="24747" xr:uid="{00000000-0005-0000-0000-0000194D0000}"/>
    <cellStyle name="Standard 16 5" xfId="480" xr:uid="{00000000-0005-0000-0000-00001A4D0000}"/>
    <cellStyle name="Standard 16 5 10" xfId="8400" xr:uid="{00000000-0005-0000-0000-00001B4D0000}"/>
    <cellStyle name="Standard 16 5 10 2" xfId="16821" xr:uid="{00000000-0005-0000-0000-00001C4D0000}"/>
    <cellStyle name="Standard 16 5 10 2 2" xfId="33659" xr:uid="{00000000-0005-0000-0000-00001D4D0000}"/>
    <cellStyle name="Standard 16 5 10 3" xfId="25241" xr:uid="{00000000-0005-0000-0000-00001E4D0000}"/>
    <cellStyle name="Standard 16 5 11" xfId="8956" xr:uid="{00000000-0005-0000-0000-00001F4D0000}"/>
    <cellStyle name="Standard 16 5 11 2" xfId="25794" xr:uid="{00000000-0005-0000-0000-0000204D0000}"/>
    <cellStyle name="Standard 16 5 12" xfId="17376" xr:uid="{00000000-0005-0000-0000-0000214D0000}"/>
    <cellStyle name="Standard 16 5 2" xfId="976" xr:uid="{00000000-0005-0000-0000-0000224D0000}"/>
    <cellStyle name="Standard 16 5 2 2" xfId="1964" xr:uid="{00000000-0005-0000-0000-0000234D0000}"/>
    <cellStyle name="Standard 16 5 2 2 2" xfId="5500" xr:uid="{00000000-0005-0000-0000-0000244D0000}"/>
    <cellStyle name="Standard 16 5 2 2 2 2" xfId="13921" xr:uid="{00000000-0005-0000-0000-0000254D0000}"/>
    <cellStyle name="Standard 16 5 2 2 2 2 2" xfId="30759" xr:uid="{00000000-0005-0000-0000-0000264D0000}"/>
    <cellStyle name="Standard 16 5 2 2 2 3" xfId="22341" xr:uid="{00000000-0005-0000-0000-0000274D0000}"/>
    <cellStyle name="Standard 16 5 2 2 3" xfId="10439" xr:uid="{00000000-0005-0000-0000-0000284D0000}"/>
    <cellStyle name="Standard 16 5 2 2 3 2" xfId="27277" xr:uid="{00000000-0005-0000-0000-0000294D0000}"/>
    <cellStyle name="Standard 16 5 2 2 4" xfId="18859" xr:uid="{00000000-0005-0000-0000-00002A4D0000}"/>
    <cellStyle name="Standard 16 5 2 3" xfId="4512" xr:uid="{00000000-0005-0000-0000-00002B4D0000}"/>
    <cellStyle name="Standard 16 5 2 3 2" xfId="12933" xr:uid="{00000000-0005-0000-0000-00002C4D0000}"/>
    <cellStyle name="Standard 16 5 2 3 2 2" xfId="29771" xr:uid="{00000000-0005-0000-0000-00002D4D0000}"/>
    <cellStyle name="Standard 16 5 2 3 3" xfId="21353" xr:uid="{00000000-0005-0000-0000-00002E4D0000}"/>
    <cellStyle name="Standard 16 5 2 4" xfId="9451" xr:uid="{00000000-0005-0000-0000-00002F4D0000}"/>
    <cellStyle name="Standard 16 5 2 4 2" xfId="26289" xr:uid="{00000000-0005-0000-0000-0000304D0000}"/>
    <cellStyle name="Standard 16 5 2 5" xfId="17871" xr:uid="{00000000-0005-0000-0000-0000314D0000}"/>
    <cellStyle name="Standard 16 5 3" xfId="1469" xr:uid="{00000000-0005-0000-0000-0000324D0000}"/>
    <cellStyle name="Standard 16 5 3 2" xfId="5005" xr:uid="{00000000-0005-0000-0000-0000334D0000}"/>
    <cellStyle name="Standard 16 5 3 2 2" xfId="13426" xr:uid="{00000000-0005-0000-0000-0000344D0000}"/>
    <cellStyle name="Standard 16 5 3 2 2 2" xfId="30264" xr:uid="{00000000-0005-0000-0000-0000354D0000}"/>
    <cellStyle name="Standard 16 5 3 2 3" xfId="21846" xr:uid="{00000000-0005-0000-0000-0000364D0000}"/>
    <cellStyle name="Standard 16 5 3 3" xfId="9944" xr:uid="{00000000-0005-0000-0000-0000374D0000}"/>
    <cellStyle name="Standard 16 5 3 3 2" xfId="26782" xr:uid="{00000000-0005-0000-0000-0000384D0000}"/>
    <cellStyle name="Standard 16 5 3 4" xfId="18364" xr:uid="{00000000-0005-0000-0000-0000394D0000}"/>
    <cellStyle name="Standard 16 5 4" xfId="2447" xr:uid="{00000000-0005-0000-0000-00003A4D0000}"/>
    <cellStyle name="Standard 16 5 4 2" xfId="5933" xr:uid="{00000000-0005-0000-0000-00003B4D0000}"/>
    <cellStyle name="Standard 16 5 4 2 2" xfId="14354" xr:uid="{00000000-0005-0000-0000-00003C4D0000}"/>
    <cellStyle name="Standard 16 5 4 2 2 2" xfId="31192" xr:uid="{00000000-0005-0000-0000-00003D4D0000}"/>
    <cellStyle name="Standard 16 5 4 2 3" xfId="22774" xr:uid="{00000000-0005-0000-0000-00003E4D0000}"/>
    <cellStyle name="Standard 16 5 4 3" xfId="10872" xr:uid="{00000000-0005-0000-0000-00003F4D0000}"/>
    <cellStyle name="Standard 16 5 4 3 2" xfId="27710" xr:uid="{00000000-0005-0000-0000-0000404D0000}"/>
    <cellStyle name="Standard 16 5 4 4" xfId="19292" xr:uid="{00000000-0005-0000-0000-0000414D0000}"/>
    <cellStyle name="Standard 16 5 5" xfId="2942" xr:uid="{00000000-0005-0000-0000-0000424D0000}"/>
    <cellStyle name="Standard 16 5 5 2" xfId="6424" xr:uid="{00000000-0005-0000-0000-0000434D0000}"/>
    <cellStyle name="Standard 16 5 5 2 2" xfId="14845" xr:uid="{00000000-0005-0000-0000-0000444D0000}"/>
    <cellStyle name="Standard 16 5 5 2 2 2" xfId="31683" xr:uid="{00000000-0005-0000-0000-0000454D0000}"/>
    <cellStyle name="Standard 16 5 5 2 3" xfId="23265" xr:uid="{00000000-0005-0000-0000-0000464D0000}"/>
    <cellStyle name="Standard 16 5 5 3" xfId="11363" xr:uid="{00000000-0005-0000-0000-0000474D0000}"/>
    <cellStyle name="Standard 16 5 5 3 2" xfId="28201" xr:uid="{00000000-0005-0000-0000-0000484D0000}"/>
    <cellStyle name="Standard 16 5 5 4" xfId="19783" xr:uid="{00000000-0005-0000-0000-0000494D0000}"/>
    <cellStyle name="Standard 16 5 6" xfId="3439" xr:uid="{00000000-0005-0000-0000-00004A4D0000}"/>
    <cellStyle name="Standard 16 5 6 2" xfId="6921" xr:uid="{00000000-0005-0000-0000-00004B4D0000}"/>
    <cellStyle name="Standard 16 5 6 2 2" xfId="15342" xr:uid="{00000000-0005-0000-0000-00004C4D0000}"/>
    <cellStyle name="Standard 16 5 6 2 2 2" xfId="32180" xr:uid="{00000000-0005-0000-0000-00004D4D0000}"/>
    <cellStyle name="Standard 16 5 6 2 3" xfId="23762" xr:uid="{00000000-0005-0000-0000-00004E4D0000}"/>
    <cellStyle name="Standard 16 5 6 3" xfId="11860" xr:uid="{00000000-0005-0000-0000-00004F4D0000}"/>
    <cellStyle name="Standard 16 5 6 3 2" xfId="28698" xr:uid="{00000000-0005-0000-0000-0000504D0000}"/>
    <cellStyle name="Standard 16 5 6 4" xfId="20280" xr:uid="{00000000-0005-0000-0000-0000514D0000}"/>
    <cellStyle name="Standard 16 5 7" xfId="4017" xr:uid="{00000000-0005-0000-0000-0000524D0000}"/>
    <cellStyle name="Standard 16 5 7 2" xfId="12438" xr:uid="{00000000-0005-0000-0000-0000534D0000}"/>
    <cellStyle name="Standard 16 5 7 2 2" xfId="29276" xr:uid="{00000000-0005-0000-0000-0000544D0000}"/>
    <cellStyle name="Standard 16 5 7 3" xfId="20858" xr:uid="{00000000-0005-0000-0000-0000554D0000}"/>
    <cellStyle name="Standard 16 5 8" xfId="7416" xr:uid="{00000000-0005-0000-0000-0000564D0000}"/>
    <cellStyle name="Standard 16 5 8 2" xfId="15837" xr:uid="{00000000-0005-0000-0000-0000574D0000}"/>
    <cellStyle name="Standard 16 5 8 2 2" xfId="32675" xr:uid="{00000000-0005-0000-0000-0000584D0000}"/>
    <cellStyle name="Standard 16 5 8 3" xfId="24257" xr:uid="{00000000-0005-0000-0000-0000594D0000}"/>
    <cellStyle name="Standard 16 5 9" xfId="7907" xr:uid="{00000000-0005-0000-0000-00005A4D0000}"/>
    <cellStyle name="Standard 16 5 9 2" xfId="16328" xr:uid="{00000000-0005-0000-0000-00005B4D0000}"/>
    <cellStyle name="Standard 16 5 9 2 2" xfId="33166" xr:uid="{00000000-0005-0000-0000-00005C4D0000}"/>
    <cellStyle name="Standard 16 5 9 3" xfId="24748" xr:uid="{00000000-0005-0000-0000-00005D4D0000}"/>
    <cellStyle name="Standard 16 6" xfId="651" xr:uid="{00000000-0005-0000-0000-00005E4D0000}"/>
    <cellStyle name="Standard 16 6 2" xfId="1639" xr:uid="{00000000-0005-0000-0000-00005F4D0000}"/>
    <cellStyle name="Standard 16 6 2 2" xfId="5175" xr:uid="{00000000-0005-0000-0000-0000604D0000}"/>
    <cellStyle name="Standard 16 6 2 2 2" xfId="13596" xr:uid="{00000000-0005-0000-0000-0000614D0000}"/>
    <cellStyle name="Standard 16 6 2 2 2 2" xfId="30434" xr:uid="{00000000-0005-0000-0000-0000624D0000}"/>
    <cellStyle name="Standard 16 6 2 2 3" xfId="22016" xr:uid="{00000000-0005-0000-0000-0000634D0000}"/>
    <cellStyle name="Standard 16 6 2 3" xfId="10114" xr:uid="{00000000-0005-0000-0000-0000644D0000}"/>
    <cellStyle name="Standard 16 6 2 3 2" xfId="26952" xr:uid="{00000000-0005-0000-0000-0000654D0000}"/>
    <cellStyle name="Standard 16 6 2 4" xfId="18534" xr:uid="{00000000-0005-0000-0000-0000664D0000}"/>
    <cellStyle name="Standard 16 6 3" xfId="4187" xr:uid="{00000000-0005-0000-0000-0000674D0000}"/>
    <cellStyle name="Standard 16 6 3 2" xfId="12608" xr:uid="{00000000-0005-0000-0000-0000684D0000}"/>
    <cellStyle name="Standard 16 6 3 2 2" xfId="29446" xr:uid="{00000000-0005-0000-0000-0000694D0000}"/>
    <cellStyle name="Standard 16 6 3 3" xfId="21028" xr:uid="{00000000-0005-0000-0000-00006A4D0000}"/>
    <cellStyle name="Standard 16 6 4" xfId="9126" xr:uid="{00000000-0005-0000-0000-00006B4D0000}"/>
    <cellStyle name="Standard 16 6 4 2" xfId="25964" xr:uid="{00000000-0005-0000-0000-00006C4D0000}"/>
    <cellStyle name="Standard 16 6 5" xfId="17546" xr:uid="{00000000-0005-0000-0000-00006D4D0000}"/>
    <cellStyle name="Standard 16 7" xfId="1144" xr:uid="{00000000-0005-0000-0000-00006E4D0000}"/>
    <cellStyle name="Standard 16 7 2" xfId="4680" xr:uid="{00000000-0005-0000-0000-00006F4D0000}"/>
    <cellStyle name="Standard 16 7 2 2" xfId="13101" xr:uid="{00000000-0005-0000-0000-0000704D0000}"/>
    <cellStyle name="Standard 16 7 2 2 2" xfId="29939" xr:uid="{00000000-0005-0000-0000-0000714D0000}"/>
    <cellStyle name="Standard 16 7 2 3" xfId="21521" xr:uid="{00000000-0005-0000-0000-0000724D0000}"/>
    <cellStyle name="Standard 16 7 3" xfId="9619" xr:uid="{00000000-0005-0000-0000-0000734D0000}"/>
    <cellStyle name="Standard 16 7 3 2" xfId="26457" xr:uid="{00000000-0005-0000-0000-0000744D0000}"/>
    <cellStyle name="Standard 16 7 4" xfId="18039" xr:uid="{00000000-0005-0000-0000-0000754D0000}"/>
    <cellStyle name="Standard 16 8" xfId="2439" xr:uid="{00000000-0005-0000-0000-0000764D0000}"/>
    <cellStyle name="Standard 16 8 2" xfId="5925" xr:uid="{00000000-0005-0000-0000-0000774D0000}"/>
    <cellStyle name="Standard 16 8 2 2" xfId="14346" xr:uid="{00000000-0005-0000-0000-0000784D0000}"/>
    <cellStyle name="Standard 16 8 2 2 2" xfId="31184" xr:uid="{00000000-0005-0000-0000-0000794D0000}"/>
    <cellStyle name="Standard 16 8 2 3" xfId="22766" xr:uid="{00000000-0005-0000-0000-00007A4D0000}"/>
    <cellStyle name="Standard 16 8 3" xfId="10864" xr:uid="{00000000-0005-0000-0000-00007B4D0000}"/>
    <cellStyle name="Standard 16 8 3 2" xfId="27702" xr:uid="{00000000-0005-0000-0000-00007C4D0000}"/>
    <cellStyle name="Standard 16 8 4" xfId="19284" xr:uid="{00000000-0005-0000-0000-00007D4D0000}"/>
    <cellStyle name="Standard 16 9" xfId="2934" xr:uid="{00000000-0005-0000-0000-00007E4D0000}"/>
    <cellStyle name="Standard 16 9 2" xfId="6416" xr:uid="{00000000-0005-0000-0000-00007F4D0000}"/>
    <cellStyle name="Standard 16 9 2 2" xfId="14837" xr:uid="{00000000-0005-0000-0000-0000804D0000}"/>
    <cellStyle name="Standard 16 9 2 2 2" xfId="31675" xr:uid="{00000000-0005-0000-0000-0000814D0000}"/>
    <cellStyle name="Standard 16 9 2 3" xfId="23257" xr:uid="{00000000-0005-0000-0000-0000824D0000}"/>
    <cellStyle name="Standard 16 9 3" xfId="11355" xr:uid="{00000000-0005-0000-0000-0000834D0000}"/>
    <cellStyle name="Standard 16 9 3 2" xfId="28193" xr:uid="{00000000-0005-0000-0000-0000844D0000}"/>
    <cellStyle name="Standard 16 9 4" xfId="19775" xr:uid="{00000000-0005-0000-0000-0000854D0000}"/>
    <cellStyle name="Standard 16_1" xfId="238" xr:uid="{00000000-0005-0000-0000-0000864D0000}"/>
    <cellStyle name="Standard 17" xfId="46" xr:uid="{00000000-0005-0000-0000-0000874D0000}"/>
    <cellStyle name="Standard 17 10" xfId="3440" xr:uid="{00000000-0005-0000-0000-0000884D0000}"/>
    <cellStyle name="Standard 17 10 2" xfId="6922" xr:uid="{00000000-0005-0000-0000-0000894D0000}"/>
    <cellStyle name="Standard 17 10 2 2" xfId="15343" xr:uid="{00000000-0005-0000-0000-00008A4D0000}"/>
    <cellStyle name="Standard 17 10 2 2 2" xfId="32181" xr:uid="{00000000-0005-0000-0000-00008B4D0000}"/>
    <cellStyle name="Standard 17 10 2 3" xfId="23763" xr:uid="{00000000-0005-0000-0000-00008C4D0000}"/>
    <cellStyle name="Standard 17 10 3" xfId="11861" xr:uid="{00000000-0005-0000-0000-00008D4D0000}"/>
    <cellStyle name="Standard 17 10 3 2" xfId="28699" xr:uid="{00000000-0005-0000-0000-00008E4D0000}"/>
    <cellStyle name="Standard 17 10 4" xfId="20281" xr:uid="{00000000-0005-0000-0000-00008F4D0000}"/>
    <cellStyle name="Standard 17 11" xfId="3693" xr:uid="{00000000-0005-0000-0000-0000904D0000}"/>
    <cellStyle name="Standard 17 11 2" xfId="12114" xr:uid="{00000000-0005-0000-0000-0000914D0000}"/>
    <cellStyle name="Standard 17 11 2 2" xfId="28952" xr:uid="{00000000-0005-0000-0000-0000924D0000}"/>
    <cellStyle name="Standard 17 11 3" xfId="20534" xr:uid="{00000000-0005-0000-0000-0000934D0000}"/>
    <cellStyle name="Standard 17 12" xfId="7417" xr:uid="{00000000-0005-0000-0000-0000944D0000}"/>
    <cellStyle name="Standard 17 12 2" xfId="15838" xr:uid="{00000000-0005-0000-0000-0000954D0000}"/>
    <cellStyle name="Standard 17 12 2 2" xfId="32676" xr:uid="{00000000-0005-0000-0000-0000964D0000}"/>
    <cellStyle name="Standard 17 12 3" xfId="24258" xr:uid="{00000000-0005-0000-0000-0000974D0000}"/>
    <cellStyle name="Standard 17 13" xfId="7908" xr:uid="{00000000-0005-0000-0000-0000984D0000}"/>
    <cellStyle name="Standard 17 13 2" xfId="16329" xr:uid="{00000000-0005-0000-0000-0000994D0000}"/>
    <cellStyle name="Standard 17 13 2 2" xfId="33167" xr:uid="{00000000-0005-0000-0000-00009A4D0000}"/>
    <cellStyle name="Standard 17 13 3" xfId="24749" xr:uid="{00000000-0005-0000-0000-00009B4D0000}"/>
    <cellStyle name="Standard 17 14" xfId="8401" xr:uid="{00000000-0005-0000-0000-00009C4D0000}"/>
    <cellStyle name="Standard 17 14 2" xfId="16822" xr:uid="{00000000-0005-0000-0000-00009D4D0000}"/>
    <cellStyle name="Standard 17 14 2 2" xfId="33660" xr:uid="{00000000-0005-0000-0000-00009E4D0000}"/>
    <cellStyle name="Standard 17 14 3" xfId="25242" xr:uid="{00000000-0005-0000-0000-00009F4D0000}"/>
    <cellStyle name="Standard 17 15" xfId="8631" xr:uid="{00000000-0005-0000-0000-0000A04D0000}"/>
    <cellStyle name="Standard 17 15 2" xfId="25470" xr:uid="{00000000-0005-0000-0000-0000A14D0000}"/>
    <cellStyle name="Standard 17 16" xfId="17051" xr:uid="{00000000-0005-0000-0000-0000A24D0000}"/>
    <cellStyle name="Standard 17 2" xfId="109" xr:uid="{00000000-0005-0000-0000-0000A34D0000}"/>
    <cellStyle name="Standard 17 2 10" xfId="7418" xr:uid="{00000000-0005-0000-0000-0000A44D0000}"/>
    <cellStyle name="Standard 17 2 10 2" xfId="15839" xr:uid="{00000000-0005-0000-0000-0000A54D0000}"/>
    <cellStyle name="Standard 17 2 10 2 2" xfId="32677" xr:uid="{00000000-0005-0000-0000-0000A64D0000}"/>
    <cellStyle name="Standard 17 2 10 3" xfId="24259" xr:uid="{00000000-0005-0000-0000-0000A74D0000}"/>
    <cellStyle name="Standard 17 2 11" xfId="7909" xr:uid="{00000000-0005-0000-0000-0000A84D0000}"/>
    <cellStyle name="Standard 17 2 11 2" xfId="16330" xr:uid="{00000000-0005-0000-0000-0000A94D0000}"/>
    <cellStyle name="Standard 17 2 11 2 2" xfId="33168" xr:uid="{00000000-0005-0000-0000-0000AA4D0000}"/>
    <cellStyle name="Standard 17 2 11 3" xfId="24750" xr:uid="{00000000-0005-0000-0000-0000AB4D0000}"/>
    <cellStyle name="Standard 17 2 12" xfId="8402" xr:uid="{00000000-0005-0000-0000-0000AC4D0000}"/>
    <cellStyle name="Standard 17 2 12 2" xfId="16823" xr:uid="{00000000-0005-0000-0000-0000AD4D0000}"/>
    <cellStyle name="Standard 17 2 12 2 2" xfId="33661" xr:uid="{00000000-0005-0000-0000-0000AE4D0000}"/>
    <cellStyle name="Standard 17 2 12 3" xfId="25243" xr:uid="{00000000-0005-0000-0000-0000AF4D0000}"/>
    <cellStyle name="Standard 17 2 13" xfId="8668" xr:uid="{00000000-0005-0000-0000-0000B04D0000}"/>
    <cellStyle name="Standard 17 2 13 2" xfId="25507" xr:uid="{00000000-0005-0000-0000-0000B14D0000}"/>
    <cellStyle name="Standard 17 2 14" xfId="17088" xr:uid="{00000000-0005-0000-0000-0000B24D0000}"/>
    <cellStyle name="Standard 17 2 2" xfId="356" xr:uid="{00000000-0005-0000-0000-0000B34D0000}"/>
    <cellStyle name="Standard 17 2 2 10" xfId="8403" xr:uid="{00000000-0005-0000-0000-0000B44D0000}"/>
    <cellStyle name="Standard 17 2 2 10 2" xfId="16824" xr:uid="{00000000-0005-0000-0000-0000B54D0000}"/>
    <cellStyle name="Standard 17 2 2 10 2 2" xfId="33662" xr:uid="{00000000-0005-0000-0000-0000B64D0000}"/>
    <cellStyle name="Standard 17 2 2 10 3" xfId="25244" xr:uid="{00000000-0005-0000-0000-0000B74D0000}"/>
    <cellStyle name="Standard 17 2 2 11" xfId="8831" xr:uid="{00000000-0005-0000-0000-0000B84D0000}"/>
    <cellStyle name="Standard 17 2 2 11 2" xfId="25670" xr:uid="{00000000-0005-0000-0000-0000B94D0000}"/>
    <cellStyle name="Standard 17 2 2 12" xfId="17251" xr:uid="{00000000-0005-0000-0000-0000BA4D0000}"/>
    <cellStyle name="Standard 17 2 2 2" xfId="852" xr:uid="{00000000-0005-0000-0000-0000BB4D0000}"/>
    <cellStyle name="Standard 17 2 2 2 2" xfId="1840" xr:uid="{00000000-0005-0000-0000-0000BC4D0000}"/>
    <cellStyle name="Standard 17 2 2 2 2 2" xfId="5376" xr:uid="{00000000-0005-0000-0000-0000BD4D0000}"/>
    <cellStyle name="Standard 17 2 2 2 2 2 2" xfId="13797" xr:uid="{00000000-0005-0000-0000-0000BE4D0000}"/>
    <cellStyle name="Standard 17 2 2 2 2 2 2 2" xfId="30635" xr:uid="{00000000-0005-0000-0000-0000BF4D0000}"/>
    <cellStyle name="Standard 17 2 2 2 2 2 3" xfId="22217" xr:uid="{00000000-0005-0000-0000-0000C04D0000}"/>
    <cellStyle name="Standard 17 2 2 2 2 3" xfId="10315" xr:uid="{00000000-0005-0000-0000-0000C14D0000}"/>
    <cellStyle name="Standard 17 2 2 2 2 3 2" xfId="27153" xr:uid="{00000000-0005-0000-0000-0000C24D0000}"/>
    <cellStyle name="Standard 17 2 2 2 2 4" xfId="18735" xr:uid="{00000000-0005-0000-0000-0000C34D0000}"/>
    <cellStyle name="Standard 17 2 2 2 3" xfId="4388" xr:uid="{00000000-0005-0000-0000-0000C44D0000}"/>
    <cellStyle name="Standard 17 2 2 2 3 2" xfId="12809" xr:uid="{00000000-0005-0000-0000-0000C54D0000}"/>
    <cellStyle name="Standard 17 2 2 2 3 2 2" xfId="29647" xr:uid="{00000000-0005-0000-0000-0000C64D0000}"/>
    <cellStyle name="Standard 17 2 2 2 3 3" xfId="21229" xr:uid="{00000000-0005-0000-0000-0000C74D0000}"/>
    <cellStyle name="Standard 17 2 2 2 4" xfId="9327" xr:uid="{00000000-0005-0000-0000-0000C84D0000}"/>
    <cellStyle name="Standard 17 2 2 2 4 2" xfId="26165" xr:uid="{00000000-0005-0000-0000-0000C94D0000}"/>
    <cellStyle name="Standard 17 2 2 2 5" xfId="17747" xr:uid="{00000000-0005-0000-0000-0000CA4D0000}"/>
    <cellStyle name="Standard 17 2 2 3" xfId="1345" xr:uid="{00000000-0005-0000-0000-0000CB4D0000}"/>
    <cellStyle name="Standard 17 2 2 3 2" xfId="4881" xr:uid="{00000000-0005-0000-0000-0000CC4D0000}"/>
    <cellStyle name="Standard 17 2 2 3 2 2" xfId="13302" xr:uid="{00000000-0005-0000-0000-0000CD4D0000}"/>
    <cellStyle name="Standard 17 2 2 3 2 2 2" xfId="30140" xr:uid="{00000000-0005-0000-0000-0000CE4D0000}"/>
    <cellStyle name="Standard 17 2 2 3 2 3" xfId="21722" xr:uid="{00000000-0005-0000-0000-0000CF4D0000}"/>
    <cellStyle name="Standard 17 2 2 3 3" xfId="9820" xr:uid="{00000000-0005-0000-0000-0000D04D0000}"/>
    <cellStyle name="Standard 17 2 2 3 3 2" xfId="26658" xr:uid="{00000000-0005-0000-0000-0000D14D0000}"/>
    <cellStyle name="Standard 17 2 2 3 4" xfId="18240" xr:uid="{00000000-0005-0000-0000-0000D24D0000}"/>
    <cellStyle name="Standard 17 2 2 4" xfId="2450" xr:uid="{00000000-0005-0000-0000-0000D34D0000}"/>
    <cellStyle name="Standard 17 2 2 4 2" xfId="5936" xr:uid="{00000000-0005-0000-0000-0000D44D0000}"/>
    <cellStyle name="Standard 17 2 2 4 2 2" xfId="14357" xr:uid="{00000000-0005-0000-0000-0000D54D0000}"/>
    <cellStyle name="Standard 17 2 2 4 2 2 2" xfId="31195" xr:uid="{00000000-0005-0000-0000-0000D64D0000}"/>
    <cellStyle name="Standard 17 2 2 4 2 3" xfId="22777" xr:uid="{00000000-0005-0000-0000-0000D74D0000}"/>
    <cellStyle name="Standard 17 2 2 4 3" xfId="10875" xr:uid="{00000000-0005-0000-0000-0000D84D0000}"/>
    <cellStyle name="Standard 17 2 2 4 3 2" xfId="27713" xr:uid="{00000000-0005-0000-0000-0000D94D0000}"/>
    <cellStyle name="Standard 17 2 2 4 4" xfId="19295" xr:uid="{00000000-0005-0000-0000-0000DA4D0000}"/>
    <cellStyle name="Standard 17 2 2 5" xfId="2945" xr:uid="{00000000-0005-0000-0000-0000DB4D0000}"/>
    <cellStyle name="Standard 17 2 2 5 2" xfId="6427" xr:uid="{00000000-0005-0000-0000-0000DC4D0000}"/>
    <cellStyle name="Standard 17 2 2 5 2 2" xfId="14848" xr:uid="{00000000-0005-0000-0000-0000DD4D0000}"/>
    <cellStyle name="Standard 17 2 2 5 2 2 2" xfId="31686" xr:uid="{00000000-0005-0000-0000-0000DE4D0000}"/>
    <cellStyle name="Standard 17 2 2 5 2 3" xfId="23268" xr:uid="{00000000-0005-0000-0000-0000DF4D0000}"/>
    <cellStyle name="Standard 17 2 2 5 3" xfId="11366" xr:uid="{00000000-0005-0000-0000-0000E04D0000}"/>
    <cellStyle name="Standard 17 2 2 5 3 2" xfId="28204" xr:uid="{00000000-0005-0000-0000-0000E14D0000}"/>
    <cellStyle name="Standard 17 2 2 5 4" xfId="19786" xr:uid="{00000000-0005-0000-0000-0000E24D0000}"/>
    <cellStyle name="Standard 17 2 2 6" xfId="3442" xr:uid="{00000000-0005-0000-0000-0000E34D0000}"/>
    <cellStyle name="Standard 17 2 2 6 2" xfId="6924" xr:uid="{00000000-0005-0000-0000-0000E44D0000}"/>
    <cellStyle name="Standard 17 2 2 6 2 2" xfId="15345" xr:uid="{00000000-0005-0000-0000-0000E54D0000}"/>
    <cellStyle name="Standard 17 2 2 6 2 2 2" xfId="32183" xr:uid="{00000000-0005-0000-0000-0000E64D0000}"/>
    <cellStyle name="Standard 17 2 2 6 2 3" xfId="23765" xr:uid="{00000000-0005-0000-0000-0000E74D0000}"/>
    <cellStyle name="Standard 17 2 2 6 3" xfId="11863" xr:uid="{00000000-0005-0000-0000-0000E84D0000}"/>
    <cellStyle name="Standard 17 2 2 6 3 2" xfId="28701" xr:uid="{00000000-0005-0000-0000-0000E94D0000}"/>
    <cellStyle name="Standard 17 2 2 6 4" xfId="20283" xr:uid="{00000000-0005-0000-0000-0000EA4D0000}"/>
    <cellStyle name="Standard 17 2 2 7" xfId="3893" xr:uid="{00000000-0005-0000-0000-0000EB4D0000}"/>
    <cellStyle name="Standard 17 2 2 7 2" xfId="12314" xr:uid="{00000000-0005-0000-0000-0000EC4D0000}"/>
    <cellStyle name="Standard 17 2 2 7 2 2" xfId="29152" xr:uid="{00000000-0005-0000-0000-0000ED4D0000}"/>
    <cellStyle name="Standard 17 2 2 7 3" xfId="20734" xr:uid="{00000000-0005-0000-0000-0000EE4D0000}"/>
    <cellStyle name="Standard 17 2 2 8" xfId="7419" xr:uid="{00000000-0005-0000-0000-0000EF4D0000}"/>
    <cellStyle name="Standard 17 2 2 8 2" xfId="15840" xr:uid="{00000000-0005-0000-0000-0000F04D0000}"/>
    <cellStyle name="Standard 17 2 2 8 2 2" xfId="32678" xr:uid="{00000000-0005-0000-0000-0000F14D0000}"/>
    <cellStyle name="Standard 17 2 2 8 3" xfId="24260" xr:uid="{00000000-0005-0000-0000-0000F24D0000}"/>
    <cellStyle name="Standard 17 2 2 9" xfId="7910" xr:uid="{00000000-0005-0000-0000-0000F34D0000}"/>
    <cellStyle name="Standard 17 2 2 9 2" xfId="16331" xr:uid="{00000000-0005-0000-0000-0000F44D0000}"/>
    <cellStyle name="Standard 17 2 2 9 2 2" xfId="33169" xr:uid="{00000000-0005-0000-0000-0000F54D0000}"/>
    <cellStyle name="Standard 17 2 2 9 3" xfId="24751" xr:uid="{00000000-0005-0000-0000-0000F64D0000}"/>
    <cellStyle name="Standard 17 2 3" xfId="518" xr:uid="{00000000-0005-0000-0000-0000F74D0000}"/>
    <cellStyle name="Standard 17 2 3 10" xfId="8404" xr:uid="{00000000-0005-0000-0000-0000F84D0000}"/>
    <cellStyle name="Standard 17 2 3 10 2" xfId="16825" xr:uid="{00000000-0005-0000-0000-0000F94D0000}"/>
    <cellStyle name="Standard 17 2 3 10 2 2" xfId="33663" xr:uid="{00000000-0005-0000-0000-0000FA4D0000}"/>
    <cellStyle name="Standard 17 2 3 10 3" xfId="25245" xr:uid="{00000000-0005-0000-0000-0000FB4D0000}"/>
    <cellStyle name="Standard 17 2 3 11" xfId="8994" xr:uid="{00000000-0005-0000-0000-0000FC4D0000}"/>
    <cellStyle name="Standard 17 2 3 11 2" xfId="25832" xr:uid="{00000000-0005-0000-0000-0000FD4D0000}"/>
    <cellStyle name="Standard 17 2 3 12" xfId="17414" xr:uid="{00000000-0005-0000-0000-0000FE4D0000}"/>
    <cellStyle name="Standard 17 2 3 2" xfId="1014" xr:uid="{00000000-0005-0000-0000-0000FF4D0000}"/>
    <cellStyle name="Standard 17 2 3 2 2" xfId="2002" xr:uid="{00000000-0005-0000-0000-0000004E0000}"/>
    <cellStyle name="Standard 17 2 3 2 2 2" xfId="5538" xr:uid="{00000000-0005-0000-0000-0000014E0000}"/>
    <cellStyle name="Standard 17 2 3 2 2 2 2" xfId="13959" xr:uid="{00000000-0005-0000-0000-0000024E0000}"/>
    <cellStyle name="Standard 17 2 3 2 2 2 2 2" xfId="30797" xr:uid="{00000000-0005-0000-0000-0000034E0000}"/>
    <cellStyle name="Standard 17 2 3 2 2 2 3" xfId="22379" xr:uid="{00000000-0005-0000-0000-0000044E0000}"/>
    <cellStyle name="Standard 17 2 3 2 2 3" xfId="10477" xr:uid="{00000000-0005-0000-0000-0000054E0000}"/>
    <cellStyle name="Standard 17 2 3 2 2 3 2" xfId="27315" xr:uid="{00000000-0005-0000-0000-0000064E0000}"/>
    <cellStyle name="Standard 17 2 3 2 2 4" xfId="18897" xr:uid="{00000000-0005-0000-0000-0000074E0000}"/>
    <cellStyle name="Standard 17 2 3 2 3" xfId="4550" xr:uid="{00000000-0005-0000-0000-0000084E0000}"/>
    <cellStyle name="Standard 17 2 3 2 3 2" xfId="12971" xr:uid="{00000000-0005-0000-0000-0000094E0000}"/>
    <cellStyle name="Standard 17 2 3 2 3 2 2" xfId="29809" xr:uid="{00000000-0005-0000-0000-00000A4E0000}"/>
    <cellStyle name="Standard 17 2 3 2 3 3" xfId="21391" xr:uid="{00000000-0005-0000-0000-00000B4E0000}"/>
    <cellStyle name="Standard 17 2 3 2 4" xfId="9489" xr:uid="{00000000-0005-0000-0000-00000C4E0000}"/>
    <cellStyle name="Standard 17 2 3 2 4 2" xfId="26327" xr:uid="{00000000-0005-0000-0000-00000D4E0000}"/>
    <cellStyle name="Standard 17 2 3 2 5" xfId="17909" xr:uid="{00000000-0005-0000-0000-00000E4E0000}"/>
    <cellStyle name="Standard 17 2 3 3" xfId="1507" xr:uid="{00000000-0005-0000-0000-00000F4E0000}"/>
    <cellStyle name="Standard 17 2 3 3 2" xfId="5043" xr:uid="{00000000-0005-0000-0000-0000104E0000}"/>
    <cellStyle name="Standard 17 2 3 3 2 2" xfId="13464" xr:uid="{00000000-0005-0000-0000-0000114E0000}"/>
    <cellStyle name="Standard 17 2 3 3 2 2 2" xfId="30302" xr:uid="{00000000-0005-0000-0000-0000124E0000}"/>
    <cellStyle name="Standard 17 2 3 3 2 3" xfId="21884" xr:uid="{00000000-0005-0000-0000-0000134E0000}"/>
    <cellStyle name="Standard 17 2 3 3 3" xfId="9982" xr:uid="{00000000-0005-0000-0000-0000144E0000}"/>
    <cellStyle name="Standard 17 2 3 3 3 2" xfId="26820" xr:uid="{00000000-0005-0000-0000-0000154E0000}"/>
    <cellStyle name="Standard 17 2 3 3 4" xfId="18402" xr:uid="{00000000-0005-0000-0000-0000164E0000}"/>
    <cellStyle name="Standard 17 2 3 4" xfId="2451" xr:uid="{00000000-0005-0000-0000-0000174E0000}"/>
    <cellStyle name="Standard 17 2 3 4 2" xfId="5937" xr:uid="{00000000-0005-0000-0000-0000184E0000}"/>
    <cellStyle name="Standard 17 2 3 4 2 2" xfId="14358" xr:uid="{00000000-0005-0000-0000-0000194E0000}"/>
    <cellStyle name="Standard 17 2 3 4 2 2 2" xfId="31196" xr:uid="{00000000-0005-0000-0000-00001A4E0000}"/>
    <cellStyle name="Standard 17 2 3 4 2 3" xfId="22778" xr:uid="{00000000-0005-0000-0000-00001B4E0000}"/>
    <cellStyle name="Standard 17 2 3 4 3" xfId="10876" xr:uid="{00000000-0005-0000-0000-00001C4E0000}"/>
    <cellStyle name="Standard 17 2 3 4 3 2" xfId="27714" xr:uid="{00000000-0005-0000-0000-00001D4E0000}"/>
    <cellStyle name="Standard 17 2 3 4 4" xfId="19296" xr:uid="{00000000-0005-0000-0000-00001E4E0000}"/>
    <cellStyle name="Standard 17 2 3 5" xfId="2946" xr:uid="{00000000-0005-0000-0000-00001F4E0000}"/>
    <cellStyle name="Standard 17 2 3 5 2" xfId="6428" xr:uid="{00000000-0005-0000-0000-0000204E0000}"/>
    <cellStyle name="Standard 17 2 3 5 2 2" xfId="14849" xr:uid="{00000000-0005-0000-0000-0000214E0000}"/>
    <cellStyle name="Standard 17 2 3 5 2 2 2" xfId="31687" xr:uid="{00000000-0005-0000-0000-0000224E0000}"/>
    <cellStyle name="Standard 17 2 3 5 2 3" xfId="23269" xr:uid="{00000000-0005-0000-0000-0000234E0000}"/>
    <cellStyle name="Standard 17 2 3 5 3" xfId="11367" xr:uid="{00000000-0005-0000-0000-0000244E0000}"/>
    <cellStyle name="Standard 17 2 3 5 3 2" xfId="28205" xr:uid="{00000000-0005-0000-0000-0000254E0000}"/>
    <cellStyle name="Standard 17 2 3 5 4" xfId="19787" xr:uid="{00000000-0005-0000-0000-0000264E0000}"/>
    <cellStyle name="Standard 17 2 3 6" xfId="3443" xr:uid="{00000000-0005-0000-0000-0000274E0000}"/>
    <cellStyle name="Standard 17 2 3 6 2" xfId="6925" xr:uid="{00000000-0005-0000-0000-0000284E0000}"/>
    <cellStyle name="Standard 17 2 3 6 2 2" xfId="15346" xr:uid="{00000000-0005-0000-0000-0000294E0000}"/>
    <cellStyle name="Standard 17 2 3 6 2 2 2" xfId="32184" xr:uid="{00000000-0005-0000-0000-00002A4E0000}"/>
    <cellStyle name="Standard 17 2 3 6 2 3" xfId="23766" xr:uid="{00000000-0005-0000-0000-00002B4E0000}"/>
    <cellStyle name="Standard 17 2 3 6 3" xfId="11864" xr:uid="{00000000-0005-0000-0000-00002C4E0000}"/>
    <cellStyle name="Standard 17 2 3 6 3 2" xfId="28702" xr:uid="{00000000-0005-0000-0000-00002D4E0000}"/>
    <cellStyle name="Standard 17 2 3 6 4" xfId="20284" xr:uid="{00000000-0005-0000-0000-00002E4E0000}"/>
    <cellStyle name="Standard 17 2 3 7" xfId="4055" xr:uid="{00000000-0005-0000-0000-00002F4E0000}"/>
    <cellStyle name="Standard 17 2 3 7 2" xfId="12476" xr:uid="{00000000-0005-0000-0000-0000304E0000}"/>
    <cellStyle name="Standard 17 2 3 7 2 2" xfId="29314" xr:uid="{00000000-0005-0000-0000-0000314E0000}"/>
    <cellStyle name="Standard 17 2 3 7 3" xfId="20896" xr:uid="{00000000-0005-0000-0000-0000324E0000}"/>
    <cellStyle name="Standard 17 2 3 8" xfId="7420" xr:uid="{00000000-0005-0000-0000-0000334E0000}"/>
    <cellStyle name="Standard 17 2 3 8 2" xfId="15841" xr:uid="{00000000-0005-0000-0000-0000344E0000}"/>
    <cellStyle name="Standard 17 2 3 8 2 2" xfId="32679" xr:uid="{00000000-0005-0000-0000-0000354E0000}"/>
    <cellStyle name="Standard 17 2 3 8 3" xfId="24261" xr:uid="{00000000-0005-0000-0000-0000364E0000}"/>
    <cellStyle name="Standard 17 2 3 9" xfId="7911" xr:uid="{00000000-0005-0000-0000-0000374E0000}"/>
    <cellStyle name="Standard 17 2 3 9 2" xfId="16332" xr:uid="{00000000-0005-0000-0000-0000384E0000}"/>
    <cellStyle name="Standard 17 2 3 9 2 2" xfId="33170" xr:uid="{00000000-0005-0000-0000-0000394E0000}"/>
    <cellStyle name="Standard 17 2 3 9 3" xfId="24752" xr:uid="{00000000-0005-0000-0000-00003A4E0000}"/>
    <cellStyle name="Standard 17 2 4" xfId="689" xr:uid="{00000000-0005-0000-0000-00003B4E0000}"/>
    <cellStyle name="Standard 17 2 4 2" xfId="1677" xr:uid="{00000000-0005-0000-0000-00003C4E0000}"/>
    <cellStyle name="Standard 17 2 4 2 2" xfId="5213" xr:uid="{00000000-0005-0000-0000-00003D4E0000}"/>
    <cellStyle name="Standard 17 2 4 2 2 2" xfId="13634" xr:uid="{00000000-0005-0000-0000-00003E4E0000}"/>
    <cellStyle name="Standard 17 2 4 2 2 2 2" xfId="30472" xr:uid="{00000000-0005-0000-0000-00003F4E0000}"/>
    <cellStyle name="Standard 17 2 4 2 2 3" xfId="22054" xr:uid="{00000000-0005-0000-0000-0000404E0000}"/>
    <cellStyle name="Standard 17 2 4 2 3" xfId="10152" xr:uid="{00000000-0005-0000-0000-0000414E0000}"/>
    <cellStyle name="Standard 17 2 4 2 3 2" xfId="26990" xr:uid="{00000000-0005-0000-0000-0000424E0000}"/>
    <cellStyle name="Standard 17 2 4 2 4" xfId="18572" xr:uid="{00000000-0005-0000-0000-0000434E0000}"/>
    <cellStyle name="Standard 17 2 4 3" xfId="4225" xr:uid="{00000000-0005-0000-0000-0000444E0000}"/>
    <cellStyle name="Standard 17 2 4 3 2" xfId="12646" xr:uid="{00000000-0005-0000-0000-0000454E0000}"/>
    <cellStyle name="Standard 17 2 4 3 2 2" xfId="29484" xr:uid="{00000000-0005-0000-0000-0000464E0000}"/>
    <cellStyle name="Standard 17 2 4 3 3" xfId="21066" xr:uid="{00000000-0005-0000-0000-0000474E0000}"/>
    <cellStyle name="Standard 17 2 4 4" xfId="9164" xr:uid="{00000000-0005-0000-0000-0000484E0000}"/>
    <cellStyle name="Standard 17 2 4 4 2" xfId="26002" xr:uid="{00000000-0005-0000-0000-0000494E0000}"/>
    <cellStyle name="Standard 17 2 4 5" xfId="17584" xr:uid="{00000000-0005-0000-0000-00004A4E0000}"/>
    <cellStyle name="Standard 17 2 5" xfId="1182" xr:uid="{00000000-0005-0000-0000-00004B4E0000}"/>
    <cellStyle name="Standard 17 2 5 2" xfId="4718" xr:uid="{00000000-0005-0000-0000-00004C4E0000}"/>
    <cellStyle name="Standard 17 2 5 2 2" xfId="13139" xr:uid="{00000000-0005-0000-0000-00004D4E0000}"/>
    <cellStyle name="Standard 17 2 5 2 2 2" xfId="29977" xr:uid="{00000000-0005-0000-0000-00004E4E0000}"/>
    <cellStyle name="Standard 17 2 5 2 3" xfId="21559" xr:uid="{00000000-0005-0000-0000-00004F4E0000}"/>
    <cellStyle name="Standard 17 2 5 3" xfId="9657" xr:uid="{00000000-0005-0000-0000-0000504E0000}"/>
    <cellStyle name="Standard 17 2 5 3 2" xfId="26495" xr:uid="{00000000-0005-0000-0000-0000514E0000}"/>
    <cellStyle name="Standard 17 2 5 4" xfId="18077" xr:uid="{00000000-0005-0000-0000-0000524E0000}"/>
    <cellStyle name="Standard 17 2 6" xfId="2449" xr:uid="{00000000-0005-0000-0000-0000534E0000}"/>
    <cellStyle name="Standard 17 2 6 2" xfId="5935" xr:uid="{00000000-0005-0000-0000-0000544E0000}"/>
    <cellStyle name="Standard 17 2 6 2 2" xfId="14356" xr:uid="{00000000-0005-0000-0000-0000554E0000}"/>
    <cellStyle name="Standard 17 2 6 2 2 2" xfId="31194" xr:uid="{00000000-0005-0000-0000-0000564E0000}"/>
    <cellStyle name="Standard 17 2 6 2 3" xfId="22776" xr:uid="{00000000-0005-0000-0000-0000574E0000}"/>
    <cellStyle name="Standard 17 2 6 3" xfId="10874" xr:uid="{00000000-0005-0000-0000-0000584E0000}"/>
    <cellStyle name="Standard 17 2 6 3 2" xfId="27712" xr:uid="{00000000-0005-0000-0000-0000594E0000}"/>
    <cellStyle name="Standard 17 2 6 4" xfId="19294" xr:uid="{00000000-0005-0000-0000-00005A4E0000}"/>
    <cellStyle name="Standard 17 2 7" xfId="2944" xr:uid="{00000000-0005-0000-0000-00005B4E0000}"/>
    <cellStyle name="Standard 17 2 7 2" xfId="6426" xr:uid="{00000000-0005-0000-0000-00005C4E0000}"/>
    <cellStyle name="Standard 17 2 7 2 2" xfId="14847" xr:uid="{00000000-0005-0000-0000-00005D4E0000}"/>
    <cellStyle name="Standard 17 2 7 2 2 2" xfId="31685" xr:uid="{00000000-0005-0000-0000-00005E4E0000}"/>
    <cellStyle name="Standard 17 2 7 2 3" xfId="23267" xr:uid="{00000000-0005-0000-0000-00005F4E0000}"/>
    <cellStyle name="Standard 17 2 7 3" xfId="11365" xr:uid="{00000000-0005-0000-0000-0000604E0000}"/>
    <cellStyle name="Standard 17 2 7 3 2" xfId="28203" xr:uid="{00000000-0005-0000-0000-0000614E0000}"/>
    <cellStyle name="Standard 17 2 7 4" xfId="19785" xr:uid="{00000000-0005-0000-0000-0000624E0000}"/>
    <cellStyle name="Standard 17 2 8" xfId="3441" xr:uid="{00000000-0005-0000-0000-0000634E0000}"/>
    <cellStyle name="Standard 17 2 8 2" xfId="6923" xr:uid="{00000000-0005-0000-0000-0000644E0000}"/>
    <cellStyle name="Standard 17 2 8 2 2" xfId="15344" xr:uid="{00000000-0005-0000-0000-0000654E0000}"/>
    <cellStyle name="Standard 17 2 8 2 2 2" xfId="32182" xr:uid="{00000000-0005-0000-0000-0000664E0000}"/>
    <cellStyle name="Standard 17 2 8 2 3" xfId="23764" xr:uid="{00000000-0005-0000-0000-0000674E0000}"/>
    <cellStyle name="Standard 17 2 8 3" xfId="11862" xr:uid="{00000000-0005-0000-0000-0000684E0000}"/>
    <cellStyle name="Standard 17 2 8 3 2" xfId="28700" xr:uid="{00000000-0005-0000-0000-0000694E0000}"/>
    <cellStyle name="Standard 17 2 8 4" xfId="20282" xr:uid="{00000000-0005-0000-0000-00006A4E0000}"/>
    <cellStyle name="Standard 17 2 9" xfId="3730" xr:uid="{00000000-0005-0000-0000-00006B4E0000}"/>
    <cellStyle name="Standard 17 2 9 2" xfId="12151" xr:uid="{00000000-0005-0000-0000-00006C4E0000}"/>
    <cellStyle name="Standard 17 2 9 2 2" xfId="28989" xr:uid="{00000000-0005-0000-0000-00006D4E0000}"/>
    <cellStyle name="Standard 17 2 9 3" xfId="20571" xr:uid="{00000000-0005-0000-0000-00006E4E0000}"/>
    <cellStyle name="Standard 17 3" xfId="157" xr:uid="{00000000-0005-0000-0000-00006F4E0000}"/>
    <cellStyle name="Standard 17 3 10" xfId="7421" xr:uid="{00000000-0005-0000-0000-0000704E0000}"/>
    <cellStyle name="Standard 17 3 10 2" xfId="15842" xr:uid="{00000000-0005-0000-0000-0000714E0000}"/>
    <cellStyle name="Standard 17 3 10 2 2" xfId="32680" xr:uid="{00000000-0005-0000-0000-0000724E0000}"/>
    <cellStyle name="Standard 17 3 10 3" xfId="24262" xr:uid="{00000000-0005-0000-0000-0000734E0000}"/>
    <cellStyle name="Standard 17 3 11" xfId="7912" xr:uid="{00000000-0005-0000-0000-0000744E0000}"/>
    <cellStyle name="Standard 17 3 11 2" xfId="16333" xr:uid="{00000000-0005-0000-0000-0000754E0000}"/>
    <cellStyle name="Standard 17 3 11 2 2" xfId="33171" xr:uid="{00000000-0005-0000-0000-0000764E0000}"/>
    <cellStyle name="Standard 17 3 11 3" xfId="24753" xr:uid="{00000000-0005-0000-0000-0000774E0000}"/>
    <cellStyle name="Standard 17 3 12" xfId="8405" xr:uid="{00000000-0005-0000-0000-0000784E0000}"/>
    <cellStyle name="Standard 17 3 12 2" xfId="16826" xr:uid="{00000000-0005-0000-0000-0000794E0000}"/>
    <cellStyle name="Standard 17 3 12 2 2" xfId="33664" xr:uid="{00000000-0005-0000-0000-00007A4E0000}"/>
    <cellStyle name="Standard 17 3 12 3" xfId="25246" xr:uid="{00000000-0005-0000-0000-00007B4E0000}"/>
    <cellStyle name="Standard 17 3 13" xfId="8709" xr:uid="{00000000-0005-0000-0000-00007C4E0000}"/>
    <cellStyle name="Standard 17 3 13 2" xfId="25548" xr:uid="{00000000-0005-0000-0000-00007D4E0000}"/>
    <cellStyle name="Standard 17 3 14" xfId="17129" xr:uid="{00000000-0005-0000-0000-00007E4E0000}"/>
    <cellStyle name="Standard 17 3 2" xfId="397" xr:uid="{00000000-0005-0000-0000-00007F4E0000}"/>
    <cellStyle name="Standard 17 3 2 10" xfId="8406" xr:uid="{00000000-0005-0000-0000-0000804E0000}"/>
    <cellStyle name="Standard 17 3 2 10 2" xfId="16827" xr:uid="{00000000-0005-0000-0000-0000814E0000}"/>
    <cellStyle name="Standard 17 3 2 10 2 2" xfId="33665" xr:uid="{00000000-0005-0000-0000-0000824E0000}"/>
    <cellStyle name="Standard 17 3 2 10 3" xfId="25247" xr:uid="{00000000-0005-0000-0000-0000834E0000}"/>
    <cellStyle name="Standard 17 3 2 11" xfId="8872" xr:uid="{00000000-0005-0000-0000-0000844E0000}"/>
    <cellStyle name="Standard 17 3 2 11 2" xfId="25711" xr:uid="{00000000-0005-0000-0000-0000854E0000}"/>
    <cellStyle name="Standard 17 3 2 12" xfId="17292" xr:uid="{00000000-0005-0000-0000-0000864E0000}"/>
    <cellStyle name="Standard 17 3 2 2" xfId="893" xr:uid="{00000000-0005-0000-0000-0000874E0000}"/>
    <cellStyle name="Standard 17 3 2 2 2" xfId="1881" xr:uid="{00000000-0005-0000-0000-0000884E0000}"/>
    <cellStyle name="Standard 17 3 2 2 2 2" xfId="5417" xr:uid="{00000000-0005-0000-0000-0000894E0000}"/>
    <cellStyle name="Standard 17 3 2 2 2 2 2" xfId="13838" xr:uid="{00000000-0005-0000-0000-00008A4E0000}"/>
    <cellStyle name="Standard 17 3 2 2 2 2 2 2" xfId="30676" xr:uid="{00000000-0005-0000-0000-00008B4E0000}"/>
    <cellStyle name="Standard 17 3 2 2 2 2 3" xfId="22258" xr:uid="{00000000-0005-0000-0000-00008C4E0000}"/>
    <cellStyle name="Standard 17 3 2 2 2 3" xfId="10356" xr:uid="{00000000-0005-0000-0000-00008D4E0000}"/>
    <cellStyle name="Standard 17 3 2 2 2 3 2" xfId="27194" xr:uid="{00000000-0005-0000-0000-00008E4E0000}"/>
    <cellStyle name="Standard 17 3 2 2 2 4" xfId="18776" xr:uid="{00000000-0005-0000-0000-00008F4E0000}"/>
    <cellStyle name="Standard 17 3 2 2 3" xfId="4429" xr:uid="{00000000-0005-0000-0000-0000904E0000}"/>
    <cellStyle name="Standard 17 3 2 2 3 2" xfId="12850" xr:uid="{00000000-0005-0000-0000-0000914E0000}"/>
    <cellStyle name="Standard 17 3 2 2 3 2 2" xfId="29688" xr:uid="{00000000-0005-0000-0000-0000924E0000}"/>
    <cellStyle name="Standard 17 3 2 2 3 3" xfId="21270" xr:uid="{00000000-0005-0000-0000-0000934E0000}"/>
    <cellStyle name="Standard 17 3 2 2 4" xfId="9368" xr:uid="{00000000-0005-0000-0000-0000944E0000}"/>
    <cellStyle name="Standard 17 3 2 2 4 2" xfId="26206" xr:uid="{00000000-0005-0000-0000-0000954E0000}"/>
    <cellStyle name="Standard 17 3 2 2 5" xfId="17788" xr:uid="{00000000-0005-0000-0000-0000964E0000}"/>
    <cellStyle name="Standard 17 3 2 3" xfId="1386" xr:uid="{00000000-0005-0000-0000-0000974E0000}"/>
    <cellStyle name="Standard 17 3 2 3 2" xfId="4922" xr:uid="{00000000-0005-0000-0000-0000984E0000}"/>
    <cellStyle name="Standard 17 3 2 3 2 2" xfId="13343" xr:uid="{00000000-0005-0000-0000-0000994E0000}"/>
    <cellStyle name="Standard 17 3 2 3 2 2 2" xfId="30181" xr:uid="{00000000-0005-0000-0000-00009A4E0000}"/>
    <cellStyle name="Standard 17 3 2 3 2 3" xfId="21763" xr:uid="{00000000-0005-0000-0000-00009B4E0000}"/>
    <cellStyle name="Standard 17 3 2 3 3" xfId="9861" xr:uid="{00000000-0005-0000-0000-00009C4E0000}"/>
    <cellStyle name="Standard 17 3 2 3 3 2" xfId="26699" xr:uid="{00000000-0005-0000-0000-00009D4E0000}"/>
    <cellStyle name="Standard 17 3 2 3 4" xfId="18281" xr:uid="{00000000-0005-0000-0000-00009E4E0000}"/>
    <cellStyle name="Standard 17 3 2 4" xfId="2453" xr:uid="{00000000-0005-0000-0000-00009F4E0000}"/>
    <cellStyle name="Standard 17 3 2 4 2" xfId="5939" xr:uid="{00000000-0005-0000-0000-0000A04E0000}"/>
    <cellStyle name="Standard 17 3 2 4 2 2" xfId="14360" xr:uid="{00000000-0005-0000-0000-0000A14E0000}"/>
    <cellStyle name="Standard 17 3 2 4 2 2 2" xfId="31198" xr:uid="{00000000-0005-0000-0000-0000A24E0000}"/>
    <cellStyle name="Standard 17 3 2 4 2 3" xfId="22780" xr:uid="{00000000-0005-0000-0000-0000A34E0000}"/>
    <cellStyle name="Standard 17 3 2 4 3" xfId="10878" xr:uid="{00000000-0005-0000-0000-0000A44E0000}"/>
    <cellStyle name="Standard 17 3 2 4 3 2" xfId="27716" xr:uid="{00000000-0005-0000-0000-0000A54E0000}"/>
    <cellStyle name="Standard 17 3 2 4 4" xfId="19298" xr:uid="{00000000-0005-0000-0000-0000A64E0000}"/>
    <cellStyle name="Standard 17 3 2 5" xfId="2948" xr:uid="{00000000-0005-0000-0000-0000A74E0000}"/>
    <cellStyle name="Standard 17 3 2 5 2" xfId="6430" xr:uid="{00000000-0005-0000-0000-0000A84E0000}"/>
    <cellStyle name="Standard 17 3 2 5 2 2" xfId="14851" xr:uid="{00000000-0005-0000-0000-0000A94E0000}"/>
    <cellStyle name="Standard 17 3 2 5 2 2 2" xfId="31689" xr:uid="{00000000-0005-0000-0000-0000AA4E0000}"/>
    <cellStyle name="Standard 17 3 2 5 2 3" xfId="23271" xr:uid="{00000000-0005-0000-0000-0000AB4E0000}"/>
    <cellStyle name="Standard 17 3 2 5 3" xfId="11369" xr:uid="{00000000-0005-0000-0000-0000AC4E0000}"/>
    <cellStyle name="Standard 17 3 2 5 3 2" xfId="28207" xr:uid="{00000000-0005-0000-0000-0000AD4E0000}"/>
    <cellStyle name="Standard 17 3 2 5 4" xfId="19789" xr:uid="{00000000-0005-0000-0000-0000AE4E0000}"/>
    <cellStyle name="Standard 17 3 2 6" xfId="3445" xr:uid="{00000000-0005-0000-0000-0000AF4E0000}"/>
    <cellStyle name="Standard 17 3 2 6 2" xfId="6927" xr:uid="{00000000-0005-0000-0000-0000B04E0000}"/>
    <cellStyle name="Standard 17 3 2 6 2 2" xfId="15348" xr:uid="{00000000-0005-0000-0000-0000B14E0000}"/>
    <cellStyle name="Standard 17 3 2 6 2 2 2" xfId="32186" xr:uid="{00000000-0005-0000-0000-0000B24E0000}"/>
    <cellStyle name="Standard 17 3 2 6 2 3" xfId="23768" xr:uid="{00000000-0005-0000-0000-0000B34E0000}"/>
    <cellStyle name="Standard 17 3 2 6 3" xfId="11866" xr:uid="{00000000-0005-0000-0000-0000B44E0000}"/>
    <cellStyle name="Standard 17 3 2 6 3 2" xfId="28704" xr:uid="{00000000-0005-0000-0000-0000B54E0000}"/>
    <cellStyle name="Standard 17 3 2 6 4" xfId="20286" xr:uid="{00000000-0005-0000-0000-0000B64E0000}"/>
    <cellStyle name="Standard 17 3 2 7" xfId="3934" xr:uid="{00000000-0005-0000-0000-0000B74E0000}"/>
    <cellStyle name="Standard 17 3 2 7 2" xfId="12355" xr:uid="{00000000-0005-0000-0000-0000B84E0000}"/>
    <cellStyle name="Standard 17 3 2 7 2 2" xfId="29193" xr:uid="{00000000-0005-0000-0000-0000B94E0000}"/>
    <cellStyle name="Standard 17 3 2 7 3" xfId="20775" xr:uid="{00000000-0005-0000-0000-0000BA4E0000}"/>
    <cellStyle name="Standard 17 3 2 8" xfId="7422" xr:uid="{00000000-0005-0000-0000-0000BB4E0000}"/>
    <cellStyle name="Standard 17 3 2 8 2" xfId="15843" xr:uid="{00000000-0005-0000-0000-0000BC4E0000}"/>
    <cellStyle name="Standard 17 3 2 8 2 2" xfId="32681" xr:uid="{00000000-0005-0000-0000-0000BD4E0000}"/>
    <cellStyle name="Standard 17 3 2 8 3" xfId="24263" xr:uid="{00000000-0005-0000-0000-0000BE4E0000}"/>
    <cellStyle name="Standard 17 3 2 9" xfId="7913" xr:uid="{00000000-0005-0000-0000-0000BF4E0000}"/>
    <cellStyle name="Standard 17 3 2 9 2" xfId="16334" xr:uid="{00000000-0005-0000-0000-0000C04E0000}"/>
    <cellStyle name="Standard 17 3 2 9 2 2" xfId="33172" xr:uid="{00000000-0005-0000-0000-0000C14E0000}"/>
    <cellStyle name="Standard 17 3 2 9 3" xfId="24754" xr:uid="{00000000-0005-0000-0000-0000C24E0000}"/>
    <cellStyle name="Standard 17 3 3" xfId="559" xr:uid="{00000000-0005-0000-0000-0000C34E0000}"/>
    <cellStyle name="Standard 17 3 3 10" xfId="8407" xr:uid="{00000000-0005-0000-0000-0000C44E0000}"/>
    <cellStyle name="Standard 17 3 3 10 2" xfId="16828" xr:uid="{00000000-0005-0000-0000-0000C54E0000}"/>
    <cellStyle name="Standard 17 3 3 10 2 2" xfId="33666" xr:uid="{00000000-0005-0000-0000-0000C64E0000}"/>
    <cellStyle name="Standard 17 3 3 10 3" xfId="25248" xr:uid="{00000000-0005-0000-0000-0000C74E0000}"/>
    <cellStyle name="Standard 17 3 3 11" xfId="9035" xr:uid="{00000000-0005-0000-0000-0000C84E0000}"/>
    <cellStyle name="Standard 17 3 3 11 2" xfId="25873" xr:uid="{00000000-0005-0000-0000-0000C94E0000}"/>
    <cellStyle name="Standard 17 3 3 12" xfId="17455" xr:uid="{00000000-0005-0000-0000-0000CA4E0000}"/>
    <cellStyle name="Standard 17 3 3 2" xfId="1055" xr:uid="{00000000-0005-0000-0000-0000CB4E0000}"/>
    <cellStyle name="Standard 17 3 3 2 2" xfId="2043" xr:uid="{00000000-0005-0000-0000-0000CC4E0000}"/>
    <cellStyle name="Standard 17 3 3 2 2 2" xfId="5579" xr:uid="{00000000-0005-0000-0000-0000CD4E0000}"/>
    <cellStyle name="Standard 17 3 3 2 2 2 2" xfId="14000" xr:uid="{00000000-0005-0000-0000-0000CE4E0000}"/>
    <cellStyle name="Standard 17 3 3 2 2 2 2 2" xfId="30838" xr:uid="{00000000-0005-0000-0000-0000CF4E0000}"/>
    <cellStyle name="Standard 17 3 3 2 2 2 3" xfId="22420" xr:uid="{00000000-0005-0000-0000-0000D04E0000}"/>
    <cellStyle name="Standard 17 3 3 2 2 3" xfId="10518" xr:uid="{00000000-0005-0000-0000-0000D14E0000}"/>
    <cellStyle name="Standard 17 3 3 2 2 3 2" xfId="27356" xr:uid="{00000000-0005-0000-0000-0000D24E0000}"/>
    <cellStyle name="Standard 17 3 3 2 2 4" xfId="18938" xr:uid="{00000000-0005-0000-0000-0000D34E0000}"/>
    <cellStyle name="Standard 17 3 3 2 3" xfId="4591" xr:uid="{00000000-0005-0000-0000-0000D44E0000}"/>
    <cellStyle name="Standard 17 3 3 2 3 2" xfId="13012" xr:uid="{00000000-0005-0000-0000-0000D54E0000}"/>
    <cellStyle name="Standard 17 3 3 2 3 2 2" xfId="29850" xr:uid="{00000000-0005-0000-0000-0000D64E0000}"/>
    <cellStyle name="Standard 17 3 3 2 3 3" xfId="21432" xr:uid="{00000000-0005-0000-0000-0000D74E0000}"/>
    <cellStyle name="Standard 17 3 3 2 4" xfId="9530" xr:uid="{00000000-0005-0000-0000-0000D84E0000}"/>
    <cellStyle name="Standard 17 3 3 2 4 2" xfId="26368" xr:uid="{00000000-0005-0000-0000-0000D94E0000}"/>
    <cellStyle name="Standard 17 3 3 2 5" xfId="17950" xr:uid="{00000000-0005-0000-0000-0000DA4E0000}"/>
    <cellStyle name="Standard 17 3 3 3" xfId="1548" xr:uid="{00000000-0005-0000-0000-0000DB4E0000}"/>
    <cellStyle name="Standard 17 3 3 3 2" xfId="5084" xr:uid="{00000000-0005-0000-0000-0000DC4E0000}"/>
    <cellStyle name="Standard 17 3 3 3 2 2" xfId="13505" xr:uid="{00000000-0005-0000-0000-0000DD4E0000}"/>
    <cellStyle name="Standard 17 3 3 3 2 2 2" xfId="30343" xr:uid="{00000000-0005-0000-0000-0000DE4E0000}"/>
    <cellStyle name="Standard 17 3 3 3 2 3" xfId="21925" xr:uid="{00000000-0005-0000-0000-0000DF4E0000}"/>
    <cellStyle name="Standard 17 3 3 3 3" xfId="10023" xr:uid="{00000000-0005-0000-0000-0000E04E0000}"/>
    <cellStyle name="Standard 17 3 3 3 3 2" xfId="26861" xr:uid="{00000000-0005-0000-0000-0000E14E0000}"/>
    <cellStyle name="Standard 17 3 3 3 4" xfId="18443" xr:uid="{00000000-0005-0000-0000-0000E24E0000}"/>
    <cellStyle name="Standard 17 3 3 4" xfId="2454" xr:uid="{00000000-0005-0000-0000-0000E34E0000}"/>
    <cellStyle name="Standard 17 3 3 4 2" xfId="5940" xr:uid="{00000000-0005-0000-0000-0000E44E0000}"/>
    <cellStyle name="Standard 17 3 3 4 2 2" xfId="14361" xr:uid="{00000000-0005-0000-0000-0000E54E0000}"/>
    <cellStyle name="Standard 17 3 3 4 2 2 2" xfId="31199" xr:uid="{00000000-0005-0000-0000-0000E64E0000}"/>
    <cellStyle name="Standard 17 3 3 4 2 3" xfId="22781" xr:uid="{00000000-0005-0000-0000-0000E74E0000}"/>
    <cellStyle name="Standard 17 3 3 4 3" xfId="10879" xr:uid="{00000000-0005-0000-0000-0000E84E0000}"/>
    <cellStyle name="Standard 17 3 3 4 3 2" xfId="27717" xr:uid="{00000000-0005-0000-0000-0000E94E0000}"/>
    <cellStyle name="Standard 17 3 3 4 4" xfId="19299" xr:uid="{00000000-0005-0000-0000-0000EA4E0000}"/>
    <cellStyle name="Standard 17 3 3 5" xfId="2949" xr:uid="{00000000-0005-0000-0000-0000EB4E0000}"/>
    <cellStyle name="Standard 17 3 3 5 2" xfId="6431" xr:uid="{00000000-0005-0000-0000-0000EC4E0000}"/>
    <cellStyle name="Standard 17 3 3 5 2 2" xfId="14852" xr:uid="{00000000-0005-0000-0000-0000ED4E0000}"/>
    <cellStyle name="Standard 17 3 3 5 2 2 2" xfId="31690" xr:uid="{00000000-0005-0000-0000-0000EE4E0000}"/>
    <cellStyle name="Standard 17 3 3 5 2 3" xfId="23272" xr:uid="{00000000-0005-0000-0000-0000EF4E0000}"/>
    <cellStyle name="Standard 17 3 3 5 3" xfId="11370" xr:uid="{00000000-0005-0000-0000-0000F04E0000}"/>
    <cellStyle name="Standard 17 3 3 5 3 2" xfId="28208" xr:uid="{00000000-0005-0000-0000-0000F14E0000}"/>
    <cellStyle name="Standard 17 3 3 5 4" xfId="19790" xr:uid="{00000000-0005-0000-0000-0000F24E0000}"/>
    <cellStyle name="Standard 17 3 3 6" xfId="3446" xr:uid="{00000000-0005-0000-0000-0000F34E0000}"/>
    <cellStyle name="Standard 17 3 3 6 2" xfId="6928" xr:uid="{00000000-0005-0000-0000-0000F44E0000}"/>
    <cellStyle name="Standard 17 3 3 6 2 2" xfId="15349" xr:uid="{00000000-0005-0000-0000-0000F54E0000}"/>
    <cellStyle name="Standard 17 3 3 6 2 2 2" xfId="32187" xr:uid="{00000000-0005-0000-0000-0000F64E0000}"/>
    <cellStyle name="Standard 17 3 3 6 2 3" xfId="23769" xr:uid="{00000000-0005-0000-0000-0000F74E0000}"/>
    <cellStyle name="Standard 17 3 3 6 3" xfId="11867" xr:uid="{00000000-0005-0000-0000-0000F84E0000}"/>
    <cellStyle name="Standard 17 3 3 6 3 2" xfId="28705" xr:uid="{00000000-0005-0000-0000-0000F94E0000}"/>
    <cellStyle name="Standard 17 3 3 6 4" xfId="20287" xr:uid="{00000000-0005-0000-0000-0000FA4E0000}"/>
    <cellStyle name="Standard 17 3 3 7" xfId="4096" xr:uid="{00000000-0005-0000-0000-0000FB4E0000}"/>
    <cellStyle name="Standard 17 3 3 7 2" xfId="12517" xr:uid="{00000000-0005-0000-0000-0000FC4E0000}"/>
    <cellStyle name="Standard 17 3 3 7 2 2" xfId="29355" xr:uid="{00000000-0005-0000-0000-0000FD4E0000}"/>
    <cellStyle name="Standard 17 3 3 7 3" xfId="20937" xr:uid="{00000000-0005-0000-0000-0000FE4E0000}"/>
    <cellStyle name="Standard 17 3 3 8" xfId="7423" xr:uid="{00000000-0005-0000-0000-0000FF4E0000}"/>
    <cellStyle name="Standard 17 3 3 8 2" xfId="15844" xr:uid="{00000000-0005-0000-0000-0000004F0000}"/>
    <cellStyle name="Standard 17 3 3 8 2 2" xfId="32682" xr:uid="{00000000-0005-0000-0000-0000014F0000}"/>
    <cellStyle name="Standard 17 3 3 8 3" xfId="24264" xr:uid="{00000000-0005-0000-0000-0000024F0000}"/>
    <cellStyle name="Standard 17 3 3 9" xfId="7914" xr:uid="{00000000-0005-0000-0000-0000034F0000}"/>
    <cellStyle name="Standard 17 3 3 9 2" xfId="16335" xr:uid="{00000000-0005-0000-0000-0000044F0000}"/>
    <cellStyle name="Standard 17 3 3 9 2 2" xfId="33173" xr:uid="{00000000-0005-0000-0000-0000054F0000}"/>
    <cellStyle name="Standard 17 3 3 9 3" xfId="24755" xr:uid="{00000000-0005-0000-0000-0000064F0000}"/>
    <cellStyle name="Standard 17 3 4" xfId="730" xr:uid="{00000000-0005-0000-0000-0000074F0000}"/>
    <cellStyle name="Standard 17 3 4 2" xfId="1718" xr:uid="{00000000-0005-0000-0000-0000084F0000}"/>
    <cellStyle name="Standard 17 3 4 2 2" xfId="5254" xr:uid="{00000000-0005-0000-0000-0000094F0000}"/>
    <cellStyle name="Standard 17 3 4 2 2 2" xfId="13675" xr:uid="{00000000-0005-0000-0000-00000A4F0000}"/>
    <cellStyle name="Standard 17 3 4 2 2 2 2" xfId="30513" xr:uid="{00000000-0005-0000-0000-00000B4F0000}"/>
    <cellStyle name="Standard 17 3 4 2 2 3" xfId="22095" xr:uid="{00000000-0005-0000-0000-00000C4F0000}"/>
    <cellStyle name="Standard 17 3 4 2 3" xfId="10193" xr:uid="{00000000-0005-0000-0000-00000D4F0000}"/>
    <cellStyle name="Standard 17 3 4 2 3 2" xfId="27031" xr:uid="{00000000-0005-0000-0000-00000E4F0000}"/>
    <cellStyle name="Standard 17 3 4 2 4" xfId="18613" xr:uid="{00000000-0005-0000-0000-00000F4F0000}"/>
    <cellStyle name="Standard 17 3 4 3" xfId="4266" xr:uid="{00000000-0005-0000-0000-0000104F0000}"/>
    <cellStyle name="Standard 17 3 4 3 2" xfId="12687" xr:uid="{00000000-0005-0000-0000-0000114F0000}"/>
    <cellStyle name="Standard 17 3 4 3 2 2" xfId="29525" xr:uid="{00000000-0005-0000-0000-0000124F0000}"/>
    <cellStyle name="Standard 17 3 4 3 3" xfId="21107" xr:uid="{00000000-0005-0000-0000-0000134F0000}"/>
    <cellStyle name="Standard 17 3 4 4" xfId="9205" xr:uid="{00000000-0005-0000-0000-0000144F0000}"/>
    <cellStyle name="Standard 17 3 4 4 2" xfId="26043" xr:uid="{00000000-0005-0000-0000-0000154F0000}"/>
    <cellStyle name="Standard 17 3 4 5" xfId="17625" xr:uid="{00000000-0005-0000-0000-0000164F0000}"/>
    <cellStyle name="Standard 17 3 5" xfId="1223" xr:uid="{00000000-0005-0000-0000-0000174F0000}"/>
    <cellStyle name="Standard 17 3 5 2" xfId="4759" xr:uid="{00000000-0005-0000-0000-0000184F0000}"/>
    <cellStyle name="Standard 17 3 5 2 2" xfId="13180" xr:uid="{00000000-0005-0000-0000-0000194F0000}"/>
    <cellStyle name="Standard 17 3 5 2 2 2" xfId="30018" xr:uid="{00000000-0005-0000-0000-00001A4F0000}"/>
    <cellStyle name="Standard 17 3 5 2 3" xfId="21600" xr:uid="{00000000-0005-0000-0000-00001B4F0000}"/>
    <cellStyle name="Standard 17 3 5 3" xfId="9698" xr:uid="{00000000-0005-0000-0000-00001C4F0000}"/>
    <cellStyle name="Standard 17 3 5 3 2" xfId="26536" xr:uid="{00000000-0005-0000-0000-00001D4F0000}"/>
    <cellStyle name="Standard 17 3 5 4" xfId="18118" xr:uid="{00000000-0005-0000-0000-00001E4F0000}"/>
    <cellStyle name="Standard 17 3 6" xfId="2452" xr:uid="{00000000-0005-0000-0000-00001F4F0000}"/>
    <cellStyle name="Standard 17 3 6 2" xfId="5938" xr:uid="{00000000-0005-0000-0000-0000204F0000}"/>
    <cellStyle name="Standard 17 3 6 2 2" xfId="14359" xr:uid="{00000000-0005-0000-0000-0000214F0000}"/>
    <cellStyle name="Standard 17 3 6 2 2 2" xfId="31197" xr:uid="{00000000-0005-0000-0000-0000224F0000}"/>
    <cellStyle name="Standard 17 3 6 2 3" xfId="22779" xr:uid="{00000000-0005-0000-0000-0000234F0000}"/>
    <cellStyle name="Standard 17 3 6 3" xfId="10877" xr:uid="{00000000-0005-0000-0000-0000244F0000}"/>
    <cellStyle name="Standard 17 3 6 3 2" xfId="27715" xr:uid="{00000000-0005-0000-0000-0000254F0000}"/>
    <cellStyle name="Standard 17 3 6 4" xfId="19297" xr:uid="{00000000-0005-0000-0000-0000264F0000}"/>
    <cellStyle name="Standard 17 3 7" xfId="2947" xr:uid="{00000000-0005-0000-0000-0000274F0000}"/>
    <cellStyle name="Standard 17 3 7 2" xfId="6429" xr:uid="{00000000-0005-0000-0000-0000284F0000}"/>
    <cellStyle name="Standard 17 3 7 2 2" xfId="14850" xr:uid="{00000000-0005-0000-0000-0000294F0000}"/>
    <cellStyle name="Standard 17 3 7 2 2 2" xfId="31688" xr:uid="{00000000-0005-0000-0000-00002A4F0000}"/>
    <cellStyle name="Standard 17 3 7 2 3" xfId="23270" xr:uid="{00000000-0005-0000-0000-00002B4F0000}"/>
    <cellStyle name="Standard 17 3 7 3" xfId="11368" xr:uid="{00000000-0005-0000-0000-00002C4F0000}"/>
    <cellStyle name="Standard 17 3 7 3 2" xfId="28206" xr:uid="{00000000-0005-0000-0000-00002D4F0000}"/>
    <cellStyle name="Standard 17 3 7 4" xfId="19788" xr:uid="{00000000-0005-0000-0000-00002E4F0000}"/>
    <cellStyle name="Standard 17 3 8" xfId="3444" xr:uid="{00000000-0005-0000-0000-00002F4F0000}"/>
    <cellStyle name="Standard 17 3 8 2" xfId="6926" xr:uid="{00000000-0005-0000-0000-0000304F0000}"/>
    <cellStyle name="Standard 17 3 8 2 2" xfId="15347" xr:uid="{00000000-0005-0000-0000-0000314F0000}"/>
    <cellStyle name="Standard 17 3 8 2 2 2" xfId="32185" xr:uid="{00000000-0005-0000-0000-0000324F0000}"/>
    <cellStyle name="Standard 17 3 8 2 3" xfId="23767" xr:uid="{00000000-0005-0000-0000-0000334F0000}"/>
    <cellStyle name="Standard 17 3 8 3" xfId="11865" xr:uid="{00000000-0005-0000-0000-0000344F0000}"/>
    <cellStyle name="Standard 17 3 8 3 2" xfId="28703" xr:uid="{00000000-0005-0000-0000-0000354F0000}"/>
    <cellStyle name="Standard 17 3 8 4" xfId="20285" xr:uid="{00000000-0005-0000-0000-0000364F0000}"/>
    <cellStyle name="Standard 17 3 9" xfId="3771" xr:uid="{00000000-0005-0000-0000-0000374F0000}"/>
    <cellStyle name="Standard 17 3 9 2" xfId="12192" xr:uid="{00000000-0005-0000-0000-0000384F0000}"/>
    <cellStyle name="Standard 17 3 9 2 2" xfId="29030" xr:uid="{00000000-0005-0000-0000-0000394F0000}"/>
    <cellStyle name="Standard 17 3 9 3" xfId="20612" xr:uid="{00000000-0005-0000-0000-00003A4F0000}"/>
    <cellStyle name="Standard 17 4" xfId="319" xr:uid="{00000000-0005-0000-0000-00003B4F0000}"/>
    <cellStyle name="Standard 17 4 10" xfId="8408" xr:uid="{00000000-0005-0000-0000-00003C4F0000}"/>
    <cellStyle name="Standard 17 4 10 2" xfId="16829" xr:uid="{00000000-0005-0000-0000-00003D4F0000}"/>
    <cellStyle name="Standard 17 4 10 2 2" xfId="33667" xr:uid="{00000000-0005-0000-0000-00003E4F0000}"/>
    <cellStyle name="Standard 17 4 10 3" xfId="25249" xr:uid="{00000000-0005-0000-0000-00003F4F0000}"/>
    <cellStyle name="Standard 17 4 11" xfId="8794" xr:uid="{00000000-0005-0000-0000-0000404F0000}"/>
    <cellStyle name="Standard 17 4 11 2" xfId="25633" xr:uid="{00000000-0005-0000-0000-0000414F0000}"/>
    <cellStyle name="Standard 17 4 12" xfId="17214" xr:uid="{00000000-0005-0000-0000-0000424F0000}"/>
    <cellStyle name="Standard 17 4 2" xfId="815" xr:uid="{00000000-0005-0000-0000-0000434F0000}"/>
    <cellStyle name="Standard 17 4 2 2" xfId="1803" xr:uid="{00000000-0005-0000-0000-0000444F0000}"/>
    <cellStyle name="Standard 17 4 2 2 2" xfId="5339" xr:uid="{00000000-0005-0000-0000-0000454F0000}"/>
    <cellStyle name="Standard 17 4 2 2 2 2" xfId="13760" xr:uid="{00000000-0005-0000-0000-0000464F0000}"/>
    <cellStyle name="Standard 17 4 2 2 2 2 2" xfId="30598" xr:uid="{00000000-0005-0000-0000-0000474F0000}"/>
    <cellStyle name="Standard 17 4 2 2 2 3" xfId="22180" xr:uid="{00000000-0005-0000-0000-0000484F0000}"/>
    <cellStyle name="Standard 17 4 2 2 3" xfId="10278" xr:uid="{00000000-0005-0000-0000-0000494F0000}"/>
    <cellStyle name="Standard 17 4 2 2 3 2" xfId="27116" xr:uid="{00000000-0005-0000-0000-00004A4F0000}"/>
    <cellStyle name="Standard 17 4 2 2 4" xfId="18698" xr:uid="{00000000-0005-0000-0000-00004B4F0000}"/>
    <cellStyle name="Standard 17 4 2 3" xfId="4351" xr:uid="{00000000-0005-0000-0000-00004C4F0000}"/>
    <cellStyle name="Standard 17 4 2 3 2" xfId="12772" xr:uid="{00000000-0005-0000-0000-00004D4F0000}"/>
    <cellStyle name="Standard 17 4 2 3 2 2" xfId="29610" xr:uid="{00000000-0005-0000-0000-00004E4F0000}"/>
    <cellStyle name="Standard 17 4 2 3 3" xfId="21192" xr:uid="{00000000-0005-0000-0000-00004F4F0000}"/>
    <cellStyle name="Standard 17 4 2 4" xfId="9290" xr:uid="{00000000-0005-0000-0000-0000504F0000}"/>
    <cellStyle name="Standard 17 4 2 4 2" xfId="26128" xr:uid="{00000000-0005-0000-0000-0000514F0000}"/>
    <cellStyle name="Standard 17 4 2 5" xfId="17710" xr:uid="{00000000-0005-0000-0000-0000524F0000}"/>
    <cellStyle name="Standard 17 4 3" xfId="1308" xr:uid="{00000000-0005-0000-0000-0000534F0000}"/>
    <cellStyle name="Standard 17 4 3 2" xfId="4844" xr:uid="{00000000-0005-0000-0000-0000544F0000}"/>
    <cellStyle name="Standard 17 4 3 2 2" xfId="13265" xr:uid="{00000000-0005-0000-0000-0000554F0000}"/>
    <cellStyle name="Standard 17 4 3 2 2 2" xfId="30103" xr:uid="{00000000-0005-0000-0000-0000564F0000}"/>
    <cellStyle name="Standard 17 4 3 2 3" xfId="21685" xr:uid="{00000000-0005-0000-0000-0000574F0000}"/>
    <cellStyle name="Standard 17 4 3 3" xfId="9783" xr:uid="{00000000-0005-0000-0000-0000584F0000}"/>
    <cellStyle name="Standard 17 4 3 3 2" xfId="26621" xr:uid="{00000000-0005-0000-0000-0000594F0000}"/>
    <cellStyle name="Standard 17 4 3 4" xfId="18203" xr:uid="{00000000-0005-0000-0000-00005A4F0000}"/>
    <cellStyle name="Standard 17 4 4" xfId="2455" xr:uid="{00000000-0005-0000-0000-00005B4F0000}"/>
    <cellStyle name="Standard 17 4 4 2" xfId="5941" xr:uid="{00000000-0005-0000-0000-00005C4F0000}"/>
    <cellStyle name="Standard 17 4 4 2 2" xfId="14362" xr:uid="{00000000-0005-0000-0000-00005D4F0000}"/>
    <cellStyle name="Standard 17 4 4 2 2 2" xfId="31200" xr:uid="{00000000-0005-0000-0000-00005E4F0000}"/>
    <cellStyle name="Standard 17 4 4 2 3" xfId="22782" xr:uid="{00000000-0005-0000-0000-00005F4F0000}"/>
    <cellStyle name="Standard 17 4 4 3" xfId="10880" xr:uid="{00000000-0005-0000-0000-0000604F0000}"/>
    <cellStyle name="Standard 17 4 4 3 2" xfId="27718" xr:uid="{00000000-0005-0000-0000-0000614F0000}"/>
    <cellStyle name="Standard 17 4 4 4" xfId="19300" xr:uid="{00000000-0005-0000-0000-0000624F0000}"/>
    <cellStyle name="Standard 17 4 5" xfId="2950" xr:uid="{00000000-0005-0000-0000-0000634F0000}"/>
    <cellStyle name="Standard 17 4 5 2" xfId="6432" xr:uid="{00000000-0005-0000-0000-0000644F0000}"/>
    <cellStyle name="Standard 17 4 5 2 2" xfId="14853" xr:uid="{00000000-0005-0000-0000-0000654F0000}"/>
    <cellStyle name="Standard 17 4 5 2 2 2" xfId="31691" xr:uid="{00000000-0005-0000-0000-0000664F0000}"/>
    <cellStyle name="Standard 17 4 5 2 3" xfId="23273" xr:uid="{00000000-0005-0000-0000-0000674F0000}"/>
    <cellStyle name="Standard 17 4 5 3" xfId="11371" xr:uid="{00000000-0005-0000-0000-0000684F0000}"/>
    <cellStyle name="Standard 17 4 5 3 2" xfId="28209" xr:uid="{00000000-0005-0000-0000-0000694F0000}"/>
    <cellStyle name="Standard 17 4 5 4" xfId="19791" xr:uid="{00000000-0005-0000-0000-00006A4F0000}"/>
    <cellStyle name="Standard 17 4 6" xfId="3447" xr:uid="{00000000-0005-0000-0000-00006B4F0000}"/>
    <cellStyle name="Standard 17 4 6 2" xfId="6929" xr:uid="{00000000-0005-0000-0000-00006C4F0000}"/>
    <cellStyle name="Standard 17 4 6 2 2" xfId="15350" xr:uid="{00000000-0005-0000-0000-00006D4F0000}"/>
    <cellStyle name="Standard 17 4 6 2 2 2" xfId="32188" xr:uid="{00000000-0005-0000-0000-00006E4F0000}"/>
    <cellStyle name="Standard 17 4 6 2 3" xfId="23770" xr:uid="{00000000-0005-0000-0000-00006F4F0000}"/>
    <cellStyle name="Standard 17 4 6 3" xfId="11868" xr:uid="{00000000-0005-0000-0000-0000704F0000}"/>
    <cellStyle name="Standard 17 4 6 3 2" xfId="28706" xr:uid="{00000000-0005-0000-0000-0000714F0000}"/>
    <cellStyle name="Standard 17 4 6 4" xfId="20288" xr:uid="{00000000-0005-0000-0000-0000724F0000}"/>
    <cellStyle name="Standard 17 4 7" xfId="3856" xr:uid="{00000000-0005-0000-0000-0000734F0000}"/>
    <cellStyle name="Standard 17 4 7 2" xfId="12277" xr:uid="{00000000-0005-0000-0000-0000744F0000}"/>
    <cellStyle name="Standard 17 4 7 2 2" xfId="29115" xr:uid="{00000000-0005-0000-0000-0000754F0000}"/>
    <cellStyle name="Standard 17 4 7 3" xfId="20697" xr:uid="{00000000-0005-0000-0000-0000764F0000}"/>
    <cellStyle name="Standard 17 4 8" xfId="7424" xr:uid="{00000000-0005-0000-0000-0000774F0000}"/>
    <cellStyle name="Standard 17 4 8 2" xfId="15845" xr:uid="{00000000-0005-0000-0000-0000784F0000}"/>
    <cellStyle name="Standard 17 4 8 2 2" xfId="32683" xr:uid="{00000000-0005-0000-0000-0000794F0000}"/>
    <cellStyle name="Standard 17 4 8 3" xfId="24265" xr:uid="{00000000-0005-0000-0000-00007A4F0000}"/>
    <cellStyle name="Standard 17 4 9" xfId="7915" xr:uid="{00000000-0005-0000-0000-00007B4F0000}"/>
    <cellStyle name="Standard 17 4 9 2" xfId="16336" xr:uid="{00000000-0005-0000-0000-00007C4F0000}"/>
    <cellStyle name="Standard 17 4 9 2 2" xfId="33174" xr:uid="{00000000-0005-0000-0000-00007D4F0000}"/>
    <cellStyle name="Standard 17 4 9 3" xfId="24756" xr:uid="{00000000-0005-0000-0000-00007E4F0000}"/>
    <cellStyle name="Standard 17 5" xfId="481" xr:uid="{00000000-0005-0000-0000-00007F4F0000}"/>
    <cellStyle name="Standard 17 5 10" xfId="8409" xr:uid="{00000000-0005-0000-0000-0000804F0000}"/>
    <cellStyle name="Standard 17 5 10 2" xfId="16830" xr:uid="{00000000-0005-0000-0000-0000814F0000}"/>
    <cellStyle name="Standard 17 5 10 2 2" xfId="33668" xr:uid="{00000000-0005-0000-0000-0000824F0000}"/>
    <cellStyle name="Standard 17 5 10 3" xfId="25250" xr:uid="{00000000-0005-0000-0000-0000834F0000}"/>
    <cellStyle name="Standard 17 5 11" xfId="8957" xr:uid="{00000000-0005-0000-0000-0000844F0000}"/>
    <cellStyle name="Standard 17 5 11 2" xfId="25795" xr:uid="{00000000-0005-0000-0000-0000854F0000}"/>
    <cellStyle name="Standard 17 5 12" xfId="17377" xr:uid="{00000000-0005-0000-0000-0000864F0000}"/>
    <cellStyle name="Standard 17 5 2" xfId="977" xr:uid="{00000000-0005-0000-0000-0000874F0000}"/>
    <cellStyle name="Standard 17 5 2 2" xfId="1965" xr:uid="{00000000-0005-0000-0000-0000884F0000}"/>
    <cellStyle name="Standard 17 5 2 2 2" xfId="5501" xr:uid="{00000000-0005-0000-0000-0000894F0000}"/>
    <cellStyle name="Standard 17 5 2 2 2 2" xfId="13922" xr:uid="{00000000-0005-0000-0000-00008A4F0000}"/>
    <cellStyle name="Standard 17 5 2 2 2 2 2" xfId="30760" xr:uid="{00000000-0005-0000-0000-00008B4F0000}"/>
    <cellStyle name="Standard 17 5 2 2 2 3" xfId="22342" xr:uid="{00000000-0005-0000-0000-00008C4F0000}"/>
    <cellStyle name="Standard 17 5 2 2 3" xfId="10440" xr:uid="{00000000-0005-0000-0000-00008D4F0000}"/>
    <cellStyle name="Standard 17 5 2 2 3 2" xfId="27278" xr:uid="{00000000-0005-0000-0000-00008E4F0000}"/>
    <cellStyle name="Standard 17 5 2 2 4" xfId="18860" xr:uid="{00000000-0005-0000-0000-00008F4F0000}"/>
    <cellStyle name="Standard 17 5 2 3" xfId="4513" xr:uid="{00000000-0005-0000-0000-0000904F0000}"/>
    <cellStyle name="Standard 17 5 2 3 2" xfId="12934" xr:uid="{00000000-0005-0000-0000-0000914F0000}"/>
    <cellStyle name="Standard 17 5 2 3 2 2" xfId="29772" xr:uid="{00000000-0005-0000-0000-0000924F0000}"/>
    <cellStyle name="Standard 17 5 2 3 3" xfId="21354" xr:uid="{00000000-0005-0000-0000-0000934F0000}"/>
    <cellStyle name="Standard 17 5 2 4" xfId="9452" xr:uid="{00000000-0005-0000-0000-0000944F0000}"/>
    <cellStyle name="Standard 17 5 2 4 2" xfId="26290" xr:uid="{00000000-0005-0000-0000-0000954F0000}"/>
    <cellStyle name="Standard 17 5 2 5" xfId="17872" xr:uid="{00000000-0005-0000-0000-0000964F0000}"/>
    <cellStyle name="Standard 17 5 3" xfId="1470" xr:uid="{00000000-0005-0000-0000-0000974F0000}"/>
    <cellStyle name="Standard 17 5 3 2" xfId="5006" xr:uid="{00000000-0005-0000-0000-0000984F0000}"/>
    <cellStyle name="Standard 17 5 3 2 2" xfId="13427" xr:uid="{00000000-0005-0000-0000-0000994F0000}"/>
    <cellStyle name="Standard 17 5 3 2 2 2" xfId="30265" xr:uid="{00000000-0005-0000-0000-00009A4F0000}"/>
    <cellStyle name="Standard 17 5 3 2 3" xfId="21847" xr:uid="{00000000-0005-0000-0000-00009B4F0000}"/>
    <cellStyle name="Standard 17 5 3 3" xfId="9945" xr:uid="{00000000-0005-0000-0000-00009C4F0000}"/>
    <cellStyle name="Standard 17 5 3 3 2" xfId="26783" xr:uid="{00000000-0005-0000-0000-00009D4F0000}"/>
    <cellStyle name="Standard 17 5 3 4" xfId="18365" xr:uid="{00000000-0005-0000-0000-00009E4F0000}"/>
    <cellStyle name="Standard 17 5 4" xfId="2456" xr:uid="{00000000-0005-0000-0000-00009F4F0000}"/>
    <cellStyle name="Standard 17 5 4 2" xfId="5942" xr:uid="{00000000-0005-0000-0000-0000A04F0000}"/>
    <cellStyle name="Standard 17 5 4 2 2" xfId="14363" xr:uid="{00000000-0005-0000-0000-0000A14F0000}"/>
    <cellStyle name="Standard 17 5 4 2 2 2" xfId="31201" xr:uid="{00000000-0005-0000-0000-0000A24F0000}"/>
    <cellStyle name="Standard 17 5 4 2 3" xfId="22783" xr:uid="{00000000-0005-0000-0000-0000A34F0000}"/>
    <cellStyle name="Standard 17 5 4 3" xfId="10881" xr:uid="{00000000-0005-0000-0000-0000A44F0000}"/>
    <cellStyle name="Standard 17 5 4 3 2" xfId="27719" xr:uid="{00000000-0005-0000-0000-0000A54F0000}"/>
    <cellStyle name="Standard 17 5 4 4" xfId="19301" xr:uid="{00000000-0005-0000-0000-0000A64F0000}"/>
    <cellStyle name="Standard 17 5 5" xfId="2951" xr:uid="{00000000-0005-0000-0000-0000A74F0000}"/>
    <cellStyle name="Standard 17 5 5 2" xfId="6433" xr:uid="{00000000-0005-0000-0000-0000A84F0000}"/>
    <cellStyle name="Standard 17 5 5 2 2" xfId="14854" xr:uid="{00000000-0005-0000-0000-0000A94F0000}"/>
    <cellStyle name="Standard 17 5 5 2 2 2" xfId="31692" xr:uid="{00000000-0005-0000-0000-0000AA4F0000}"/>
    <cellStyle name="Standard 17 5 5 2 3" xfId="23274" xr:uid="{00000000-0005-0000-0000-0000AB4F0000}"/>
    <cellStyle name="Standard 17 5 5 3" xfId="11372" xr:uid="{00000000-0005-0000-0000-0000AC4F0000}"/>
    <cellStyle name="Standard 17 5 5 3 2" xfId="28210" xr:uid="{00000000-0005-0000-0000-0000AD4F0000}"/>
    <cellStyle name="Standard 17 5 5 4" xfId="19792" xr:uid="{00000000-0005-0000-0000-0000AE4F0000}"/>
    <cellStyle name="Standard 17 5 6" xfId="3448" xr:uid="{00000000-0005-0000-0000-0000AF4F0000}"/>
    <cellStyle name="Standard 17 5 6 2" xfId="6930" xr:uid="{00000000-0005-0000-0000-0000B04F0000}"/>
    <cellStyle name="Standard 17 5 6 2 2" xfId="15351" xr:uid="{00000000-0005-0000-0000-0000B14F0000}"/>
    <cellStyle name="Standard 17 5 6 2 2 2" xfId="32189" xr:uid="{00000000-0005-0000-0000-0000B24F0000}"/>
    <cellStyle name="Standard 17 5 6 2 3" xfId="23771" xr:uid="{00000000-0005-0000-0000-0000B34F0000}"/>
    <cellStyle name="Standard 17 5 6 3" xfId="11869" xr:uid="{00000000-0005-0000-0000-0000B44F0000}"/>
    <cellStyle name="Standard 17 5 6 3 2" xfId="28707" xr:uid="{00000000-0005-0000-0000-0000B54F0000}"/>
    <cellStyle name="Standard 17 5 6 4" xfId="20289" xr:uid="{00000000-0005-0000-0000-0000B64F0000}"/>
    <cellStyle name="Standard 17 5 7" xfId="4018" xr:uid="{00000000-0005-0000-0000-0000B74F0000}"/>
    <cellStyle name="Standard 17 5 7 2" xfId="12439" xr:uid="{00000000-0005-0000-0000-0000B84F0000}"/>
    <cellStyle name="Standard 17 5 7 2 2" xfId="29277" xr:uid="{00000000-0005-0000-0000-0000B94F0000}"/>
    <cellStyle name="Standard 17 5 7 3" xfId="20859" xr:uid="{00000000-0005-0000-0000-0000BA4F0000}"/>
    <cellStyle name="Standard 17 5 8" xfId="7425" xr:uid="{00000000-0005-0000-0000-0000BB4F0000}"/>
    <cellStyle name="Standard 17 5 8 2" xfId="15846" xr:uid="{00000000-0005-0000-0000-0000BC4F0000}"/>
    <cellStyle name="Standard 17 5 8 2 2" xfId="32684" xr:uid="{00000000-0005-0000-0000-0000BD4F0000}"/>
    <cellStyle name="Standard 17 5 8 3" xfId="24266" xr:uid="{00000000-0005-0000-0000-0000BE4F0000}"/>
    <cellStyle name="Standard 17 5 9" xfId="7916" xr:uid="{00000000-0005-0000-0000-0000BF4F0000}"/>
    <cellStyle name="Standard 17 5 9 2" xfId="16337" xr:uid="{00000000-0005-0000-0000-0000C04F0000}"/>
    <cellStyle name="Standard 17 5 9 2 2" xfId="33175" xr:uid="{00000000-0005-0000-0000-0000C14F0000}"/>
    <cellStyle name="Standard 17 5 9 3" xfId="24757" xr:uid="{00000000-0005-0000-0000-0000C24F0000}"/>
    <cellStyle name="Standard 17 6" xfId="652" xr:uid="{00000000-0005-0000-0000-0000C34F0000}"/>
    <cellStyle name="Standard 17 6 2" xfId="1640" xr:uid="{00000000-0005-0000-0000-0000C44F0000}"/>
    <cellStyle name="Standard 17 6 2 2" xfId="5176" xr:uid="{00000000-0005-0000-0000-0000C54F0000}"/>
    <cellStyle name="Standard 17 6 2 2 2" xfId="13597" xr:uid="{00000000-0005-0000-0000-0000C64F0000}"/>
    <cellStyle name="Standard 17 6 2 2 2 2" xfId="30435" xr:uid="{00000000-0005-0000-0000-0000C74F0000}"/>
    <cellStyle name="Standard 17 6 2 2 3" xfId="22017" xr:uid="{00000000-0005-0000-0000-0000C84F0000}"/>
    <cellStyle name="Standard 17 6 2 3" xfId="10115" xr:uid="{00000000-0005-0000-0000-0000C94F0000}"/>
    <cellStyle name="Standard 17 6 2 3 2" xfId="26953" xr:uid="{00000000-0005-0000-0000-0000CA4F0000}"/>
    <cellStyle name="Standard 17 6 2 4" xfId="18535" xr:uid="{00000000-0005-0000-0000-0000CB4F0000}"/>
    <cellStyle name="Standard 17 6 3" xfId="4188" xr:uid="{00000000-0005-0000-0000-0000CC4F0000}"/>
    <cellStyle name="Standard 17 6 3 2" xfId="12609" xr:uid="{00000000-0005-0000-0000-0000CD4F0000}"/>
    <cellStyle name="Standard 17 6 3 2 2" xfId="29447" xr:uid="{00000000-0005-0000-0000-0000CE4F0000}"/>
    <cellStyle name="Standard 17 6 3 3" xfId="21029" xr:uid="{00000000-0005-0000-0000-0000CF4F0000}"/>
    <cellStyle name="Standard 17 6 4" xfId="9127" xr:uid="{00000000-0005-0000-0000-0000D04F0000}"/>
    <cellStyle name="Standard 17 6 4 2" xfId="25965" xr:uid="{00000000-0005-0000-0000-0000D14F0000}"/>
    <cellStyle name="Standard 17 6 5" xfId="17547" xr:uid="{00000000-0005-0000-0000-0000D24F0000}"/>
    <cellStyle name="Standard 17 7" xfId="1145" xr:uid="{00000000-0005-0000-0000-0000D34F0000}"/>
    <cellStyle name="Standard 17 7 2" xfId="4681" xr:uid="{00000000-0005-0000-0000-0000D44F0000}"/>
    <cellStyle name="Standard 17 7 2 2" xfId="13102" xr:uid="{00000000-0005-0000-0000-0000D54F0000}"/>
    <cellStyle name="Standard 17 7 2 2 2" xfId="29940" xr:uid="{00000000-0005-0000-0000-0000D64F0000}"/>
    <cellStyle name="Standard 17 7 2 3" xfId="21522" xr:uid="{00000000-0005-0000-0000-0000D74F0000}"/>
    <cellStyle name="Standard 17 7 3" xfId="9620" xr:uid="{00000000-0005-0000-0000-0000D84F0000}"/>
    <cellStyle name="Standard 17 7 3 2" xfId="26458" xr:uid="{00000000-0005-0000-0000-0000D94F0000}"/>
    <cellStyle name="Standard 17 7 4" xfId="18040" xr:uid="{00000000-0005-0000-0000-0000DA4F0000}"/>
    <cellStyle name="Standard 17 8" xfId="2448" xr:uid="{00000000-0005-0000-0000-0000DB4F0000}"/>
    <cellStyle name="Standard 17 8 2" xfId="5934" xr:uid="{00000000-0005-0000-0000-0000DC4F0000}"/>
    <cellStyle name="Standard 17 8 2 2" xfId="14355" xr:uid="{00000000-0005-0000-0000-0000DD4F0000}"/>
    <cellStyle name="Standard 17 8 2 2 2" xfId="31193" xr:uid="{00000000-0005-0000-0000-0000DE4F0000}"/>
    <cellStyle name="Standard 17 8 2 3" xfId="22775" xr:uid="{00000000-0005-0000-0000-0000DF4F0000}"/>
    <cellStyle name="Standard 17 8 3" xfId="10873" xr:uid="{00000000-0005-0000-0000-0000E04F0000}"/>
    <cellStyle name="Standard 17 8 3 2" xfId="27711" xr:uid="{00000000-0005-0000-0000-0000E14F0000}"/>
    <cellStyle name="Standard 17 8 4" xfId="19293" xr:uid="{00000000-0005-0000-0000-0000E24F0000}"/>
    <cellStyle name="Standard 17 9" xfId="2943" xr:uid="{00000000-0005-0000-0000-0000E34F0000}"/>
    <cellStyle name="Standard 17 9 2" xfId="6425" xr:uid="{00000000-0005-0000-0000-0000E44F0000}"/>
    <cellStyle name="Standard 17 9 2 2" xfId="14846" xr:uid="{00000000-0005-0000-0000-0000E54F0000}"/>
    <cellStyle name="Standard 17 9 2 2 2" xfId="31684" xr:uid="{00000000-0005-0000-0000-0000E64F0000}"/>
    <cellStyle name="Standard 17 9 2 3" xfId="23266" xr:uid="{00000000-0005-0000-0000-0000E74F0000}"/>
    <cellStyle name="Standard 17 9 3" xfId="11364" xr:uid="{00000000-0005-0000-0000-0000E84F0000}"/>
    <cellStyle name="Standard 17 9 3 2" xfId="28202" xr:uid="{00000000-0005-0000-0000-0000E94F0000}"/>
    <cellStyle name="Standard 17 9 4" xfId="19784" xr:uid="{00000000-0005-0000-0000-0000EA4F0000}"/>
    <cellStyle name="Standard 17_1" xfId="239" xr:uid="{00000000-0005-0000-0000-0000EB4F0000}"/>
    <cellStyle name="Standard 18" xfId="47" xr:uid="{00000000-0005-0000-0000-0000EC4F0000}"/>
    <cellStyle name="Standard 18 10" xfId="3449" xr:uid="{00000000-0005-0000-0000-0000ED4F0000}"/>
    <cellStyle name="Standard 18 10 2" xfId="6931" xr:uid="{00000000-0005-0000-0000-0000EE4F0000}"/>
    <cellStyle name="Standard 18 10 2 2" xfId="15352" xr:uid="{00000000-0005-0000-0000-0000EF4F0000}"/>
    <cellStyle name="Standard 18 10 2 2 2" xfId="32190" xr:uid="{00000000-0005-0000-0000-0000F04F0000}"/>
    <cellStyle name="Standard 18 10 2 3" xfId="23772" xr:uid="{00000000-0005-0000-0000-0000F14F0000}"/>
    <cellStyle name="Standard 18 10 3" xfId="11870" xr:uid="{00000000-0005-0000-0000-0000F24F0000}"/>
    <cellStyle name="Standard 18 10 3 2" xfId="28708" xr:uid="{00000000-0005-0000-0000-0000F34F0000}"/>
    <cellStyle name="Standard 18 10 4" xfId="20290" xr:uid="{00000000-0005-0000-0000-0000F44F0000}"/>
    <cellStyle name="Standard 18 11" xfId="3694" xr:uid="{00000000-0005-0000-0000-0000F54F0000}"/>
    <cellStyle name="Standard 18 11 2" xfId="12115" xr:uid="{00000000-0005-0000-0000-0000F64F0000}"/>
    <cellStyle name="Standard 18 11 2 2" xfId="28953" xr:uid="{00000000-0005-0000-0000-0000F74F0000}"/>
    <cellStyle name="Standard 18 11 3" xfId="20535" xr:uid="{00000000-0005-0000-0000-0000F84F0000}"/>
    <cellStyle name="Standard 18 12" xfId="7426" xr:uid="{00000000-0005-0000-0000-0000F94F0000}"/>
    <cellStyle name="Standard 18 12 2" xfId="15847" xr:uid="{00000000-0005-0000-0000-0000FA4F0000}"/>
    <cellStyle name="Standard 18 12 2 2" xfId="32685" xr:uid="{00000000-0005-0000-0000-0000FB4F0000}"/>
    <cellStyle name="Standard 18 12 3" xfId="24267" xr:uid="{00000000-0005-0000-0000-0000FC4F0000}"/>
    <cellStyle name="Standard 18 13" xfId="7917" xr:uid="{00000000-0005-0000-0000-0000FD4F0000}"/>
    <cellStyle name="Standard 18 13 2" xfId="16338" xr:uid="{00000000-0005-0000-0000-0000FE4F0000}"/>
    <cellStyle name="Standard 18 13 2 2" xfId="33176" xr:uid="{00000000-0005-0000-0000-0000FF4F0000}"/>
    <cellStyle name="Standard 18 13 3" xfId="24758" xr:uid="{00000000-0005-0000-0000-000000500000}"/>
    <cellStyle name="Standard 18 14" xfId="8410" xr:uid="{00000000-0005-0000-0000-000001500000}"/>
    <cellStyle name="Standard 18 14 2" xfId="16831" xr:uid="{00000000-0005-0000-0000-000002500000}"/>
    <cellStyle name="Standard 18 14 2 2" xfId="33669" xr:uid="{00000000-0005-0000-0000-000003500000}"/>
    <cellStyle name="Standard 18 14 3" xfId="25251" xr:uid="{00000000-0005-0000-0000-000004500000}"/>
    <cellStyle name="Standard 18 15" xfId="8632" xr:uid="{00000000-0005-0000-0000-000005500000}"/>
    <cellStyle name="Standard 18 15 2" xfId="25471" xr:uid="{00000000-0005-0000-0000-000006500000}"/>
    <cellStyle name="Standard 18 16" xfId="17052" xr:uid="{00000000-0005-0000-0000-000007500000}"/>
    <cellStyle name="Standard 18 2" xfId="110" xr:uid="{00000000-0005-0000-0000-000008500000}"/>
    <cellStyle name="Standard 18 2 10" xfId="7427" xr:uid="{00000000-0005-0000-0000-000009500000}"/>
    <cellStyle name="Standard 18 2 10 2" xfId="15848" xr:uid="{00000000-0005-0000-0000-00000A500000}"/>
    <cellStyle name="Standard 18 2 10 2 2" xfId="32686" xr:uid="{00000000-0005-0000-0000-00000B500000}"/>
    <cellStyle name="Standard 18 2 10 3" xfId="24268" xr:uid="{00000000-0005-0000-0000-00000C500000}"/>
    <cellStyle name="Standard 18 2 11" xfId="7918" xr:uid="{00000000-0005-0000-0000-00000D500000}"/>
    <cellStyle name="Standard 18 2 11 2" xfId="16339" xr:uid="{00000000-0005-0000-0000-00000E500000}"/>
    <cellStyle name="Standard 18 2 11 2 2" xfId="33177" xr:uid="{00000000-0005-0000-0000-00000F500000}"/>
    <cellStyle name="Standard 18 2 11 3" xfId="24759" xr:uid="{00000000-0005-0000-0000-000010500000}"/>
    <cellStyle name="Standard 18 2 12" xfId="8411" xr:uid="{00000000-0005-0000-0000-000011500000}"/>
    <cellStyle name="Standard 18 2 12 2" xfId="16832" xr:uid="{00000000-0005-0000-0000-000012500000}"/>
    <cellStyle name="Standard 18 2 12 2 2" xfId="33670" xr:uid="{00000000-0005-0000-0000-000013500000}"/>
    <cellStyle name="Standard 18 2 12 3" xfId="25252" xr:uid="{00000000-0005-0000-0000-000014500000}"/>
    <cellStyle name="Standard 18 2 13" xfId="8669" xr:uid="{00000000-0005-0000-0000-000015500000}"/>
    <cellStyle name="Standard 18 2 13 2" xfId="25508" xr:uid="{00000000-0005-0000-0000-000016500000}"/>
    <cellStyle name="Standard 18 2 14" xfId="17089" xr:uid="{00000000-0005-0000-0000-000017500000}"/>
    <cellStyle name="Standard 18 2 2" xfId="357" xr:uid="{00000000-0005-0000-0000-000018500000}"/>
    <cellStyle name="Standard 18 2 2 10" xfId="8412" xr:uid="{00000000-0005-0000-0000-000019500000}"/>
    <cellStyle name="Standard 18 2 2 10 2" xfId="16833" xr:uid="{00000000-0005-0000-0000-00001A500000}"/>
    <cellStyle name="Standard 18 2 2 10 2 2" xfId="33671" xr:uid="{00000000-0005-0000-0000-00001B500000}"/>
    <cellStyle name="Standard 18 2 2 10 3" xfId="25253" xr:uid="{00000000-0005-0000-0000-00001C500000}"/>
    <cellStyle name="Standard 18 2 2 11" xfId="8832" xr:uid="{00000000-0005-0000-0000-00001D500000}"/>
    <cellStyle name="Standard 18 2 2 11 2" xfId="25671" xr:uid="{00000000-0005-0000-0000-00001E500000}"/>
    <cellStyle name="Standard 18 2 2 12" xfId="17252" xr:uid="{00000000-0005-0000-0000-00001F500000}"/>
    <cellStyle name="Standard 18 2 2 2" xfId="853" xr:uid="{00000000-0005-0000-0000-000020500000}"/>
    <cellStyle name="Standard 18 2 2 2 2" xfId="1841" xr:uid="{00000000-0005-0000-0000-000021500000}"/>
    <cellStyle name="Standard 18 2 2 2 2 2" xfId="5377" xr:uid="{00000000-0005-0000-0000-000022500000}"/>
    <cellStyle name="Standard 18 2 2 2 2 2 2" xfId="13798" xr:uid="{00000000-0005-0000-0000-000023500000}"/>
    <cellStyle name="Standard 18 2 2 2 2 2 2 2" xfId="30636" xr:uid="{00000000-0005-0000-0000-000024500000}"/>
    <cellStyle name="Standard 18 2 2 2 2 2 3" xfId="22218" xr:uid="{00000000-0005-0000-0000-000025500000}"/>
    <cellStyle name="Standard 18 2 2 2 2 3" xfId="10316" xr:uid="{00000000-0005-0000-0000-000026500000}"/>
    <cellStyle name="Standard 18 2 2 2 2 3 2" xfId="27154" xr:uid="{00000000-0005-0000-0000-000027500000}"/>
    <cellStyle name="Standard 18 2 2 2 2 4" xfId="18736" xr:uid="{00000000-0005-0000-0000-000028500000}"/>
    <cellStyle name="Standard 18 2 2 2 3" xfId="4389" xr:uid="{00000000-0005-0000-0000-000029500000}"/>
    <cellStyle name="Standard 18 2 2 2 3 2" xfId="12810" xr:uid="{00000000-0005-0000-0000-00002A500000}"/>
    <cellStyle name="Standard 18 2 2 2 3 2 2" xfId="29648" xr:uid="{00000000-0005-0000-0000-00002B500000}"/>
    <cellStyle name="Standard 18 2 2 2 3 3" xfId="21230" xr:uid="{00000000-0005-0000-0000-00002C500000}"/>
    <cellStyle name="Standard 18 2 2 2 4" xfId="9328" xr:uid="{00000000-0005-0000-0000-00002D500000}"/>
    <cellStyle name="Standard 18 2 2 2 4 2" xfId="26166" xr:uid="{00000000-0005-0000-0000-00002E500000}"/>
    <cellStyle name="Standard 18 2 2 2 5" xfId="17748" xr:uid="{00000000-0005-0000-0000-00002F500000}"/>
    <cellStyle name="Standard 18 2 2 3" xfId="1346" xr:uid="{00000000-0005-0000-0000-000030500000}"/>
    <cellStyle name="Standard 18 2 2 3 2" xfId="4882" xr:uid="{00000000-0005-0000-0000-000031500000}"/>
    <cellStyle name="Standard 18 2 2 3 2 2" xfId="13303" xr:uid="{00000000-0005-0000-0000-000032500000}"/>
    <cellStyle name="Standard 18 2 2 3 2 2 2" xfId="30141" xr:uid="{00000000-0005-0000-0000-000033500000}"/>
    <cellStyle name="Standard 18 2 2 3 2 3" xfId="21723" xr:uid="{00000000-0005-0000-0000-000034500000}"/>
    <cellStyle name="Standard 18 2 2 3 3" xfId="9821" xr:uid="{00000000-0005-0000-0000-000035500000}"/>
    <cellStyle name="Standard 18 2 2 3 3 2" xfId="26659" xr:uid="{00000000-0005-0000-0000-000036500000}"/>
    <cellStyle name="Standard 18 2 2 3 4" xfId="18241" xr:uid="{00000000-0005-0000-0000-000037500000}"/>
    <cellStyle name="Standard 18 2 2 4" xfId="2459" xr:uid="{00000000-0005-0000-0000-000038500000}"/>
    <cellStyle name="Standard 18 2 2 4 2" xfId="5945" xr:uid="{00000000-0005-0000-0000-000039500000}"/>
    <cellStyle name="Standard 18 2 2 4 2 2" xfId="14366" xr:uid="{00000000-0005-0000-0000-00003A500000}"/>
    <cellStyle name="Standard 18 2 2 4 2 2 2" xfId="31204" xr:uid="{00000000-0005-0000-0000-00003B500000}"/>
    <cellStyle name="Standard 18 2 2 4 2 3" xfId="22786" xr:uid="{00000000-0005-0000-0000-00003C500000}"/>
    <cellStyle name="Standard 18 2 2 4 3" xfId="10884" xr:uid="{00000000-0005-0000-0000-00003D500000}"/>
    <cellStyle name="Standard 18 2 2 4 3 2" xfId="27722" xr:uid="{00000000-0005-0000-0000-00003E500000}"/>
    <cellStyle name="Standard 18 2 2 4 4" xfId="19304" xr:uid="{00000000-0005-0000-0000-00003F500000}"/>
    <cellStyle name="Standard 18 2 2 5" xfId="2954" xr:uid="{00000000-0005-0000-0000-000040500000}"/>
    <cellStyle name="Standard 18 2 2 5 2" xfId="6436" xr:uid="{00000000-0005-0000-0000-000041500000}"/>
    <cellStyle name="Standard 18 2 2 5 2 2" xfId="14857" xr:uid="{00000000-0005-0000-0000-000042500000}"/>
    <cellStyle name="Standard 18 2 2 5 2 2 2" xfId="31695" xr:uid="{00000000-0005-0000-0000-000043500000}"/>
    <cellStyle name="Standard 18 2 2 5 2 3" xfId="23277" xr:uid="{00000000-0005-0000-0000-000044500000}"/>
    <cellStyle name="Standard 18 2 2 5 3" xfId="11375" xr:uid="{00000000-0005-0000-0000-000045500000}"/>
    <cellStyle name="Standard 18 2 2 5 3 2" xfId="28213" xr:uid="{00000000-0005-0000-0000-000046500000}"/>
    <cellStyle name="Standard 18 2 2 5 4" xfId="19795" xr:uid="{00000000-0005-0000-0000-000047500000}"/>
    <cellStyle name="Standard 18 2 2 6" xfId="3451" xr:uid="{00000000-0005-0000-0000-000048500000}"/>
    <cellStyle name="Standard 18 2 2 6 2" xfId="6933" xr:uid="{00000000-0005-0000-0000-000049500000}"/>
    <cellStyle name="Standard 18 2 2 6 2 2" xfId="15354" xr:uid="{00000000-0005-0000-0000-00004A500000}"/>
    <cellStyle name="Standard 18 2 2 6 2 2 2" xfId="32192" xr:uid="{00000000-0005-0000-0000-00004B500000}"/>
    <cellStyle name="Standard 18 2 2 6 2 3" xfId="23774" xr:uid="{00000000-0005-0000-0000-00004C500000}"/>
    <cellStyle name="Standard 18 2 2 6 3" xfId="11872" xr:uid="{00000000-0005-0000-0000-00004D500000}"/>
    <cellStyle name="Standard 18 2 2 6 3 2" xfId="28710" xr:uid="{00000000-0005-0000-0000-00004E500000}"/>
    <cellStyle name="Standard 18 2 2 6 4" xfId="20292" xr:uid="{00000000-0005-0000-0000-00004F500000}"/>
    <cellStyle name="Standard 18 2 2 7" xfId="3894" xr:uid="{00000000-0005-0000-0000-000050500000}"/>
    <cellStyle name="Standard 18 2 2 7 2" xfId="12315" xr:uid="{00000000-0005-0000-0000-000051500000}"/>
    <cellStyle name="Standard 18 2 2 7 2 2" xfId="29153" xr:uid="{00000000-0005-0000-0000-000052500000}"/>
    <cellStyle name="Standard 18 2 2 7 3" xfId="20735" xr:uid="{00000000-0005-0000-0000-000053500000}"/>
    <cellStyle name="Standard 18 2 2 8" xfId="7428" xr:uid="{00000000-0005-0000-0000-000054500000}"/>
    <cellStyle name="Standard 18 2 2 8 2" xfId="15849" xr:uid="{00000000-0005-0000-0000-000055500000}"/>
    <cellStyle name="Standard 18 2 2 8 2 2" xfId="32687" xr:uid="{00000000-0005-0000-0000-000056500000}"/>
    <cellStyle name="Standard 18 2 2 8 3" xfId="24269" xr:uid="{00000000-0005-0000-0000-000057500000}"/>
    <cellStyle name="Standard 18 2 2 9" xfId="7919" xr:uid="{00000000-0005-0000-0000-000058500000}"/>
    <cellStyle name="Standard 18 2 2 9 2" xfId="16340" xr:uid="{00000000-0005-0000-0000-000059500000}"/>
    <cellStyle name="Standard 18 2 2 9 2 2" xfId="33178" xr:uid="{00000000-0005-0000-0000-00005A500000}"/>
    <cellStyle name="Standard 18 2 2 9 3" xfId="24760" xr:uid="{00000000-0005-0000-0000-00005B500000}"/>
    <cellStyle name="Standard 18 2 3" xfId="519" xr:uid="{00000000-0005-0000-0000-00005C500000}"/>
    <cellStyle name="Standard 18 2 3 10" xfId="8413" xr:uid="{00000000-0005-0000-0000-00005D500000}"/>
    <cellStyle name="Standard 18 2 3 10 2" xfId="16834" xr:uid="{00000000-0005-0000-0000-00005E500000}"/>
    <cellStyle name="Standard 18 2 3 10 2 2" xfId="33672" xr:uid="{00000000-0005-0000-0000-00005F500000}"/>
    <cellStyle name="Standard 18 2 3 10 3" xfId="25254" xr:uid="{00000000-0005-0000-0000-000060500000}"/>
    <cellStyle name="Standard 18 2 3 11" xfId="8995" xr:uid="{00000000-0005-0000-0000-000061500000}"/>
    <cellStyle name="Standard 18 2 3 11 2" xfId="25833" xr:uid="{00000000-0005-0000-0000-000062500000}"/>
    <cellStyle name="Standard 18 2 3 12" xfId="17415" xr:uid="{00000000-0005-0000-0000-000063500000}"/>
    <cellStyle name="Standard 18 2 3 2" xfId="1015" xr:uid="{00000000-0005-0000-0000-000064500000}"/>
    <cellStyle name="Standard 18 2 3 2 2" xfId="2003" xr:uid="{00000000-0005-0000-0000-000065500000}"/>
    <cellStyle name="Standard 18 2 3 2 2 2" xfId="5539" xr:uid="{00000000-0005-0000-0000-000066500000}"/>
    <cellStyle name="Standard 18 2 3 2 2 2 2" xfId="13960" xr:uid="{00000000-0005-0000-0000-000067500000}"/>
    <cellStyle name="Standard 18 2 3 2 2 2 2 2" xfId="30798" xr:uid="{00000000-0005-0000-0000-000068500000}"/>
    <cellStyle name="Standard 18 2 3 2 2 2 3" xfId="22380" xr:uid="{00000000-0005-0000-0000-000069500000}"/>
    <cellStyle name="Standard 18 2 3 2 2 3" xfId="10478" xr:uid="{00000000-0005-0000-0000-00006A500000}"/>
    <cellStyle name="Standard 18 2 3 2 2 3 2" xfId="27316" xr:uid="{00000000-0005-0000-0000-00006B500000}"/>
    <cellStyle name="Standard 18 2 3 2 2 4" xfId="18898" xr:uid="{00000000-0005-0000-0000-00006C500000}"/>
    <cellStyle name="Standard 18 2 3 2 3" xfId="4551" xr:uid="{00000000-0005-0000-0000-00006D500000}"/>
    <cellStyle name="Standard 18 2 3 2 3 2" xfId="12972" xr:uid="{00000000-0005-0000-0000-00006E500000}"/>
    <cellStyle name="Standard 18 2 3 2 3 2 2" xfId="29810" xr:uid="{00000000-0005-0000-0000-00006F500000}"/>
    <cellStyle name="Standard 18 2 3 2 3 3" xfId="21392" xr:uid="{00000000-0005-0000-0000-000070500000}"/>
    <cellStyle name="Standard 18 2 3 2 4" xfId="9490" xr:uid="{00000000-0005-0000-0000-000071500000}"/>
    <cellStyle name="Standard 18 2 3 2 4 2" xfId="26328" xr:uid="{00000000-0005-0000-0000-000072500000}"/>
    <cellStyle name="Standard 18 2 3 2 5" xfId="17910" xr:uid="{00000000-0005-0000-0000-000073500000}"/>
    <cellStyle name="Standard 18 2 3 3" xfId="1508" xr:uid="{00000000-0005-0000-0000-000074500000}"/>
    <cellStyle name="Standard 18 2 3 3 2" xfId="5044" xr:uid="{00000000-0005-0000-0000-000075500000}"/>
    <cellStyle name="Standard 18 2 3 3 2 2" xfId="13465" xr:uid="{00000000-0005-0000-0000-000076500000}"/>
    <cellStyle name="Standard 18 2 3 3 2 2 2" xfId="30303" xr:uid="{00000000-0005-0000-0000-000077500000}"/>
    <cellStyle name="Standard 18 2 3 3 2 3" xfId="21885" xr:uid="{00000000-0005-0000-0000-000078500000}"/>
    <cellStyle name="Standard 18 2 3 3 3" xfId="9983" xr:uid="{00000000-0005-0000-0000-000079500000}"/>
    <cellStyle name="Standard 18 2 3 3 3 2" xfId="26821" xr:uid="{00000000-0005-0000-0000-00007A500000}"/>
    <cellStyle name="Standard 18 2 3 3 4" xfId="18403" xr:uid="{00000000-0005-0000-0000-00007B500000}"/>
    <cellStyle name="Standard 18 2 3 4" xfId="2460" xr:uid="{00000000-0005-0000-0000-00007C500000}"/>
    <cellStyle name="Standard 18 2 3 4 2" xfId="5946" xr:uid="{00000000-0005-0000-0000-00007D500000}"/>
    <cellStyle name="Standard 18 2 3 4 2 2" xfId="14367" xr:uid="{00000000-0005-0000-0000-00007E500000}"/>
    <cellStyle name="Standard 18 2 3 4 2 2 2" xfId="31205" xr:uid="{00000000-0005-0000-0000-00007F500000}"/>
    <cellStyle name="Standard 18 2 3 4 2 3" xfId="22787" xr:uid="{00000000-0005-0000-0000-000080500000}"/>
    <cellStyle name="Standard 18 2 3 4 3" xfId="10885" xr:uid="{00000000-0005-0000-0000-000081500000}"/>
    <cellStyle name="Standard 18 2 3 4 3 2" xfId="27723" xr:uid="{00000000-0005-0000-0000-000082500000}"/>
    <cellStyle name="Standard 18 2 3 4 4" xfId="19305" xr:uid="{00000000-0005-0000-0000-000083500000}"/>
    <cellStyle name="Standard 18 2 3 5" xfId="2955" xr:uid="{00000000-0005-0000-0000-000084500000}"/>
    <cellStyle name="Standard 18 2 3 5 2" xfId="6437" xr:uid="{00000000-0005-0000-0000-000085500000}"/>
    <cellStyle name="Standard 18 2 3 5 2 2" xfId="14858" xr:uid="{00000000-0005-0000-0000-000086500000}"/>
    <cellStyle name="Standard 18 2 3 5 2 2 2" xfId="31696" xr:uid="{00000000-0005-0000-0000-000087500000}"/>
    <cellStyle name="Standard 18 2 3 5 2 3" xfId="23278" xr:uid="{00000000-0005-0000-0000-000088500000}"/>
    <cellStyle name="Standard 18 2 3 5 3" xfId="11376" xr:uid="{00000000-0005-0000-0000-000089500000}"/>
    <cellStyle name="Standard 18 2 3 5 3 2" xfId="28214" xr:uid="{00000000-0005-0000-0000-00008A500000}"/>
    <cellStyle name="Standard 18 2 3 5 4" xfId="19796" xr:uid="{00000000-0005-0000-0000-00008B500000}"/>
    <cellStyle name="Standard 18 2 3 6" xfId="3452" xr:uid="{00000000-0005-0000-0000-00008C500000}"/>
    <cellStyle name="Standard 18 2 3 6 2" xfId="6934" xr:uid="{00000000-0005-0000-0000-00008D500000}"/>
    <cellStyle name="Standard 18 2 3 6 2 2" xfId="15355" xr:uid="{00000000-0005-0000-0000-00008E500000}"/>
    <cellStyle name="Standard 18 2 3 6 2 2 2" xfId="32193" xr:uid="{00000000-0005-0000-0000-00008F500000}"/>
    <cellStyle name="Standard 18 2 3 6 2 3" xfId="23775" xr:uid="{00000000-0005-0000-0000-000090500000}"/>
    <cellStyle name="Standard 18 2 3 6 3" xfId="11873" xr:uid="{00000000-0005-0000-0000-000091500000}"/>
    <cellStyle name="Standard 18 2 3 6 3 2" xfId="28711" xr:uid="{00000000-0005-0000-0000-000092500000}"/>
    <cellStyle name="Standard 18 2 3 6 4" xfId="20293" xr:uid="{00000000-0005-0000-0000-000093500000}"/>
    <cellStyle name="Standard 18 2 3 7" xfId="4056" xr:uid="{00000000-0005-0000-0000-000094500000}"/>
    <cellStyle name="Standard 18 2 3 7 2" xfId="12477" xr:uid="{00000000-0005-0000-0000-000095500000}"/>
    <cellStyle name="Standard 18 2 3 7 2 2" xfId="29315" xr:uid="{00000000-0005-0000-0000-000096500000}"/>
    <cellStyle name="Standard 18 2 3 7 3" xfId="20897" xr:uid="{00000000-0005-0000-0000-000097500000}"/>
    <cellStyle name="Standard 18 2 3 8" xfId="7429" xr:uid="{00000000-0005-0000-0000-000098500000}"/>
    <cellStyle name="Standard 18 2 3 8 2" xfId="15850" xr:uid="{00000000-0005-0000-0000-000099500000}"/>
    <cellStyle name="Standard 18 2 3 8 2 2" xfId="32688" xr:uid="{00000000-0005-0000-0000-00009A500000}"/>
    <cellStyle name="Standard 18 2 3 8 3" xfId="24270" xr:uid="{00000000-0005-0000-0000-00009B500000}"/>
    <cellStyle name="Standard 18 2 3 9" xfId="7920" xr:uid="{00000000-0005-0000-0000-00009C500000}"/>
    <cellStyle name="Standard 18 2 3 9 2" xfId="16341" xr:uid="{00000000-0005-0000-0000-00009D500000}"/>
    <cellStyle name="Standard 18 2 3 9 2 2" xfId="33179" xr:uid="{00000000-0005-0000-0000-00009E500000}"/>
    <cellStyle name="Standard 18 2 3 9 3" xfId="24761" xr:uid="{00000000-0005-0000-0000-00009F500000}"/>
    <cellStyle name="Standard 18 2 4" xfId="690" xr:uid="{00000000-0005-0000-0000-0000A0500000}"/>
    <cellStyle name="Standard 18 2 4 2" xfId="1678" xr:uid="{00000000-0005-0000-0000-0000A1500000}"/>
    <cellStyle name="Standard 18 2 4 2 2" xfId="5214" xr:uid="{00000000-0005-0000-0000-0000A2500000}"/>
    <cellStyle name="Standard 18 2 4 2 2 2" xfId="13635" xr:uid="{00000000-0005-0000-0000-0000A3500000}"/>
    <cellStyle name="Standard 18 2 4 2 2 2 2" xfId="30473" xr:uid="{00000000-0005-0000-0000-0000A4500000}"/>
    <cellStyle name="Standard 18 2 4 2 2 3" xfId="22055" xr:uid="{00000000-0005-0000-0000-0000A5500000}"/>
    <cellStyle name="Standard 18 2 4 2 3" xfId="10153" xr:uid="{00000000-0005-0000-0000-0000A6500000}"/>
    <cellStyle name="Standard 18 2 4 2 3 2" xfId="26991" xr:uid="{00000000-0005-0000-0000-0000A7500000}"/>
    <cellStyle name="Standard 18 2 4 2 4" xfId="18573" xr:uid="{00000000-0005-0000-0000-0000A8500000}"/>
    <cellStyle name="Standard 18 2 4 3" xfId="4226" xr:uid="{00000000-0005-0000-0000-0000A9500000}"/>
    <cellStyle name="Standard 18 2 4 3 2" xfId="12647" xr:uid="{00000000-0005-0000-0000-0000AA500000}"/>
    <cellStyle name="Standard 18 2 4 3 2 2" xfId="29485" xr:uid="{00000000-0005-0000-0000-0000AB500000}"/>
    <cellStyle name="Standard 18 2 4 3 3" xfId="21067" xr:uid="{00000000-0005-0000-0000-0000AC500000}"/>
    <cellStyle name="Standard 18 2 4 4" xfId="9165" xr:uid="{00000000-0005-0000-0000-0000AD500000}"/>
    <cellStyle name="Standard 18 2 4 4 2" xfId="26003" xr:uid="{00000000-0005-0000-0000-0000AE500000}"/>
    <cellStyle name="Standard 18 2 4 5" xfId="17585" xr:uid="{00000000-0005-0000-0000-0000AF500000}"/>
    <cellStyle name="Standard 18 2 5" xfId="1183" xr:uid="{00000000-0005-0000-0000-0000B0500000}"/>
    <cellStyle name="Standard 18 2 5 2" xfId="4719" xr:uid="{00000000-0005-0000-0000-0000B1500000}"/>
    <cellStyle name="Standard 18 2 5 2 2" xfId="13140" xr:uid="{00000000-0005-0000-0000-0000B2500000}"/>
    <cellStyle name="Standard 18 2 5 2 2 2" xfId="29978" xr:uid="{00000000-0005-0000-0000-0000B3500000}"/>
    <cellStyle name="Standard 18 2 5 2 3" xfId="21560" xr:uid="{00000000-0005-0000-0000-0000B4500000}"/>
    <cellStyle name="Standard 18 2 5 3" xfId="9658" xr:uid="{00000000-0005-0000-0000-0000B5500000}"/>
    <cellStyle name="Standard 18 2 5 3 2" xfId="26496" xr:uid="{00000000-0005-0000-0000-0000B6500000}"/>
    <cellStyle name="Standard 18 2 5 4" xfId="18078" xr:uid="{00000000-0005-0000-0000-0000B7500000}"/>
    <cellStyle name="Standard 18 2 6" xfId="2458" xr:uid="{00000000-0005-0000-0000-0000B8500000}"/>
    <cellStyle name="Standard 18 2 6 2" xfId="5944" xr:uid="{00000000-0005-0000-0000-0000B9500000}"/>
    <cellStyle name="Standard 18 2 6 2 2" xfId="14365" xr:uid="{00000000-0005-0000-0000-0000BA500000}"/>
    <cellStyle name="Standard 18 2 6 2 2 2" xfId="31203" xr:uid="{00000000-0005-0000-0000-0000BB500000}"/>
    <cellStyle name="Standard 18 2 6 2 3" xfId="22785" xr:uid="{00000000-0005-0000-0000-0000BC500000}"/>
    <cellStyle name="Standard 18 2 6 3" xfId="10883" xr:uid="{00000000-0005-0000-0000-0000BD500000}"/>
    <cellStyle name="Standard 18 2 6 3 2" xfId="27721" xr:uid="{00000000-0005-0000-0000-0000BE500000}"/>
    <cellStyle name="Standard 18 2 6 4" xfId="19303" xr:uid="{00000000-0005-0000-0000-0000BF500000}"/>
    <cellStyle name="Standard 18 2 7" xfId="2953" xr:uid="{00000000-0005-0000-0000-0000C0500000}"/>
    <cellStyle name="Standard 18 2 7 2" xfId="6435" xr:uid="{00000000-0005-0000-0000-0000C1500000}"/>
    <cellStyle name="Standard 18 2 7 2 2" xfId="14856" xr:uid="{00000000-0005-0000-0000-0000C2500000}"/>
    <cellStyle name="Standard 18 2 7 2 2 2" xfId="31694" xr:uid="{00000000-0005-0000-0000-0000C3500000}"/>
    <cellStyle name="Standard 18 2 7 2 3" xfId="23276" xr:uid="{00000000-0005-0000-0000-0000C4500000}"/>
    <cellStyle name="Standard 18 2 7 3" xfId="11374" xr:uid="{00000000-0005-0000-0000-0000C5500000}"/>
    <cellStyle name="Standard 18 2 7 3 2" xfId="28212" xr:uid="{00000000-0005-0000-0000-0000C6500000}"/>
    <cellStyle name="Standard 18 2 7 4" xfId="19794" xr:uid="{00000000-0005-0000-0000-0000C7500000}"/>
    <cellStyle name="Standard 18 2 8" xfId="3450" xr:uid="{00000000-0005-0000-0000-0000C8500000}"/>
    <cellStyle name="Standard 18 2 8 2" xfId="6932" xr:uid="{00000000-0005-0000-0000-0000C9500000}"/>
    <cellStyle name="Standard 18 2 8 2 2" xfId="15353" xr:uid="{00000000-0005-0000-0000-0000CA500000}"/>
    <cellStyle name="Standard 18 2 8 2 2 2" xfId="32191" xr:uid="{00000000-0005-0000-0000-0000CB500000}"/>
    <cellStyle name="Standard 18 2 8 2 3" xfId="23773" xr:uid="{00000000-0005-0000-0000-0000CC500000}"/>
    <cellStyle name="Standard 18 2 8 3" xfId="11871" xr:uid="{00000000-0005-0000-0000-0000CD500000}"/>
    <cellStyle name="Standard 18 2 8 3 2" xfId="28709" xr:uid="{00000000-0005-0000-0000-0000CE500000}"/>
    <cellStyle name="Standard 18 2 8 4" xfId="20291" xr:uid="{00000000-0005-0000-0000-0000CF500000}"/>
    <cellStyle name="Standard 18 2 9" xfId="3731" xr:uid="{00000000-0005-0000-0000-0000D0500000}"/>
    <cellStyle name="Standard 18 2 9 2" xfId="12152" xr:uid="{00000000-0005-0000-0000-0000D1500000}"/>
    <cellStyle name="Standard 18 2 9 2 2" xfId="28990" xr:uid="{00000000-0005-0000-0000-0000D2500000}"/>
    <cellStyle name="Standard 18 2 9 3" xfId="20572" xr:uid="{00000000-0005-0000-0000-0000D3500000}"/>
    <cellStyle name="Standard 18 3" xfId="158" xr:uid="{00000000-0005-0000-0000-0000D4500000}"/>
    <cellStyle name="Standard 18 3 10" xfId="7430" xr:uid="{00000000-0005-0000-0000-0000D5500000}"/>
    <cellStyle name="Standard 18 3 10 2" xfId="15851" xr:uid="{00000000-0005-0000-0000-0000D6500000}"/>
    <cellStyle name="Standard 18 3 10 2 2" xfId="32689" xr:uid="{00000000-0005-0000-0000-0000D7500000}"/>
    <cellStyle name="Standard 18 3 10 3" xfId="24271" xr:uid="{00000000-0005-0000-0000-0000D8500000}"/>
    <cellStyle name="Standard 18 3 11" xfId="7921" xr:uid="{00000000-0005-0000-0000-0000D9500000}"/>
    <cellStyle name="Standard 18 3 11 2" xfId="16342" xr:uid="{00000000-0005-0000-0000-0000DA500000}"/>
    <cellStyle name="Standard 18 3 11 2 2" xfId="33180" xr:uid="{00000000-0005-0000-0000-0000DB500000}"/>
    <cellStyle name="Standard 18 3 11 3" xfId="24762" xr:uid="{00000000-0005-0000-0000-0000DC500000}"/>
    <cellStyle name="Standard 18 3 12" xfId="8414" xr:uid="{00000000-0005-0000-0000-0000DD500000}"/>
    <cellStyle name="Standard 18 3 12 2" xfId="16835" xr:uid="{00000000-0005-0000-0000-0000DE500000}"/>
    <cellStyle name="Standard 18 3 12 2 2" xfId="33673" xr:uid="{00000000-0005-0000-0000-0000DF500000}"/>
    <cellStyle name="Standard 18 3 12 3" xfId="25255" xr:uid="{00000000-0005-0000-0000-0000E0500000}"/>
    <cellStyle name="Standard 18 3 13" xfId="8710" xr:uid="{00000000-0005-0000-0000-0000E1500000}"/>
    <cellStyle name="Standard 18 3 13 2" xfId="25549" xr:uid="{00000000-0005-0000-0000-0000E2500000}"/>
    <cellStyle name="Standard 18 3 14" xfId="17130" xr:uid="{00000000-0005-0000-0000-0000E3500000}"/>
    <cellStyle name="Standard 18 3 2" xfId="398" xr:uid="{00000000-0005-0000-0000-0000E4500000}"/>
    <cellStyle name="Standard 18 3 2 10" xfId="8415" xr:uid="{00000000-0005-0000-0000-0000E5500000}"/>
    <cellStyle name="Standard 18 3 2 10 2" xfId="16836" xr:uid="{00000000-0005-0000-0000-0000E6500000}"/>
    <cellStyle name="Standard 18 3 2 10 2 2" xfId="33674" xr:uid="{00000000-0005-0000-0000-0000E7500000}"/>
    <cellStyle name="Standard 18 3 2 10 3" xfId="25256" xr:uid="{00000000-0005-0000-0000-0000E8500000}"/>
    <cellStyle name="Standard 18 3 2 11" xfId="8873" xr:uid="{00000000-0005-0000-0000-0000E9500000}"/>
    <cellStyle name="Standard 18 3 2 11 2" xfId="25712" xr:uid="{00000000-0005-0000-0000-0000EA500000}"/>
    <cellStyle name="Standard 18 3 2 12" xfId="17293" xr:uid="{00000000-0005-0000-0000-0000EB500000}"/>
    <cellStyle name="Standard 18 3 2 2" xfId="894" xr:uid="{00000000-0005-0000-0000-0000EC500000}"/>
    <cellStyle name="Standard 18 3 2 2 2" xfId="1882" xr:uid="{00000000-0005-0000-0000-0000ED500000}"/>
    <cellStyle name="Standard 18 3 2 2 2 2" xfId="5418" xr:uid="{00000000-0005-0000-0000-0000EE500000}"/>
    <cellStyle name="Standard 18 3 2 2 2 2 2" xfId="13839" xr:uid="{00000000-0005-0000-0000-0000EF500000}"/>
    <cellStyle name="Standard 18 3 2 2 2 2 2 2" xfId="30677" xr:uid="{00000000-0005-0000-0000-0000F0500000}"/>
    <cellStyle name="Standard 18 3 2 2 2 2 3" xfId="22259" xr:uid="{00000000-0005-0000-0000-0000F1500000}"/>
    <cellStyle name="Standard 18 3 2 2 2 3" xfId="10357" xr:uid="{00000000-0005-0000-0000-0000F2500000}"/>
    <cellStyle name="Standard 18 3 2 2 2 3 2" xfId="27195" xr:uid="{00000000-0005-0000-0000-0000F3500000}"/>
    <cellStyle name="Standard 18 3 2 2 2 4" xfId="18777" xr:uid="{00000000-0005-0000-0000-0000F4500000}"/>
    <cellStyle name="Standard 18 3 2 2 3" xfId="4430" xr:uid="{00000000-0005-0000-0000-0000F5500000}"/>
    <cellStyle name="Standard 18 3 2 2 3 2" xfId="12851" xr:uid="{00000000-0005-0000-0000-0000F6500000}"/>
    <cellStyle name="Standard 18 3 2 2 3 2 2" xfId="29689" xr:uid="{00000000-0005-0000-0000-0000F7500000}"/>
    <cellStyle name="Standard 18 3 2 2 3 3" xfId="21271" xr:uid="{00000000-0005-0000-0000-0000F8500000}"/>
    <cellStyle name="Standard 18 3 2 2 4" xfId="9369" xr:uid="{00000000-0005-0000-0000-0000F9500000}"/>
    <cellStyle name="Standard 18 3 2 2 4 2" xfId="26207" xr:uid="{00000000-0005-0000-0000-0000FA500000}"/>
    <cellStyle name="Standard 18 3 2 2 5" xfId="17789" xr:uid="{00000000-0005-0000-0000-0000FB500000}"/>
    <cellStyle name="Standard 18 3 2 3" xfId="1387" xr:uid="{00000000-0005-0000-0000-0000FC500000}"/>
    <cellStyle name="Standard 18 3 2 3 2" xfId="4923" xr:uid="{00000000-0005-0000-0000-0000FD500000}"/>
    <cellStyle name="Standard 18 3 2 3 2 2" xfId="13344" xr:uid="{00000000-0005-0000-0000-0000FE500000}"/>
    <cellStyle name="Standard 18 3 2 3 2 2 2" xfId="30182" xr:uid="{00000000-0005-0000-0000-0000FF500000}"/>
    <cellStyle name="Standard 18 3 2 3 2 3" xfId="21764" xr:uid="{00000000-0005-0000-0000-000000510000}"/>
    <cellStyle name="Standard 18 3 2 3 3" xfId="9862" xr:uid="{00000000-0005-0000-0000-000001510000}"/>
    <cellStyle name="Standard 18 3 2 3 3 2" xfId="26700" xr:uid="{00000000-0005-0000-0000-000002510000}"/>
    <cellStyle name="Standard 18 3 2 3 4" xfId="18282" xr:uid="{00000000-0005-0000-0000-000003510000}"/>
    <cellStyle name="Standard 18 3 2 4" xfId="2462" xr:uid="{00000000-0005-0000-0000-000004510000}"/>
    <cellStyle name="Standard 18 3 2 4 2" xfId="5948" xr:uid="{00000000-0005-0000-0000-000005510000}"/>
    <cellStyle name="Standard 18 3 2 4 2 2" xfId="14369" xr:uid="{00000000-0005-0000-0000-000006510000}"/>
    <cellStyle name="Standard 18 3 2 4 2 2 2" xfId="31207" xr:uid="{00000000-0005-0000-0000-000007510000}"/>
    <cellStyle name="Standard 18 3 2 4 2 3" xfId="22789" xr:uid="{00000000-0005-0000-0000-000008510000}"/>
    <cellStyle name="Standard 18 3 2 4 3" xfId="10887" xr:uid="{00000000-0005-0000-0000-000009510000}"/>
    <cellStyle name="Standard 18 3 2 4 3 2" xfId="27725" xr:uid="{00000000-0005-0000-0000-00000A510000}"/>
    <cellStyle name="Standard 18 3 2 4 4" xfId="19307" xr:uid="{00000000-0005-0000-0000-00000B510000}"/>
    <cellStyle name="Standard 18 3 2 5" xfId="2957" xr:uid="{00000000-0005-0000-0000-00000C510000}"/>
    <cellStyle name="Standard 18 3 2 5 2" xfId="6439" xr:uid="{00000000-0005-0000-0000-00000D510000}"/>
    <cellStyle name="Standard 18 3 2 5 2 2" xfId="14860" xr:uid="{00000000-0005-0000-0000-00000E510000}"/>
    <cellStyle name="Standard 18 3 2 5 2 2 2" xfId="31698" xr:uid="{00000000-0005-0000-0000-00000F510000}"/>
    <cellStyle name="Standard 18 3 2 5 2 3" xfId="23280" xr:uid="{00000000-0005-0000-0000-000010510000}"/>
    <cellStyle name="Standard 18 3 2 5 3" xfId="11378" xr:uid="{00000000-0005-0000-0000-000011510000}"/>
    <cellStyle name="Standard 18 3 2 5 3 2" xfId="28216" xr:uid="{00000000-0005-0000-0000-000012510000}"/>
    <cellStyle name="Standard 18 3 2 5 4" xfId="19798" xr:uid="{00000000-0005-0000-0000-000013510000}"/>
    <cellStyle name="Standard 18 3 2 6" xfId="3454" xr:uid="{00000000-0005-0000-0000-000014510000}"/>
    <cellStyle name="Standard 18 3 2 6 2" xfId="6936" xr:uid="{00000000-0005-0000-0000-000015510000}"/>
    <cellStyle name="Standard 18 3 2 6 2 2" xfId="15357" xr:uid="{00000000-0005-0000-0000-000016510000}"/>
    <cellStyle name="Standard 18 3 2 6 2 2 2" xfId="32195" xr:uid="{00000000-0005-0000-0000-000017510000}"/>
    <cellStyle name="Standard 18 3 2 6 2 3" xfId="23777" xr:uid="{00000000-0005-0000-0000-000018510000}"/>
    <cellStyle name="Standard 18 3 2 6 3" xfId="11875" xr:uid="{00000000-0005-0000-0000-000019510000}"/>
    <cellStyle name="Standard 18 3 2 6 3 2" xfId="28713" xr:uid="{00000000-0005-0000-0000-00001A510000}"/>
    <cellStyle name="Standard 18 3 2 6 4" xfId="20295" xr:uid="{00000000-0005-0000-0000-00001B510000}"/>
    <cellStyle name="Standard 18 3 2 7" xfId="3935" xr:uid="{00000000-0005-0000-0000-00001C510000}"/>
    <cellStyle name="Standard 18 3 2 7 2" xfId="12356" xr:uid="{00000000-0005-0000-0000-00001D510000}"/>
    <cellStyle name="Standard 18 3 2 7 2 2" xfId="29194" xr:uid="{00000000-0005-0000-0000-00001E510000}"/>
    <cellStyle name="Standard 18 3 2 7 3" xfId="20776" xr:uid="{00000000-0005-0000-0000-00001F510000}"/>
    <cellStyle name="Standard 18 3 2 8" xfId="7431" xr:uid="{00000000-0005-0000-0000-000020510000}"/>
    <cellStyle name="Standard 18 3 2 8 2" xfId="15852" xr:uid="{00000000-0005-0000-0000-000021510000}"/>
    <cellStyle name="Standard 18 3 2 8 2 2" xfId="32690" xr:uid="{00000000-0005-0000-0000-000022510000}"/>
    <cellStyle name="Standard 18 3 2 8 3" xfId="24272" xr:uid="{00000000-0005-0000-0000-000023510000}"/>
    <cellStyle name="Standard 18 3 2 9" xfId="7922" xr:uid="{00000000-0005-0000-0000-000024510000}"/>
    <cellStyle name="Standard 18 3 2 9 2" xfId="16343" xr:uid="{00000000-0005-0000-0000-000025510000}"/>
    <cellStyle name="Standard 18 3 2 9 2 2" xfId="33181" xr:uid="{00000000-0005-0000-0000-000026510000}"/>
    <cellStyle name="Standard 18 3 2 9 3" xfId="24763" xr:uid="{00000000-0005-0000-0000-000027510000}"/>
    <cellStyle name="Standard 18 3 3" xfId="560" xr:uid="{00000000-0005-0000-0000-000028510000}"/>
    <cellStyle name="Standard 18 3 3 10" xfId="8416" xr:uid="{00000000-0005-0000-0000-000029510000}"/>
    <cellStyle name="Standard 18 3 3 10 2" xfId="16837" xr:uid="{00000000-0005-0000-0000-00002A510000}"/>
    <cellStyle name="Standard 18 3 3 10 2 2" xfId="33675" xr:uid="{00000000-0005-0000-0000-00002B510000}"/>
    <cellStyle name="Standard 18 3 3 10 3" xfId="25257" xr:uid="{00000000-0005-0000-0000-00002C510000}"/>
    <cellStyle name="Standard 18 3 3 11" xfId="9036" xr:uid="{00000000-0005-0000-0000-00002D510000}"/>
    <cellStyle name="Standard 18 3 3 11 2" xfId="25874" xr:uid="{00000000-0005-0000-0000-00002E510000}"/>
    <cellStyle name="Standard 18 3 3 12" xfId="17456" xr:uid="{00000000-0005-0000-0000-00002F510000}"/>
    <cellStyle name="Standard 18 3 3 2" xfId="1056" xr:uid="{00000000-0005-0000-0000-000030510000}"/>
    <cellStyle name="Standard 18 3 3 2 2" xfId="2044" xr:uid="{00000000-0005-0000-0000-000031510000}"/>
    <cellStyle name="Standard 18 3 3 2 2 2" xfId="5580" xr:uid="{00000000-0005-0000-0000-000032510000}"/>
    <cellStyle name="Standard 18 3 3 2 2 2 2" xfId="14001" xr:uid="{00000000-0005-0000-0000-000033510000}"/>
    <cellStyle name="Standard 18 3 3 2 2 2 2 2" xfId="30839" xr:uid="{00000000-0005-0000-0000-000034510000}"/>
    <cellStyle name="Standard 18 3 3 2 2 2 3" xfId="22421" xr:uid="{00000000-0005-0000-0000-000035510000}"/>
    <cellStyle name="Standard 18 3 3 2 2 3" xfId="10519" xr:uid="{00000000-0005-0000-0000-000036510000}"/>
    <cellStyle name="Standard 18 3 3 2 2 3 2" xfId="27357" xr:uid="{00000000-0005-0000-0000-000037510000}"/>
    <cellStyle name="Standard 18 3 3 2 2 4" xfId="18939" xr:uid="{00000000-0005-0000-0000-000038510000}"/>
    <cellStyle name="Standard 18 3 3 2 3" xfId="4592" xr:uid="{00000000-0005-0000-0000-000039510000}"/>
    <cellStyle name="Standard 18 3 3 2 3 2" xfId="13013" xr:uid="{00000000-0005-0000-0000-00003A510000}"/>
    <cellStyle name="Standard 18 3 3 2 3 2 2" xfId="29851" xr:uid="{00000000-0005-0000-0000-00003B510000}"/>
    <cellStyle name="Standard 18 3 3 2 3 3" xfId="21433" xr:uid="{00000000-0005-0000-0000-00003C510000}"/>
    <cellStyle name="Standard 18 3 3 2 4" xfId="9531" xr:uid="{00000000-0005-0000-0000-00003D510000}"/>
    <cellStyle name="Standard 18 3 3 2 4 2" xfId="26369" xr:uid="{00000000-0005-0000-0000-00003E510000}"/>
    <cellStyle name="Standard 18 3 3 2 5" xfId="17951" xr:uid="{00000000-0005-0000-0000-00003F510000}"/>
    <cellStyle name="Standard 18 3 3 3" xfId="1549" xr:uid="{00000000-0005-0000-0000-000040510000}"/>
    <cellStyle name="Standard 18 3 3 3 2" xfId="5085" xr:uid="{00000000-0005-0000-0000-000041510000}"/>
    <cellStyle name="Standard 18 3 3 3 2 2" xfId="13506" xr:uid="{00000000-0005-0000-0000-000042510000}"/>
    <cellStyle name="Standard 18 3 3 3 2 2 2" xfId="30344" xr:uid="{00000000-0005-0000-0000-000043510000}"/>
    <cellStyle name="Standard 18 3 3 3 2 3" xfId="21926" xr:uid="{00000000-0005-0000-0000-000044510000}"/>
    <cellStyle name="Standard 18 3 3 3 3" xfId="10024" xr:uid="{00000000-0005-0000-0000-000045510000}"/>
    <cellStyle name="Standard 18 3 3 3 3 2" xfId="26862" xr:uid="{00000000-0005-0000-0000-000046510000}"/>
    <cellStyle name="Standard 18 3 3 3 4" xfId="18444" xr:uid="{00000000-0005-0000-0000-000047510000}"/>
    <cellStyle name="Standard 18 3 3 4" xfId="2463" xr:uid="{00000000-0005-0000-0000-000048510000}"/>
    <cellStyle name="Standard 18 3 3 4 2" xfId="5949" xr:uid="{00000000-0005-0000-0000-000049510000}"/>
    <cellStyle name="Standard 18 3 3 4 2 2" xfId="14370" xr:uid="{00000000-0005-0000-0000-00004A510000}"/>
    <cellStyle name="Standard 18 3 3 4 2 2 2" xfId="31208" xr:uid="{00000000-0005-0000-0000-00004B510000}"/>
    <cellStyle name="Standard 18 3 3 4 2 3" xfId="22790" xr:uid="{00000000-0005-0000-0000-00004C510000}"/>
    <cellStyle name="Standard 18 3 3 4 3" xfId="10888" xr:uid="{00000000-0005-0000-0000-00004D510000}"/>
    <cellStyle name="Standard 18 3 3 4 3 2" xfId="27726" xr:uid="{00000000-0005-0000-0000-00004E510000}"/>
    <cellStyle name="Standard 18 3 3 4 4" xfId="19308" xr:uid="{00000000-0005-0000-0000-00004F510000}"/>
    <cellStyle name="Standard 18 3 3 5" xfId="2958" xr:uid="{00000000-0005-0000-0000-000050510000}"/>
    <cellStyle name="Standard 18 3 3 5 2" xfId="6440" xr:uid="{00000000-0005-0000-0000-000051510000}"/>
    <cellStyle name="Standard 18 3 3 5 2 2" xfId="14861" xr:uid="{00000000-0005-0000-0000-000052510000}"/>
    <cellStyle name="Standard 18 3 3 5 2 2 2" xfId="31699" xr:uid="{00000000-0005-0000-0000-000053510000}"/>
    <cellStyle name="Standard 18 3 3 5 2 3" xfId="23281" xr:uid="{00000000-0005-0000-0000-000054510000}"/>
    <cellStyle name="Standard 18 3 3 5 3" xfId="11379" xr:uid="{00000000-0005-0000-0000-000055510000}"/>
    <cellStyle name="Standard 18 3 3 5 3 2" xfId="28217" xr:uid="{00000000-0005-0000-0000-000056510000}"/>
    <cellStyle name="Standard 18 3 3 5 4" xfId="19799" xr:uid="{00000000-0005-0000-0000-000057510000}"/>
    <cellStyle name="Standard 18 3 3 6" xfId="3455" xr:uid="{00000000-0005-0000-0000-000058510000}"/>
    <cellStyle name="Standard 18 3 3 6 2" xfId="6937" xr:uid="{00000000-0005-0000-0000-000059510000}"/>
    <cellStyle name="Standard 18 3 3 6 2 2" xfId="15358" xr:uid="{00000000-0005-0000-0000-00005A510000}"/>
    <cellStyle name="Standard 18 3 3 6 2 2 2" xfId="32196" xr:uid="{00000000-0005-0000-0000-00005B510000}"/>
    <cellStyle name="Standard 18 3 3 6 2 3" xfId="23778" xr:uid="{00000000-0005-0000-0000-00005C510000}"/>
    <cellStyle name="Standard 18 3 3 6 3" xfId="11876" xr:uid="{00000000-0005-0000-0000-00005D510000}"/>
    <cellStyle name="Standard 18 3 3 6 3 2" xfId="28714" xr:uid="{00000000-0005-0000-0000-00005E510000}"/>
    <cellStyle name="Standard 18 3 3 6 4" xfId="20296" xr:uid="{00000000-0005-0000-0000-00005F510000}"/>
    <cellStyle name="Standard 18 3 3 7" xfId="4097" xr:uid="{00000000-0005-0000-0000-000060510000}"/>
    <cellStyle name="Standard 18 3 3 7 2" xfId="12518" xr:uid="{00000000-0005-0000-0000-000061510000}"/>
    <cellStyle name="Standard 18 3 3 7 2 2" xfId="29356" xr:uid="{00000000-0005-0000-0000-000062510000}"/>
    <cellStyle name="Standard 18 3 3 7 3" xfId="20938" xr:uid="{00000000-0005-0000-0000-000063510000}"/>
    <cellStyle name="Standard 18 3 3 8" xfId="7432" xr:uid="{00000000-0005-0000-0000-000064510000}"/>
    <cellStyle name="Standard 18 3 3 8 2" xfId="15853" xr:uid="{00000000-0005-0000-0000-000065510000}"/>
    <cellStyle name="Standard 18 3 3 8 2 2" xfId="32691" xr:uid="{00000000-0005-0000-0000-000066510000}"/>
    <cellStyle name="Standard 18 3 3 8 3" xfId="24273" xr:uid="{00000000-0005-0000-0000-000067510000}"/>
    <cellStyle name="Standard 18 3 3 9" xfId="7923" xr:uid="{00000000-0005-0000-0000-000068510000}"/>
    <cellStyle name="Standard 18 3 3 9 2" xfId="16344" xr:uid="{00000000-0005-0000-0000-000069510000}"/>
    <cellStyle name="Standard 18 3 3 9 2 2" xfId="33182" xr:uid="{00000000-0005-0000-0000-00006A510000}"/>
    <cellStyle name="Standard 18 3 3 9 3" xfId="24764" xr:uid="{00000000-0005-0000-0000-00006B510000}"/>
    <cellStyle name="Standard 18 3 4" xfId="731" xr:uid="{00000000-0005-0000-0000-00006C510000}"/>
    <cellStyle name="Standard 18 3 4 2" xfId="1719" xr:uid="{00000000-0005-0000-0000-00006D510000}"/>
    <cellStyle name="Standard 18 3 4 2 2" xfId="5255" xr:uid="{00000000-0005-0000-0000-00006E510000}"/>
    <cellStyle name="Standard 18 3 4 2 2 2" xfId="13676" xr:uid="{00000000-0005-0000-0000-00006F510000}"/>
    <cellStyle name="Standard 18 3 4 2 2 2 2" xfId="30514" xr:uid="{00000000-0005-0000-0000-000070510000}"/>
    <cellStyle name="Standard 18 3 4 2 2 3" xfId="22096" xr:uid="{00000000-0005-0000-0000-000071510000}"/>
    <cellStyle name="Standard 18 3 4 2 3" xfId="10194" xr:uid="{00000000-0005-0000-0000-000072510000}"/>
    <cellStyle name="Standard 18 3 4 2 3 2" xfId="27032" xr:uid="{00000000-0005-0000-0000-000073510000}"/>
    <cellStyle name="Standard 18 3 4 2 4" xfId="18614" xr:uid="{00000000-0005-0000-0000-000074510000}"/>
    <cellStyle name="Standard 18 3 4 3" xfId="4267" xr:uid="{00000000-0005-0000-0000-000075510000}"/>
    <cellStyle name="Standard 18 3 4 3 2" xfId="12688" xr:uid="{00000000-0005-0000-0000-000076510000}"/>
    <cellStyle name="Standard 18 3 4 3 2 2" xfId="29526" xr:uid="{00000000-0005-0000-0000-000077510000}"/>
    <cellStyle name="Standard 18 3 4 3 3" xfId="21108" xr:uid="{00000000-0005-0000-0000-000078510000}"/>
    <cellStyle name="Standard 18 3 4 4" xfId="9206" xr:uid="{00000000-0005-0000-0000-000079510000}"/>
    <cellStyle name="Standard 18 3 4 4 2" xfId="26044" xr:uid="{00000000-0005-0000-0000-00007A510000}"/>
    <cellStyle name="Standard 18 3 4 5" xfId="17626" xr:uid="{00000000-0005-0000-0000-00007B510000}"/>
    <cellStyle name="Standard 18 3 5" xfId="1224" xr:uid="{00000000-0005-0000-0000-00007C510000}"/>
    <cellStyle name="Standard 18 3 5 2" xfId="4760" xr:uid="{00000000-0005-0000-0000-00007D510000}"/>
    <cellStyle name="Standard 18 3 5 2 2" xfId="13181" xr:uid="{00000000-0005-0000-0000-00007E510000}"/>
    <cellStyle name="Standard 18 3 5 2 2 2" xfId="30019" xr:uid="{00000000-0005-0000-0000-00007F510000}"/>
    <cellStyle name="Standard 18 3 5 2 3" xfId="21601" xr:uid="{00000000-0005-0000-0000-000080510000}"/>
    <cellStyle name="Standard 18 3 5 3" xfId="9699" xr:uid="{00000000-0005-0000-0000-000081510000}"/>
    <cellStyle name="Standard 18 3 5 3 2" xfId="26537" xr:uid="{00000000-0005-0000-0000-000082510000}"/>
    <cellStyle name="Standard 18 3 5 4" xfId="18119" xr:uid="{00000000-0005-0000-0000-000083510000}"/>
    <cellStyle name="Standard 18 3 6" xfId="2461" xr:uid="{00000000-0005-0000-0000-000084510000}"/>
    <cellStyle name="Standard 18 3 6 2" xfId="5947" xr:uid="{00000000-0005-0000-0000-000085510000}"/>
    <cellStyle name="Standard 18 3 6 2 2" xfId="14368" xr:uid="{00000000-0005-0000-0000-000086510000}"/>
    <cellStyle name="Standard 18 3 6 2 2 2" xfId="31206" xr:uid="{00000000-0005-0000-0000-000087510000}"/>
    <cellStyle name="Standard 18 3 6 2 3" xfId="22788" xr:uid="{00000000-0005-0000-0000-000088510000}"/>
    <cellStyle name="Standard 18 3 6 3" xfId="10886" xr:uid="{00000000-0005-0000-0000-000089510000}"/>
    <cellStyle name="Standard 18 3 6 3 2" xfId="27724" xr:uid="{00000000-0005-0000-0000-00008A510000}"/>
    <cellStyle name="Standard 18 3 6 4" xfId="19306" xr:uid="{00000000-0005-0000-0000-00008B510000}"/>
    <cellStyle name="Standard 18 3 7" xfId="2956" xr:uid="{00000000-0005-0000-0000-00008C510000}"/>
    <cellStyle name="Standard 18 3 7 2" xfId="6438" xr:uid="{00000000-0005-0000-0000-00008D510000}"/>
    <cellStyle name="Standard 18 3 7 2 2" xfId="14859" xr:uid="{00000000-0005-0000-0000-00008E510000}"/>
    <cellStyle name="Standard 18 3 7 2 2 2" xfId="31697" xr:uid="{00000000-0005-0000-0000-00008F510000}"/>
    <cellStyle name="Standard 18 3 7 2 3" xfId="23279" xr:uid="{00000000-0005-0000-0000-000090510000}"/>
    <cellStyle name="Standard 18 3 7 3" xfId="11377" xr:uid="{00000000-0005-0000-0000-000091510000}"/>
    <cellStyle name="Standard 18 3 7 3 2" xfId="28215" xr:uid="{00000000-0005-0000-0000-000092510000}"/>
    <cellStyle name="Standard 18 3 7 4" xfId="19797" xr:uid="{00000000-0005-0000-0000-000093510000}"/>
    <cellStyle name="Standard 18 3 8" xfId="3453" xr:uid="{00000000-0005-0000-0000-000094510000}"/>
    <cellStyle name="Standard 18 3 8 2" xfId="6935" xr:uid="{00000000-0005-0000-0000-000095510000}"/>
    <cellStyle name="Standard 18 3 8 2 2" xfId="15356" xr:uid="{00000000-0005-0000-0000-000096510000}"/>
    <cellStyle name="Standard 18 3 8 2 2 2" xfId="32194" xr:uid="{00000000-0005-0000-0000-000097510000}"/>
    <cellStyle name="Standard 18 3 8 2 3" xfId="23776" xr:uid="{00000000-0005-0000-0000-000098510000}"/>
    <cellStyle name="Standard 18 3 8 3" xfId="11874" xr:uid="{00000000-0005-0000-0000-000099510000}"/>
    <cellStyle name="Standard 18 3 8 3 2" xfId="28712" xr:uid="{00000000-0005-0000-0000-00009A510000}"/>
    <cellStyle name="Standard 18 3 8 4" xfId="20294" xr:uid="{00000000-0005-0000-0000-00009B510000}"/>
    <cellStyle name="Standard 18 3 9" xfId="3772" xr:uid="{00000000-0005-0000-0000-00009C510000}"/>
    <cellStyle name="Standard 18 3 9 2" xfId="12193" xr:uid="{00000000-0005-0000-0000-00009D510000}"/>
    <cellStyle name="Standard 18 3 9 2 2" xfId="29031" xr:uid="{00000000-0005-0000-0000-00009E510000}"/>
    <cellStyle name="Standard 18 3 9 3" xfId="20613" xr:uid="{00000000-0005-0000-0000-00009F510000}"/>
    <cellStyle name="Standard 18 4" xfId="320" xr:uid="{00000000-0005-0000-0000-0000A0510000}"/>
    <cellStyle name="Standard 18 4 10" xfId="8417" xr:uid="{00000000-0005-0000-0000-0000A1510000}"/>
    <cellStyle name="Standard 18 4 10 2" xfId="16838" xr:uid="{00000000-0005-0000-0000-0000A2510000}"/>
    <cellStyle name="Standard 18 4 10 2 2" xfId="33676" xr:uid="{00000000-0005-0000-0000-0000A3510000}"/>
    <cellStyle name="Standard 18 4 10 3" xfId="25258" xr:uid="{00000000-0005-0000-0000-0000A4510000}"/>
    <cellStyle name="Standard 18 4 11" xfId="8795" xr:uid="{00000000-0005-0000-0000-0000A5510000}"/>
    <cellStyle name="Standard 18 4 11 2" xfId="25634" xr:uid="{00000000-0005-0000-0000-0000A6510000}"/>
    <cellStyle name="Standard 18 4 12" xfId="17215" xr:uid="{00000000-0005-0000-0000-0000A7510000}"/>
    <cellStyle name="Standard 18 4 2" xfId="816" xr:uid="{00000000-0005-0000-0000-0000A8510000}"/>
    <cellStyle name="Standard 18 4 2 2" xfId="1804" xr:uid="{00000000-0005-0000-0000-0000A9510000}"/>
    <cellStyle name="Standard 18 4 2 2 2" xfId="5340" xr:uid="{00000000-0005-0000-0000-0000AA510000}"/>
    <cellStyle name="Standard 18 4 2 2 2 2" xfId="13761" xr:uid="{00000000-0005-0000-0000-0000AB510000}"/>
    <cellStyle name="Standard 18 4 2 2 2 2 2" xfId="30599" xr:uid="{00000000-0005-0000-0000-0000AC510000}"/>
    <cellStyle name="Standard 18 4 2 2 2 3" xfId="22181" xr:uid="{00000000-0005-0000-0000-0000AD510000}"/>
    <cellStyle name="Standard 18 4 2 2 3" xfId="10279" xr:uid="{00000000-0005-0000-0000-0000AE510000}"/>
    <cellStyle name="Standard 18 4 2 2 3 2" xfId="27117" xr:uid="{00000000-0005-0000-0000-0000AF510000}"/>
    <cellStyle name="Standard 18 4 2 2 4" xfId="18699" xr:uid="{00000000-0005-0000-0000-0000B0510000}"/>
    <cellStyle name="Standard 18 4 2 3" xfId="4352" xr:uid="{00000000-0005-0000-0000-0000B1510000}"/>
    <cellStyle name="Standard 18 4 2 3 2" xfId="12773" xr:uid="{00000000-0005-0000-0000-0000B2510000}"/>
    <cellStyle name="Standard 18 4 2 3 2 2" xfId="29611" xr:uid="{00000000-0005-0000-0000-0000B3510000}"/>
    <cellStyle name="Standard 18 4 2 3 3" xfId="21193" xr:uid="{00000000-0005-0000-0000-0000B4510000}"/>
    <cellStyle name="Standard 18 4 2 4" xfId="9291" xr:uid="{00000000-0005-0000-0000-0000B5510000}"/>
    <cellStyle name="Standard 18 4 2 4 2" xfId="26129" xr:uid="{00000000-0005-0000-0000-0000B6510000}"/>
    <cellStyle name="Standard 18 4 2 5" xfId="17711" xr:uid="{00000000-0005-0000-0000-0000B7510000}"/>
    <cellStyle name="Standard 18 4 3" xfId="1309" xr:uid="{00000000-0005-0000-0000-0000B8510000}"/>
    <cellStyle name="Standard 18 4 3 2" xfId="4845" xr:uid="{00000000-0005-0000-0000-0000B9510000}"/>
    <cellStyle name="Standard 18 4 3 2 2" xfId="13266" xr:uid="{00000000-0005-0000-0000-0000BA510000}"/>
    <cellStyle name="Standard 18 4 3 2 2 2" xfId="30104" xr:uid="{00000000-0005-0000-0000-0000BB510000}"/>
    <cellStyle name="Standard 18 4 3 2 3" xfId="21686" xr:uid="{00000000-0005-0000-0000-0000BC510000}"/>
    <cellStyle name="Standard 18 4 3 3" xfId="9784" xr:uid="{00000000-0005-0000-0000-0000BD510000}"/>
    <cellStyle name="Standard 18 4 3 3 2" xfId="26622" xr:uid="{00000000-0005-0000-0000-0000BE510000}"/>
    <cellStyle name="Standard 18 4 3 4" xfId="18204" xr:uid="{00000000-0005-0000-0000-0000BF510000}"/>
    <cellStyle name="Standard 18 4 4" xfId="2464" xr:uid="{00000000-0005-0000-0000-0000C0510000}"/>
    <cellStyle name="Standard 18 4 4 2" xfId="5950" xr:uid="{00000000-0005-0000-0000-0000C1510000}"/>
    <cellStyle name="Standard 18 4 4 2 2" xfId="14371" xr:uid="{00000000-0005-0000-0000-0000C2510000}"/>
    <cellStyle name="Standard 18 4 4 2 2 2" xfId="31209" xr:uid="{00000000-0005-0000-0000-0000C3510000}"/>
    <cellStyle name="Standard 18 4 4 2 3" xfId="22791" xr:uid="{00000000-0005-0000-0000-0000C4510000}"/>
    <cellStyle name="Standard 18 4 4 3" xfId="10889" xr:uid="{00000000-0005-0000-0000-0000C5510000}"/>
    <cellStyle name="Standard 18 4 4 3 2" xfId="27727" xr:uid="{00000000-0005-0000-0000-0000C6510000}"/>
    <cellStyle name="Standard 18 4 4 4" xfId="19309" xr:uid="{00000000-0005-0000-0000-0000C7510000}"/>
    <cellStyle name="Standard 18 4 5" xfId="2959" xr:uid="{00000000-0005-0000-0000-0000C8510000}"/>
    <cellStyle name="Standard 18 4 5 2" xfId="6441" xr:uid="{00000000-0005-0000-0000-0000C9510000}"/>
    <cellStyle name="Standard 18 4 5 2 2" xfId="14862" xr:uid="{00000000-0005-0000-0000-0000CA510000}"/>
    <cellStyle name="Standard 18 4 5 2 2 2" xfId="31700" xr:uid="{00000000-0005-0000-0000-0000CB510000}"/>
    <cellStyle name="Standard 18 4 5 2 3" xfId="23282" xr:uid="{00000000-0005-0000-0000-0000CC510000}"/>
    <cellStyle name="Standard 18 4 5 3" xfId="11380" xr:uid="{00000000-0005-0000-0000-0000CD510000}"/>
    <cellStyle name="Standard 18 4 5 3 2" xfId="28218" xr:uid="{00000000-0005-0000-0000-0000CE510000}"/>
    <cellStyle name="Standard 18 4 5 4" xfId="19800" xr:uid="{00000000-0005-0000-0000-0000CF510000}"/>
    <cellStyle name="Standard 18 4 6" xfId="3456" xr:uid="{00000000-0005-0000-0000-0000D0510000}"/>
    <cellStyle name="Standard 18 4 6 2" xfId="6938" xr:uid="{00000000-0005-0000-0000-0000D1510000}"/>
    <cellStyle name="Standard 18 4 6 2 2" xfId="15359" xr:uid="{00000000-0005-0000-0000-0000D2510000}"/>
    <cellStyle name="Standard 18 4 6 2 2 2" xfId="32197" xr:uid="{00000000-0005-0000-0000-0000D3510000}"/>
    <cellStyle name="Standard 18 4 6 2 3" xfId="23779" xr:uid="{00000000-0005-0000-0000-0000D4510000}"/>
    <cellStyle name="Standard 18 4 6 3" xfId="11877" xr:uid="{00000000-0005-0000-0000-0000D5510000}"/>
    <cellStyle name="Standard 18 4 6 3 2" xfId="28715" xr:uid="{00000000-0005-0000-0000-0000D6510000}"/>
    <cellStyle name="Standard 18 4 6 4" xfId="20297" xr:uid="{00000000-0005-0000-0000-0000D7510000}"/>
    <cellStyle name="Standard 18 4 7" xfId="3857" xr:uid="{00000000-0005-0000-0000-0000D8510000}"/>
    <cellStyle name="Standard 18 4 7 2" xfId="12278" xr:uid="{00000000-0005-0000-0000-0000D9510000}"/>
    <cellStyle name="Standard 18 4 7 2 2" xfId="29116" xr:uid="{00000000-0005-0000-0000-0000DA510000}"/>
    <cellStyle name="Standard 18 4 7 3" xfId="20698" xr:uid="{00000000-0005-0000-0000-0000DB510000}"/>
    <cellStyle name="Standard 18 4 8" xfId="7433" xr:uid="{00000000-0005-0000-0000-0000DC510000}"/>
    <cellStyle name="Standard 18 4 8 2" xfId="15854" xr:uid="{00000000-0005-0000-0000-0000DD510000}"/>
    <cellStyle name="Standard 18 4 8 2 2" xfId="32692" xr:uid="{00000000-0005-0000-0000-0000DE510000}"/>
    <cellStyle name="Standard 18 4 8 3" xfId="24274" xr:uid="{00000000-0005-0000-0000-0000DF510000}"/>
    <cellStyle name="Standard 18 4 9" xfId="7924" xr:uid="{00000000-0005-0000-0000-0000E0510000}"/>
    <cellStyle name="Standard 18 4 9 2" xfId="16345" xr:uid="{00000000-0005-0000-0000-0000E1510000}"/>
    <cellStyle name="Standard 18 4 9 2 2" xfId="33183" xr:uid="{00000000-0005-0000-0000-0000E2510000}"/>
    <cellStyle name="Standard 18 4 9 3" xfId="24765" xr:uid="{00000000-0005-0000-0000-0000E3510000}"/>
    <cellStyle name="Standard 18 5" xfId="482" xr:uid="{00000000-0005-0000-0000-0000E4510000}"/>
    <cellStyle name="Standard 18 5 10" xfId="8418" xr:uid="{00000000-0005-0000-0000-0000E5510000}"/>
    <cellStyle name="Standard 18 5 10 2" xfId="16839" xr:uid="{00000000-0005-0000-0000-0000E6510000}"/>
    <cellStyle name="Standard 18 5 10 2 2" xfId="33677" xr:uid="{00000000-0005-0000-0000-0000E7510000}"/>
    <cellStyle name="Standard 18 5 10 3" xfId="25259" xr:uid="{00000000-0005-0000-0000-0000E8510000}"/>
    <cellStyle name="Standard 18 5 11" xfId="8958" xr:uid="{00000000-0005-0000-0000-0000E9510000}"/>
    <cellStyle name="Standard 18 5 11 2" xfId="25796" xr:uid="{00000000-0005-0000-0000-0000EA510000}"/>
    <cellStyle name="Standard 18 5 12" xfId="17378" xr:uid="{00000000-0005-0000-0000-0000EB510000}"/>
    <cellStyle name="Standard 18 5 2" xfId="978" xr:uid="{00000000-0005-0000-0000-0000EC510000}"/>
    <cellStyle name="Standard 18 5 2 2" xfId="1966" xr:uid="{00000000-0005-0000-0000-0000ED510000}"/>
    <cellStyle name="Standard 18 5 2 2 2" xfId="5502" xr:uid="{00000000-0005-0000-0000-0000EE510000}"/>
    <cellStyle name="Standard 18 5 2 2 2 2" xfId="13923" xr:uid="{00000000-0005-0000-0000-0000EF510000}"/>
    <cellStyle name="Standard 18 5 2 2 2 2 2" xfId="30761" xr:uid="{00000000-0005-0000-0000-0000F0510000}"/>
    <cellStyle name="Standard 18 5 2 2 2 3" xfId="22343" xr:uid="{00000000-0005-0000-0000-0000F1510000}"/>
    <cellStyle name="Standard 18 5 2 2 3" xfId="10441" xr:uid="{00000000-0005-0000-0000-0000F2510000}"/>
    <cellStyle name="Standard 18 5 2 2 3 2" xfId="27279" xr:uid="{00000000-0005-0000-0000-0000F3510000}"/>
    <cellStyle name="Standard 18 5 2 2 4" xfId="18861" xr:uid="{00000000-0005-0000-0000-0000F4510000}"/>
    <cellStyle name="Standard 18 5 2 3" xfId="4514" xr:uid="{00000000-0005-0000-0000-0000F5510000}"/>
    <cellStyle name="Standard 18 5 2 3 2" xfId="12935" xr:uid="{00000000-0005-0000-0000-0000F6510000}"/>
    <cellStyle name="Standard 18 5 2 3 2 2" xfId="29773" xr:uid="{00000000-0005-0000-0000-0000F7510000}"/>
    <cellStyle name="Standard 18 5 2 3 3" xfId="21355" xr:uid="{00000000-0005-0000-0000-0000F8510000}"/>
    <cellStyle name="Standard 18 5 2 4" xfId="9453" xr:uid="{00000000-0005-0000-0000-0000F9510000}"/>
    <cellStyle name="Standard 18 5 2 4 2" xfId="26291" xr:uid="{00000000-0005-0000-0000-0000FA510000}"/>
    <cellStyle name="Standard 18 5 2 5" xfId="17873" xr:uid="{00000000-0005-0000-0000-0000FB510000}"/>
    <cellStyle name="Standard 18 5 3" xfId="1471" xr:uid="{00000000-0005-0000-0000-0000FC510000}"/>
    <cellStyle name="Standard 18 5 3 2" xfId="5007" xr:uid="{00000000-0005-0000-0000-0000FD510000}"/>
    <cellStyle name="Standard 18 5 3 2 2" xfId="13428" xr:uid="{00000000-0005-0000-0000-0000FE510000}"/>
    <cellStyle name="Standard 18 5 3 2 2 2" xfId="30266" xr:uid="{00000000-0005-0000-0000-0000FF510000}"/>
    <cellStyle name="Standard 18 5 3 2 3" xfId="21848" xr:uid="{00000000-0005-0000-0000-000000520000}"/>
    <cellStyle name="Standard 18 5 3 3" xfId="9946" xr:uid="{00000000-0005-0000-0000-000001520000}"/>
    <cellStyle name="Standard 18 5 3 3 2" xfId="26784" xr:uid="{00000000-0005-0000-0000-000002520000}"/>
    <cellStyle name="Standard 18 5 3 4" xfId="18366" xr:uid="{00000000-0005-0000-0000-000003520000}"/>
    <cellStyle name="Standard 18 5 4" xfId="2465" xr:uid="{00000000-0005-0000-0000-000004520000}"/>
    <cellStyle name="Standard 18 5 4 2" xfId="5951" xr:uid="{00000000-0005-0000-0000-000005520000}"/>
    <cellStyle name="Standard 18 5 4 2 2" xfId="14372" xr:uid="{00000000-0005-0000-0000-000006520000}"/>
    <cellStyle name="Standard 18 5 4 2 2 2" xfId="31210" xr:uid="{00000000-0005-0000-0000-000007520000}"/>
    <cellStyle name="Standard 18 5 4 2 3" xfId="22792" xr:uid="{00000000-0005-0000-0000-000008520000}"/>
    <cellStyle name="Standard 18 5 4 3" xfId="10890" xr:uid="{00000000-0005-0000-0000-000009520000}"/>
    <cellStyle name="Standard 18 5 4 3 2" xfId="27728" xr:uid="{00000000-0005-0000-0000-00000A520000}"/>
    <cellStyle name="Standard 18 5 4 4" xfId="19310" xr:uid="{00000000-0005-0000-0000-00000B520000}"/>
    <cellStyle name="Standard 18 5 5" xfId="2960" xr:uid="{00000000-0005-0000-0000-00000C520000}"/>
    <cellStyle name="Standard 18 5 5 2" xfId="6442" xr:uid="{00000000-0005-0000-0000-00000D520000}"/>
    <cellStyle name="Standard 18 5 5 2 2" xfId="14863" xr:uid="{00000000-0005-0000-0000-00000E520000}"/>
    <cellStyle name="Standard 18 5 5 2 2 2" xfId="31701" xr:uid="{00000000-0005-0000-0000-00000F520000}"/>
    <cellStyle name="Standard 18 5 5 2 3" xfId="23283" xr:uid="{00000000-0005-0000-0000-000010520000}"/>
    <cellStyle name="Standard 18 5 5 3" xfId="11381" xr:uid="{00000000-0005-0000-0000-000011520000}"/>
    <cellStyle name="Standard 18 5 5 3 2" xfId="28219" xr:uid="{00000000-0005-0000-0000-000012520000}"/>
    <cellStyle name="Standard 18 5 5 4" xfId="19801" xr:uid="{00000000-0005-0000-0000-000013520000}"/>
    <cellStyle name="Standard 18 5 6" xfId="3457" xr:uid="{00000000-0005-0000-0000-000014520000}"/>
    <cellStyle name="Standard 18 5 6 2" xfId="6939" xr:uid="{00000000-0005-0000-0000-000015520000}"/>
    <cellStyle name="Standard 18 5 6 2 2" xfId="15360" xr:uid="{00000000-0005-0000-0000-000016520000}"/>
    <cellStyle name="Standard 18 5 6 2 2 2" xfId="32198" xr:uid="{00000000-0005-0000-0000-000017520000}"/>
    <cellStyle name="Standard 18 5 6 2 3" xfId="23780" xr:uid="{00000000-0005-0000-0000-000018520000}"/>
    <cellStyle name="Standard 18 5 6 3" xfId="11878" xr:uid="{00000000-0005-0000-0000-000019520000}"/>
    <cellStyle name="Standard 18 5 6 3 2" xfId="28716" xr:uid="{00000000-0005-0000-0000-00001A520000}"/>
    <cellStyle name="Standard 18 5 6 4" xfId="20298" xr:uid="{00000000-0005-0000-0000-00001B520000}"/>
    <cellStyle name="Standard 18 5 7" xfId="4019" xr:uid="{00000000-0005-0000-0000-00001C520000}"/>
    <cellStyle name="Standard 18 5 7 2" xfId="12440" xr:uid="{00000000-0005-0000-0000-00001D520000}"/>
    <cellStyle name="Standard 18 5 7 2 2" xfId="29278" xr:uid="{00000000-0005-0000-0000-00001E520000}"/>
    <cellStyle name="Standard 18 5 7 3" xfId="20860" xr:uid="{00000000-0005-0000-0000-00001F520000}"/>
    <cellStyle name="Standard 18 5 8" xfId="7434" xr:uid="{00000000-0005-0000-0000-000020520000}"/>
    <cellStyle name="Standard 18 5 8 2" xfId="15855" xr:uid="{00000000-0005-0000-0000-000021520000}"/>
    <cellStyle name="Standard 18 5 8 2 2" xfId="32693" xr:uid="{00000000-0005-0000-0000-000022520000}"/>
    <cellStyle name="Standard 18 5 8 3" xfId="24275" xr:uid="{00000000-0005-0000-0000-000023520000}"/>
    <cellStyle name="Standard 18 5 9" xfId="7925" xr:uid="{00000000-0005-0000-0000-000024520000}"/>
    <cellStyle name="Standard 18 5 9 2" xfId="16346" xr:uid="{00000000-0005-0000-0000-000025520000}"/>
    <cellStyle name="Standard 18 5 9 2 2" xfId="33184" xr:uid="{00000000-0005-0000-0000-000026520000}"/>
    <cellStyle name="Standard 18 5 9 3" xfId="24766" xr:uid="{00000000-0005-0000-0000-000027520000}"/>
    <cellStyle name="Standard 18 6" xfId="653" xr:uid="{00000000-0005-0000-0000-000028520000}"/>
    <cellStyle name="Standard 18 6 2" xfId="1641" xr:uid="{00000000-0005-0000-0000-000029520000}"/>
    <cellStyle name="Standard 18 6 2 2" xfId="5177" xr:uid="{00000000-0005-0000-0000-00002A520000}"/>
    <cellStyle name="Standard 18 6 2 2 2" xfId="13598" xr:uid="{00000000-0005-0000-0000-00002B520000}"/>
    <cellStyle name="Standard 18 6 2 2 2 2" xfId="30436" xr:uid="{00000000-0005-0000-0000-00002C520000}"/>
    <cellStyle name="Standard 18 6 2 2 3" xfId="22018" xr:uid="{00000000-0005-0000-0000-00002D520000}"/>
    <cellStyle name="Standard 18 6 2 3" xfId="10116" xr:uid="{00000000-0005-0000-0000-00002E520000}"/>
    <cellStyle name="Standard 18 6 2 3 2" xfId="26954" xr:uid="{00000000-0005-0000-0000-00002F520000}"/>
    <cellStyle name="Standard 18 6 2 4" xfId="18536" xr:uid="{00000000-0005-0000-0000-000030520000}"/>
    <cellStyle name="Standard 18 6 3" xfId="4189" xr:uid="{00000000-0005-0000-0000-000031520000}"/>
    <cellStyle name="Standard 18 6 3 2" xfId="12610" xr:uid="{00000000-0005-0000-0000-000032520000}"/>
    <cellStyle name="Standard 18 6 3 2 2" xfId="29448" xr:uid="{00000000-0005-0000-0000-000033520000}"/>
    <cellStyle name="Standard 18 6 3 3" xfId="21030" xr:uid="{00000000-0005-0000-0000-000034520000}"/>
    <cellStyle name="Standard 18 6 4" xfId="9128" xr:uid="{00000000-0005-0000-0000-000035520000}"/>
    <cellStyle name="Standard 18 6 4 2" xfId="25966" xr:uid="{00000000-0005-0000-0000-000036520000}"/>
    <cellStyle name="Standard 18 6 5" xfId="17548" xr:uid="{00000000-0005-0000-0000-000037520000}"/>
    <cellStyle name="Standard 18 7" xfId="1146" xr:uid="{00000000-0005-0000-0000-000038520000}"/>
    <cellStyle name="Standard 18 7 2" xfId="4682" xr:uid="{00000000-0005-0000-0000-000039520000}"/>
    <cellStyle name="Standard 18 7 2 2" xfId="13103" xr:uid="{00000000-0005-0000-0000-00003A520000}"/>
    <cellStyle name="Standard 18 7 2 2 2" xfId="29941" xr:uid="{00000000-0005-0000-0000-00003B520000}"/>
    <cellStyle name="Standard 18 7 2 3" xfId="21523" xr:uid="{00000000-0005-0000-0000-00003C520000}"/>
    <cellStyle name="Standard 18 7 3" xfId="9621" xr:uid="{00000000-0005-0000-0000-00003D520000}"/>
    <cellStyle name="Standard 18 7 3 2" xfId="26459" xr:uid="{00000000-0005-0000-0000-00003E520000}"/>
    <cellStyle name="Standard 18 7 4" xfId="18041" xr:uid="{00000000-0005-0000-0000-00003F520000}"/>
    <cellStyle name="Standard 18 8" xfId="2457" xr:uid="{00000000-0005-0000-0000-000040520000}"/>
    <cellStyle name="Standard 18 8 2" xfId="5943" xr:uid="{00000000-0005-0000-0000-000041520000}"/>
    <cellStyle name="Standard 18 8 2 2" xfId="14364" xr:uid="{00000000-0005-0000-0000-000042520000}"/>
    <cellStyle name="Standard 18 8 2 2 2" xfId="31202" xr:uid="{00000000-0005-0000-0000-000043520000}"/>
    <cellStyle name="Standard 18 8 2 3" xfId="22784" xr:uid="{00000000-0005-0000-0000-000044520000}"/>
    <cellStyle name="Standard 18 8 3" xfId="10882" xr:uid="{00000000-0005-0000-0000-000045520000}"/>
    <cellStyle name="Standard 18 8 3 2" xfId="27720" xr:uid="{00000000-0005-0000-0000-000046520000}"/>
    <cellStyle name="Standard 18 8 4" xfId="19302" xr:uid="{00000000-0005-0000-0000-000047520000}"/>
    <cellStyle name="Standard 18 9" xfId="2952" xr:uid="{00000000-0005-0000-0000-000048520000}"/>
    <cellStyle name="Standard 18 9 2" xfId="6434" xr:uid="{00000000-0005-0000-0000-000049520000}"/>
    <cellStyle name="Standard 18 9 2 2" xfId="14855" xr:uid="{00000000-0005-0000-0000-00004A520000}"/>
    <cellStyle name="Standard 18 9 2 2 2" xfId="31693" xr:uid="{00000000-0005-0000-0000-00004B520000}"/>
    <cellStyle name="Standard 18 9 2 3" xfId="23275" xr:uid="{00000000-0005-0000-0000-00004C520000}"/>
    <cellStyle name="Standard 18 9 3" xfId="11373" xr:uid="{00000000-0005-0000-0000-00004D520000}"/>
    <cellStyle name="Standard 18 9 3 2" xfId="28211" xr:uid="{00000000-0005-0000-0000-00004E520000}"/>
    <cellStyle name="Standard 18 9 4" xfId="19793" xr:uid="{00000000-0005-0000-0000-00004F520000}"/>
    <cellStyle name="Standard 18_1" xfId="240" xr:uid="{00000000-0005-0000-0000-000050520000}"/>
    <cellStyle name="Standard 19" xfId="73" xr:uid="{00000000-0005-0000-0000-000051520000}"/>
    <cellStyle name="Standard 19 10" xfId="7435" xr:uid="{00000000-0005-0000-0000-000052520000}"/>
    <cellStyle name="Standard 19 10 2" xfId="15856" xr:uid="{00000000-0005-0000-0000-000053520000}"/>
    <cellStyle name="Standard 19 10 2 2" xfId="32694" xr:uid="{00000000-0005-0000-0000-000054520000}"/>
    <cellStyle name="Standard 19 10 3" xfId="24276" xr:uid="{00000000-0005-0000-0000-000055520000}"/>
    <cellStyle name="Standard 19 11" xfId="7926" xr:uid="{00000000-0005-0000-0000-000056520000}"/>
    <cellStyle name="Standard 19 11 2" xfId="16347" xr:uid="{00000000-0005-0000-0000-000057520000}"/>
    <cellStyle name="Standard 19 11 2 2" xfId="33185" xr:uid="{00000000-0005-0000-0000-000058520000}"/>
    <cellStyle name="Standard 19 11 3" xfId="24767" xr:uid="{00000000-0005-0000-0000-000059520000}"/>
    <cellStyle name="Standard 19 12" xfId="8419" xr:uid="{00000000-0005-0000-0000-00005A520000}"/>
    <cellStyle name="Standard 19 12 2" xfId="16840" xr:uid="{00000000-0005-0000-0000-00005B520000}"/>
    <cellStyle name="Standard 19 12 2 2" xfId="33678" xr:uid="{00000000-0005-0000-0000-00005C520000}"/>
    <cellStyle name="Standard 19 12 3" xfId="25260" xr:uid="{00000000-0005-0000-0000-00005D520000}"/>
    <cellStyle name="Standard 19 13" xfId="8642" xr:uid="{00000000-0005-0000-0000-00005E520000}"/>
    <cellStyle name="Standard 19 13 2" xfId="25481" xr:uid="{00000000-0005-0000-0000-00005F520000}"/>
    <cellStyle name="Standard 19 14" xfId="17062" xr:uid="{00000000-0005-0000-0000-000060520000}"/>
    <cellStyle name="Standard 19 2" xfId="330" xr:uid="{00000000-0005-0000-0000-000061520000}"/>
    <cellStyle name="Standard 19 2 10" xfId="8420" xr:uid="{00000000-0005-0000-0000-000062520000}"/>
    <cellStyle name="Standard 19 2 10 2" xfId="16841" xr:uid="{00000000-0005-0000-0000-000063520000}"/>
    <cellStyle name="Standard 19 2 10 2 2" xfId="33679" xr:uid="{00000000-0005-0000-0000-000064520000}"/>
    <cellStyle name="Standard 19 2 10 3" xfId="25261" xr:uid="{00000000-0005-0000-0000-000065520000}"/>
    <cellStyle name="Standard 19 2 11" xfId="8805" xr:uid="{00000000-0005-0000-0000-000066520000}"/>
    <cellStyle name="Standard 19 2 11 2" xfId="25644" xr:uid="{00000000-0005-0000-0000-000067520000}"/>
    <cellStyle name="Standard 19 2 12" xfId="17225" xr:uid="{00000000-0005-0000-0000-000068520000}"/>
    <cellStyle name="Standard 19 2 2" xfId="826" xr:uid="{00000000-0005-0000-0000-000069520000}"/>
    <cellStyle name="Standard 19 2 2 2" xfId="1814" xr:uid="{00000000-0005-0000-0000-00006A520000}"/>
    <cellStyle name="Standard 19 2 2 2 2" xfId="5350" xr:uid="{00000000-0005-0000-0000-00006B520000}"/>
    <cellStyle name="Standard 19 2 2 2 2 2" xfId="13771" xr:uid="{00000000-0005-0000-0000-00006C520000}"/>
    <cellStyle name="Standard 19 2 2 2 2 2 2" xfId="30609" xr:uid="{00000000-0005-0000-0000-00006D520000}"/>
    <cellStyle name="Standard 19 2 2 2 2 3" xfId="22191" xr:uid="{00000000-0005-0000-0000-00006E520000}"/>
    <cellStyle name="Standard 19 2 2 2 3" xfId="10289" xr:uid="{00000000-0005-0000-0000-00006F520000}"/>
    <cellStyle name="Standard 19 2 2 2 3 2" xfId="27127" xr:uid="{00000000-0005-0000-0000-000070520000}"/>
    <cellStyle name="Standard 19 2 2 2 4" xfId="18709" xr:uid="{00000000-0005-0000-0000-000071520000}"/>
    <cellStyle name="Standard 19 2 2 3" xfId="4362" xr:uid="{00000000-0005-0000-0000-000072520000}"/>
    <cellStyle name="Standard 19 2 2 3 2" xfId="12783" xr:uid="{00000000-0005-0000-0000-000073520000}"/>
    <cellStyle name="Standard 19 2 2 3 2 2" xfId="29621" xr:uid="{00000000-0005-0000-0000-000074520000}"/>
    <cellStyle name="Standard 19 2 2 3 3" xfId="21203" xr:uid="{00000000-0005-0000-0000-000075520000}"/>
    <cellStyle name="Standard 19 2 2 4" xfId="9301" xr:uid="{00000000-0005-0000-0000-000076520000}"/>
    <cellStyle name="Standard 19 2 2 4 2" xfId="26139" xr:uid="{00000000-0005-0000-0000-000077520000}"/>
    <cellStyle name="Standard 19 2 2 5" xfId="17721" xr:uid="{00000000-0005-0000-0000-000078520000}"/>
    <cellStyle name="Standard 19 2 3" xfId="1319" xr:uid="{00000000-0005-0000-0000-000079520000}"/>
    <cellStyle name="Standard 19 2 3 2" xfId="4855" xr:uid="{00000000-0005-0000-0000-00007A520000}"/>
    <cellStyle name="Standard 19 2 3 2 2" xfId="13276" xr:uid="{00000000-0005-0000-0000-00007B520000}"/>
    <cellStyle name="Standard 19 2 3 2 2 2" xfId="30114" xr:uid="{00000000-0005-0000-0000-00007C520000}"/>
    <cellStyle name="Standard 19 2 3 2 3" xfId="21696" xr:uid="{00000000-0005-0000-0000-00007D520000}"/>
    <cellStyle name="Standard 19 2 3 3" xfId="9794" xr:uid="{00000000-0005-0000-0000-00007E520000}"/>
    <cellStyle name="Standard 19 2 3 3 2" xfId="26632" xr:uid="{00000000-0005-0000-0000-00007F520000}"/>
    <cellStyle name="Standard 19 2 3 4" xfId="18214" xr:uid="{00000000-0005-0000-0000-000080520000}"/>
    <cellStyle name="Standard 19 2 4" xfId="2467" xr:uid="{00000000-0005-0000-0000-000081520000}"/>
    <cellStyle name="Standard 19 2 4 2" xfId="5953" xr:uid="{00000000-0005-0000-0000-000082520000}"/>
    <cellStyle name="Standard 19 2 4 2 2" xfId="14374" xr:uid="{00000000-0005-0000-0000-000083520000}"/>
    <cellStyle name="Standard 19 2 4 2 2 2" xfId="31212" xr:uid="{00000000-0005-0000-0000-000084520000}"/>
    <cellStyle name="Standard 19 2 4 2 3" xfId="22794" xr:uid="{00000000-0005-0000-0000-000085520000}"/>
    <cellStyle name="Standard 19 2 4 3" xfId="10892" xr:uid="{00000000-0005-0000-0000-000086520000}"/>
    <cellStyle name="Standard 19 2 4 3 2" xfId="27730" xr:uid="{00000000-0005-0000-0000-000087520000}"/>
    <cellStyle name="Standard 19 2 4 4" xfId="19312" xr:uid="{00000000-0005-0000-0000-000088520000}"/>
    <cellStyle name="Standard 19 2 5" xfId="2962" xr:uid="{00000000-0005-0000-0000-000089520000}"/>
    <cellStyle name="Standard 19 2 5 2" xfId="6444" xr:uid="{00000000-0005-0000-0000-00008A520000}"/>
    <cellStyle name="Standard 19 2 5 2 2" xfId="14865" xr:uid="{00000000-0005-0000-0000-00008B520000}"/>
    <cellStyle name="Standard 19 2 5 2 2 2" xfId="31703" xr:uid="{00000000-0005-0000-0000-00008C520000}"/>
    <cellStyle name="Standard 19 2 5 2 3" xfId="23285" xr:uid="{00000000-0005-0000-0000-00008D520000}"/>
    <cellStyle name="Standard 19 2 5 3" xfId="11383" xr:uid="{00000000-0005-0000-0000-00008E520000}"/>
    <cellStyle name="Standard 19 2 5 3 2" xfId="28221" xr:uid="{00000000-0005-0000-0000-00008F520000}"/>
    <cellStyle name="Standard 19 2 5 4" xfId="19803" xr:uid="{00000000-0005-0000-0000-000090520000}"/>
    <cellStyle name="Standard 19 2 6" xfId="3459" xr:uid="{00000000-0005-0000-0000-000091520000}"/>
    <cellStyle name="Standard 19 2 6 2" xfId="6941" xr:uid="{00000000-0005-0000-0000-000092520000}"/>
    <cellStyle name="Standard 19 2 6 2 2" xfId="15362" xr:uid="{00000000-0005-0000-0000-000093520000}"/>
    <cellStyle name="Standard 19 2 6 2 2 2" xfId="32200" xr:uid="{00000000-0005-0000-0000-000094520000}"/>
    <cellStyle name="Standard 19 2 6 2 3" xfId="23782" xr:uid="{00000000-0005-0000-0000-000095520000}"/>
    <cellStyle name="Standard 19 2 6 3" xfId="11880" xr:uid="{00000000-0005-0000-0000-000096520000}"/>
    <cellStyle name="Standard 19 2 6 3 2" xfId="28718" xr:uid="{00000000-0005-0000-0000-000097520000}"/>
    <cellStyle name="Standard 19 2 6 4" xfId="20300" xr:uid="{00000000-0005-0000-0000-000098520000}"/>
    <cellStyle name="Standard 19 2 7" xfId="3867" xr:uid="{00000000-0005-0000-0000-000099520000}"/>
    <cellStyle name="Standard 19 2 7 2" xfId="12288" xr:uid="{00000000-0005-0000-0000-00009A520000}"/>
    <cellStyle name="Standard 19 2 7 2 2" xfId="29126" xr:uid="{00000000-0005-0000-0000-00009B520000}"/>
    <cellStyle name="Standard 19 2 7 3" xfId="20708" xr:uid="{00000000-0005-0000-0000-00009C520000}"/>
    <cellStyle name="Standard 19 2 8" xfId="7436" xr:uid="{00000000-0005-0000-0000-00009D520000}"/>
    <cellStyle name="Standard 19 2 8 2" xfId="15857" xr:uid="{00000000-0005-0000-0000-00009E520000}"/>
    <cellStyle name="Standard 19 2 8 2 2" xfId="32695" xr:uid="{00000000-0005-0000-0000-00009F520000}"/>
    <cellStyle name="Standard 19 2 8 3" xfId="24277" xr:uid="{00000000-0005-0000-0000-0000A0520000}"/>
    <cellStyle name="Standard 19 2 9" xfId="7927" xr:uid="{00000000-0005-0000-0000-0000A1520000}"/>
    <cellStyle name="Standard 19 2 9 2" xfId="16348" xr:uid="{00000000-0005-0000-0000-0000A2520000}"/>
    <cellStyle name="Standard 19 2 9 2 2" xfId="33186" xr:uid="{00000000-0005-0000-0000-0000A3520000}"/>
    <cellStyle name="Standard 19 2 9 3" xfId="24768" xr:uid="{00000000-0005-0000-0000-0000A4520000}"/>
    <cellStyle name="Standard 19 3" xfId="492" xr:uid="{00000000-0005-0000-0000-0000A5520000}"/>
    <cellStyle name="Standard 19 3 10" xfId="8421" xr:uid="{00000000-0005-0000-0000-0000A6520000}"/>
    <cellStyle name="Standard 19 3 10 2" xfId="16842" xr:uid="{00000000-0005-0000-0000-0000A7520000}"/>
    <cellStyle name="Standard 19 3 10 2 2" xfId="33680" xr:uid="{00000000-0005-0000-0000-0000A8520000}"/>
    <cellStyle name="Standard 19 3 10 3" xfId="25262" xr:uid="{00000000-0005-0000-0000-0000A9520000}"/>
    <cellStyle name="Standard 19 3 11" xfId="8968" xr:uid="{00000000-0005-0000-0000-0000AA520000}"/>
    <cellStyle name="Standard 19 3 11 2" xfId="25806" xr:uid="{00000000-0005-0000-0000-0000AB520000}"/>
    <cellStyle name="Standard 19 3 12" xfId="17388" xr:uid="{00000000-0005-0000-0000-0000AC520000}"/>
    <cellStyle name="Standard 19 3 2" xfId="988" xr:uid="{00000000-0005-0000-0000-0000AD520000}"/>
    <cellStyle name="Standard 19 3 2 2" xfId="1976" xr:uid="{00000000-0005-0000-0000-0000AE520000}"/>
    <cellStyle name="Standard 19 3 2 2 2" xfId="5512" xr:uid="{00000000-0005-0000-0000-0000AF520000}"/>
    <cellStyle name="Standard 19 3 2 2 2 2" xfId="13933" xr:uid="{00000000-0005-0000-0000-0000B0520000}"/>
    <cellStyle name="Standard 19 3 2 2 2 2 2" xfId="30771" xr:uid="{00000000-0005-0000-0000-0000B1520000}"/>
    <cellStyle name="Standard 19 3 2 2 2 3" xfId="22353" xr:uid="{00000000-0005-0000-0000-0000B2520000}"/>
    <cellStyle name="Standard 19 3 2 2 3" xfId="10451" xr:uid="{00000000-0005-0000-0000-0000B3520000}"/>
    <cellStyle name="Standard 19 3 2 2 3 2" xfId="27289" xr:uid="{00000000-0005-0000-0000-0000B4520000}"/>
    <cellStyle name="Standard 19 3 2 2 4" xfId="18871" xr:uid="{00000000-0005-0000-0000-0000B5520000}"/>
    <cellStyle name="Standard 19 3 2 3" xfId="4524" xr:uid="{00000000-0005-0000-0000-0000B6520000}"/>
    <cellStyle name="Standard 19 3 2 3 2" xfId="12945" xr:uid="{00000000-0005-0000-0000-0000B7520000}"/>
    <cellStyle name="Standard 19 3 2 3 2 2" xfId="29783" xr:uid="{00000000-0005-0000-0000-0000B8520000}"/>
    <cellStyle name="Standard 19 3 2 3 3" xfId="21365" xr:uid="{00000000-0005-0000-0000-0000B9520000}"/>
    <cellStyle name="Standard 19 3 2 4" xfId="9463" xr:uid="{00000000-0005-0000-0000-0000BA520000}"/>
    <cellStyle name="Standard 19 3 2 4 2" xfId="26301" xr:uid="{00000000-0005-0000-0000-0000BB520000}"/>
    <cellStyle name="Standard 19 3 2 5" xfId="17883" xr:uid="{00000000-0005-0000-0000-0000BC520000}"/>
    <cellStyle name="Standard 19 3 3" xfId="1481" xr:uid="{00000000-0005-0000-0000-0000BD520000}"/>
    <cellStyle name="Standard 19 3 3 2" xfId="5017" xr:uid="{00000000-0005-0000-0000-0000BE520000}"/>
    <cellStyle name="Standard 19 3 3 2 2" xfId="13438" xr:uid="{00000000-0005-0000-0000-0000BF520000}"/>
    <cellStyle name="Standard 19 3 3 2 2 2" xfId="30276" xr:uid="{00000000-0005-0000-0000-0000C0520000}"/>
    <cellStyle name="Standard 19 3 3 2 3" xfId="21858" xr:uid="{00000000-0005-0000-0000-0000C1520000}"/>
    <cellStyle name="Standard 19 3 3 3" xfId="9956" xr:uid="{00000000-0005-0000-0000-0000C2520000}"/>
    <cellStyle name="Standard 19 3 3 3 2" xfId="26794" xr:uid="{00000000-0005-0000-0000-0000C3520000}"/>
    <cellStyle name="Standard 19 3 3 4" xfId="18376" xr:uid="{00000000-0005-0000-0000-0000C4520000}"/>
    <cellStyle name="Standard 19 3 4" xfId="2468" xr:uid="{00000000-0005-0000-0000-0000C5520000}"/>
    <cellStyle name="Standard 19 3 4 2" xfId="5954" xr:uid="{00000000-0005-0000-0000-0000C6520000}"/>
    <cellStyle name="Standard 19 3 4 2 2" xfId="14375" xr:uid="{00000000-0005-0000-0000-0000C7520000}"/>
    <cellStyle name="Standard 19 3 4 2 2 2" xfId="31213" xr:uid="{00000000-0005-0000-0000-0000C8520000}"/>
    <cellStyle name="Standard 19 3 4 2 3" xfId="22795" xr:uid="{00000000-0005-0000-0000-0000C9520000}"/>
    <cellStyle name="Standard 19 3 4 3" xfId="10893" xr:uid="{00000000-0005-0000-0000-0000CA520000}"/>
    <cellStyle name="Standard 19 3 4 3 2" xfId="27731" xr:uid="{00000000-0005-0000-0000-0000CB520000}"/>
    <cellStyle name="Standard 19 3 4 4" xfId="19313" xr:uid="{00000000-0005-0000-0000-0000CC520000}"/>
    <cellStyle name="Standard 19 3 5" xfId="2963" xr:uid="{00000000-0005-0000-0000-0000CD520000}"/>
    <cellStyle name="Standard 19 3 5 2" xfId="6445" xr:uid="{00000000-0005-0000-0000-0000CE520000}"/>
    <cellStyle name="Standard 19 3 5 2 2" xfId="14866" xr:uid="{00000000-0005-0000-0000-0000CF520000}"/>
    <cellStyle name="Standard 19 3 5 2 2 2" xfId="31704" xr:uid="{00000000-0005-0000-0000-0000D0520000}"/>
    <cellStyle name="Standard 19 3 5 2 3" xfId="23286" xr:uid="{00000000-0005-0000-0000-0000D1520000}"/>
    <cellStyle name="Standard 19 3 5 3" xfId="11384" xr:uid="{00000000-0005-0000-0000-0000D2520000}"/>
    <cellStyle name="Standard 19 3 5 3 2" xfId="28222" xr:uid="{00000000-0005-0000-0000-0000D3520000}"/>
    <cellStyle name="Standard 19 3 5 4" xfId="19804" xr:uid="{00000000-0005-0000-0000-0000D4520000}"/>
    <cellStyle name="Standard 19 3 6" xfId="3460" xr:uid="{00000000-0005-0000-0000-0000D5520000}"/>
    <cellStyle name="Standard 19 3 6 2" xfId="6942" xr:uid="{00000000-0005-0000-0000-0000D6520000}"/>
    <cellStyle name="Standard 19 3 6 2 2" xfId="15363" xr:uid="{00000000-0005-0000-0000-0000D7520000}"/>
    <cellStyle name="Standard 19 3 6 2 2 2" xfId="32201" xr:uid="{00000000-0005-0000-0000-0000D8520000}"/>
    <cellStyle name="Standard 19 3 6 2 3" xfId="23783" xr:uid="{00000000-0005-0000-0000-0000D9520000}"/>
    <cellStyle name="Standard 19 3 6 3" xfId="11881" xr:uid="{00000000-0005-0000-0000-0000DA520000}"/>
    <cellStyle name="Standard 19 3 6 3 2" xfId="28719" xr:uid="{00000000-0005-0000-0000-0000DB520000}"/>
    <cellStyle name="Standard 19 3 6 4" xfId="20301" xr:uid="{00000000-0005-0000-0000-0000DC520000}"/>
    <cellStyle name="Standard 19 3 7" xfId="4029" xr:uid="{00000000-0005-0000-0000-0000DD520000}"/>
    <cellStyle name="Standard 19 3 7 2" xfId="12450" xr:uid="{00000000-0005-0000-0000-0000DE520000}"/>
    <cellStyle name="Standard 19 3 7 2 2" xfId="29288" xr:uid="{00000000-0005-0000-0000-0000DF520000}"/>
    <cellStyle name="Standard 19 3 7 3" xfId="20870" xr:uid="{00000000-0005-0000-0000-0000E0520000}"/>
    <cellStyle name="Standard 19 3 8" xfId="7437" xr:uid="{00000000-0005-0000-0000-0000E1520000}"/>
    <cellStyle name="Standard 19 3 8 2" xfId="15858" xr:uid="{00000000-0005-0000-0000-0000E2520000}"/>
    <cellStyle name="Standard 19 3 8 2 2" xfId="32696" xr:uid="{00000000-0005-0000-0000-0000E3520000}"/>
    <cellStyle name="Standard 19 3 8 3" xfId="24278" xr:uid="{00000000-0005-0000-0000-0000E4520000}"/>
    <cellStyle name="Standard 19 3 9" xfId="7928" xr:uid="{00000000-0005-0000-0000-0000E5520000}"/>
    <cellStyle name="Standard 19 3 9 2" xfId="16349" xr:uid="{00000000-0005-0000-0000-0000E6520000}"/>
    <cellStyle name="Standard 19 3 9 2 2" xfId="33187" xr:uid="{00000000-0005-0000-0000-0000E7520000}"/>
    <cellStyle name="Standard 19 3 9 3" xfId="24769" xr:uid="{00000000-0005-0000-0000-0000E8520000}"/>
    <cellStyle name="Standard 19 4" xfId="663" xr:uid="{00000000-0005-0000-0000-0000E9520000}"/>
    <cellStyle name="Standard 19 4 2" xfId="1651" xr:uid="{00000000-0005-0000-0000-0000EA520000}"/>
    <cellStyle name="Standard 19 4 2 2" xfId="5187" xr:uid="{00000000-0005-0000-0000-0000EB520000}"/>
    <cellStyle name="Standard 19 4 2 2 2" xfId="13608" xr:uid="{00000000-0005-0000-0000-0000EC520000}"/>
    <cellStyle name="Standard 19 4 2 2 2 2" xfId="30446" xr:uid="{00000000-0005-0000-0000-0000ED520000}"/>
    <cellStyle name="Standard 19 4 2 2 3" xfId="22028" xr:uid="{00000000-0005-0000-0000-0000EE520000}"/>
    <cellStyle name="Standard 19 4 2 3" xfId="10126" xr:uid="{00000000-0005-0000-0000-0000EF520000}"/>
    <cellStyle name="Standard 19 4 2 3 2" xfId="26964" xr:uid="{00000000-0005-0000-0000-0000F0520000}"/>
    <cellStyle name="Standard 19 4 2 4" xfId="18546" xr:uid="{00000000-0005-0000-0000-0000F1520000}"/>
    <cellStyle name="Standard 19 4 3" xfId="4199" xr:uid="{00000000-0005-0000-0000-0000F2520000}"/>
    <cellStyle name="Standard 19 4 3 2" xfId="12620" xr:uid="{00000000-0005-0000-0000-0000F3520000}"/>
    <cellStyle name="Standard 19 4 3 2 2" xfId="29458" xr:uid="{00000000-0005-0000-0000-0000F4520000}"/>
    <cellStyle name="Standard 19 4 3 3" xfId="21040" xr:uid="{00000000-0005-0000-0000-0000F5520000}"/>
    <cellStyle name="Standard 19 4 4" xfId="9138" xr:uid="{00000000-0005-0000-0000-0000F6520000}"/>
    <cellStyle name="Standard 19 4 4 2" xfId="25976" xr:uid="{00000000-0005-0000-0000-0000F7520000}"/>
    <cellStyle name="Standard 19 4 5" xfId="17558" xr:uid="{00000000-0005-0000-0000-0000F8520000}"/>
    <cellStyle name="Standard 19 5" xfId="1156" xr:uid="{00000000-0005-0000-0000-0000F9520000}"/>
    <cellStyle name="Standard 19 5 2" xfId="4692" xr:uid="{00000000-0005-0000-0000-0000FA520000}"/>
    <cellStyle name="Standard 19 5 2 2" xfId="13113" xr:uid="{00000000-0005-0000-0000-0000FB520000}"/>
    <cellStyle name="Standard 19 5 2 2 2" xfId="29951" xr:uid="{00000000-0005-0000-0000-0000FC520000}"/>
    <cellStyle name="Standard 19 5 2 3" xfId="21533" xr:uid="{00000000-0005-0000-0000-0000FD520000}"/>
    <cellStyle name="Standard 19 5 3" xfId="9631" xr:uid="{00000000-0005-0000-0000-0000FE520000}"/>
    <cellStyle name="Standard 19 5 3 2" xfId="26469" xr:uid="{00000000-0005-0000-0000-0000FF520000}"/>
    <cellStyle name="Standard 19 5 4" xfId="18051" xr:uid="{00000000-0005-0000-0000-000000530000}"/>
    <cellStyle name="Standard 19 6" xfId="2466" xr:uid="{00000000-0005-0000-0000-000001530000}"/>
    <cellStyle name="Standard 19 6 2" xfId="5952" xr:uid="{00000000-0005-0000-0000-000002530000}"/>
    <cellStyle name="Standard 19 6 2 2" xfId="14373" xr:uid="{00000000-0005-0000-0000-000003530000}"/>
    <cellStyle name="Standard 19 6 2 2 2" xfId="31211" xr:uid="{00000000-0005-0000-0000-000004530000}"/>
    <cellStyle name="Standard 19 6 2 3" xfId="22793" xr:uid="{00000000-0005-0000-0000-000005530000}"/>
    <cellStyle name="Standard 19 6 3" xfId="10891" xr:uid="{00000000-0005-0000-0000-000006530000}"/>
    <cellStyle name="Standard 19 6 3 2" xfId="27729" xr:uid="{00000000-0005-0000-0000-000007530000}"/>
    <cellStyle name="Standard 19 6 4" xfId="19311" xr:uid="{00000000-0005-0000-0000-000008530000}"/>
    <cellStyle name="Standard 19 7" xfId="2961" xr:uid="{00000000-0005-0000-0000-000009530000}"/>
    <cellStyle name="Standard 19 7 2" xfId="6443" xr:uid="{00000000-0005-0000-0000-00000A530000}"/>
    <cellStyle name="Standard 19 7 2 2" xfId="14864" xr:uid="{00000000-0005-0000-0000-00000B530000}"/>
    <cellStyle name="Standard 19 7 2 2 2" xfId="31702" xr:uid="{00000000-0005-0000-0000-00000C530000}"/>
    <cellStyle name="Standard 19 7 2 3" xfId="23284" xr:uid="{00000000-0005-0000-0000-00000D530000}"/>
    <cellStyle name="Standard 19 7 3" xfId="11382" xr:uid="{00000000-0005-0000-0000-00000E530000}"/>
    <cellStyle name="Standard 19 7 3 2" xfId="28220" xr:uid="{00000000-0005-0000-0000-00000F530000}"/>
    <cellStyle name="Standard 19 7 4" xfId="19802" xr:uid="{00000000-0005-0000-0000-000010530000}"/>
    <cellStyle name="Standard 19 8" xfId="3458" xr:uid="{00000000-0005-0000-0000-000011530000}"/>
    <cellStyle name="Standard 19 8 2" xfId="6940" xr:uid="{00000000-0005-0000-0000-000012530000}"/>
    <cellStyle name="Standard 19 8 2 2" xfId="15361" xr:uid="{00000000-0005-0000-0000-000013530000}"/>
    <cellStyle name="Standard 19 8 2 2 2" xfId="32199" xr:uid="{00000000-0005-0000-0000-000014530000}"/>
    <cellStyle name="Standard 19 8 2 3" xfId="23781" xr:uid="{00000000-0005-0000-0000-000015530000}"/>
    <cellStyle name="Standard 19 8 3" xfId="11879" xr:uid="{00000000-0005-0000-0000-000016530000}"/>
    <cellStyle name="Standard 19 8 3 2" xfId="28717" xr:uid="{00000000-0005-0000-0000-000017530000}"/>
    <cellStyle name="Standard 19 8 4" xfId="20299" xr:uid="{00000000-0005-0000-0000-000018530000}"/>
    <cellStyle name="Standard 19 9" xfId="3704" xr:uid="{00000000-0005-0000-0000-000019530000}"/>
    <cellStyle name="Standard 19 9 2" xfId="12125" xr:uid="{00000000-0005-0000-0000-00001A530000}"/>
    <cellStyle name="Standard 19 9 2 2" xfId="28963" xr:uid="{00000000-0005-0000-0000-00001B530000}"/>
    <cellStyle name="Standard 19 9 3" xfId="20545" xr:uid="{00000000-0005-0000-0000-00001C530000}"/>
    <cellStyle name="Standard 2" xfId="48" xr:uid="{00000000-0005-0000-0000-00001D530000}"/>
    <cellStyle name="Standard 2 2" xfId="49" xr:uid="{00000000-0005-0000-0000-00001E530000}"/>
    <cellStyle name="Standard 2 3" xfId="50" xr:uid="{00000000-0005-0000-0000-00001F530000}"/>
    <cellStyle name="Standard 2 3 2" xfId="51" xr:uid="{00000000-0005-0000-0000-000020530000}"/>
    <cellStyle name="Standard 2 3 3" xfId="52" xr:uid="{00000000-0005-0000-0000-000021530000}"/>
    <cellStyle name="Standard 2 3 3 2" xfId="111" xr:uid="{00000000-0005-0000-0000-000022530000}"/>
    <cellStyle name="Standard 2 3 4" xfId="53" xr:uid="{00000000-0005-0000-0000-000023530000}"/>
    <cellStyle name="Standard 2 3 5" xfId="112" xr:uid="{00000000-0005-0000-0000-000024530000}"/>
    <cellStyle name="Standard 2 4" xfId="113" xr:uid="{00000000-0005-0000-0000-000025530000}"/>
    <cellStyle name="Standard 2 4 10" xfId="3461" xr:uid="{00000000-0005-0000-0000-000026530000}"/>
    <cellStyle name="Standard 2 4 10 2" xfId="6943" xr:uid="{00000000-0005-0000-0000-000027530000}"/>
    <cellStyle name="Standard 2 4 10 2 2" xfId="15364" xr:uid="{00000000-0005-0000-0000-000028530000}"/>
    <cellStyle name="Standard 2 4 10 2 2 2" xfId="32202" xr:uid="{00000000-0005-0000-0000-000029530000}"/>
    <cellStyle name="Standard 2 4 10 2 3" xfId="23784" xr:uid="{00000000-0005-0000-0000-00002A530000}"/>
    <cellStyle name="Standard 2 4 10 3" xfId="11882" xr:uid="{00000000-0005-0000-0000-00002B530000}"/>
    <cellStyle name="Standard 2 4 10 3 2" xfId="28720" xr:uid="{00000000-0005-0000-0000-00002C530000}"/>
    <cellStyle name="Standard 2 4 10 4" xfId="20302" xr:uid="{00000000-0005-0000-0000-00002D530000}"/>
    <cellStyle name="Standard 2 4 11" xfId="3732" xr:uid="{00000000-0005-0000-0000-00002E530000}"/>
    <cellStyle name="Standard 2 4 11 2" xfId="12153" xr:uid="{00000000-0005-0000-0000-00002F530000}"/>
    <cellStyle name="Standard 2 4 11 2 2" xfId="28991" xr:uid="{00000000-0005-0000-0000-000030530000}"/>
    <cellStyle name="Standard 2 4 11 3" xfId="20573" xr:uid="{00000000-0005-0000-0000-000031530000}"/>
    <cellStyle name="Standard 2 4 12" xfId="7438" xr:uid="{00000000-0005-0000-0000-000032530000}"/>
    <cellStyle name="Standard 2 4 12 2" xfId="15859" xr:uid="{00000000-0005-0000-0000-000033530000}"/>
    <cellStyle name="Standard 2 4 12 2 2" xfId="32697" xr:uid="{00000000-0005-0000-0000-000034530000}"/>
    <cellStyle name="Standard 2 4 12 3" xfId="24279" xr:uid="{00000000-0005-0000-0000-000035530000}"/>
    <cellStyle name="Standard 2 4 13" xfId="7929" xr:uid="{00000000-0005-0000-0000-000036530000}"/>
    <cellStyle name="Standard 2 4 13 2" xfId="16350" xr:uid="{00000000-0005-0000-0000-000037530000}"/>
    <cellStyle name="Standard 2 4 13 2 2" xfId="33188" xr:uid="{00000000-0005-0000-0000-000038530000}"/>
    <cellStyle name="Standard 2 4 13 3" xfId="24770" xr:uid="{00000000-0005-0000-0000-000039530000}"/>
    <cellStyle name="Standard 2 4 14" xfId="8422" xr:uid="{00000000-0005-0000-0000-00003A530000}"/>
    <cellStyle name="Standard 2 4 14 2" xfId="16843" xr:uid="{00000000-0005-0000-0000-00003B530000}"/>
    <cellStyle name="Standard 2 4 14 2 2" xfId="33681" xr:uid="{00000000-0005-0000-0000-00003C530000}"/>
    <cellStyle name="Standard 2 4 14 3" xfId="25263" xr:uid="{00000000-0005-0000-0000-00003D530000}"/>
    <cellStyle name="Standard 2 4 15" xfId="8670" xr:uid="{00000000-0005-0000-0000-00003E530000}"/>
    <cellStyle name="Standard 2 4 15 2" xfId="25509" xr:uid="{00000000-0005-0000-0000-00003F530000}"/>
    <cellStyle name="Standard 2 4 16" xfId="17090" xr:uid="{00000000-0005-0000-0000-000040530000}"/>
    <cellStyle name="Standard 2 4 2" xfId="242" xr:uid="{00000000-0005-0000-0000-000041530000}"/>
    <cellStyle name="Standard 2 4 2 10" xfId="3808" xr:uid="{00000000-0005-0000-0000-000042530000}"/>
    <cellStyle name="Standard 2 4 2 10 2" xfId="12229" xr:uid="{00000000-0005-0000-0000-000043530000}"/>
    <cellStyle name="Standard 2 4 2 10 2 2" xfId="29067" xr:uid="{00000000-0005-0000-0000-000044530000}"/>
    <cellStyle name="Standard 2 4 2 10 3" xfId="20649" xr:uid="{00000000-0005-0000-0000-000045530000}"/>
    <cellStyle name="Standard 2 4 2 11" xfId="7439" xr:uid="{00000000-0005-0000-0000-000046530000}"/>
    <cellStyle name="Standard 2 4 2 11 2" xfId="15860" xr:uid="{00000000-0005-0000-0000-000047530000}"/>
    <cellStyle name="Standard 2 4 2 11 2 2" xfId="32698" xr:uid="{00000000-0005-0000-0000-000048530000}"/>
    <cellStyle name="Standard 2 4 2 11 3" xfId="24280" xr:uid="{00000000-0005-0000-0000-000049530000}"/>
    <cellStyle name="Standard 2 4 2 12" xfId="7930" xr:uid="{00000000-0005-0000-0000-00004A530000}"/>
    <cellStyle name="Standard 2 4 2 12 2" xfId="16351" xr:uid="{00000000-0005-0000-0000-00004B530000}"/>
    <cellStyle name="Standard 2 4 2 12 2 2" xfId="33189" xr:uid="{00000000-0005-0000-0000-00004C530000}"/>
    <cellStyle name="Standard 2 4 2 12 3" xfId="24771" xr:uid="{00000000-0005-0000-0000-00004D530000}"/>
    <cellStyle name="Standard 2 4 2 13" xfId="8423" xr:uid="{00000000-0005-0000-0000-00004E530000}"/>
    <cellStyle name="Standard 2 4 2 13 2" xfId="16844" xr:uid="{00000000-0005-0000-0000-00004F530000}"/>
    <cellStyle name="Standard 2 4 2 13 2 2" xfId="33682" xr:uid="{00000000-0005-0000-0000-000050530000}"/>
    <cellStyle name="Standard 2 4 2 13 3" xfId="25264" xr:uid="{00000000-0005-0000-0000-000051530000}"/>
    <cellStyle name="Standard 2 4 2 14" xfId="8746" xr:uid="{00000000-0005-0000-0000-000052530000}"/>
    <cellStyle name="Standard 2 4 2 14 2" xfId="25585" xr:uid="{00000000-0005-0000-0000-000053530000}"/>
    <cellStyle name="Standard 2 4 2 15" xfId="17166" xr:uid="{00000000-0005-0000-0000-000054530000}"/>
    <cellStyle name="Standard 2 4 2 2" xfId="243" xr:uid="{00000000-0005-0000-0000-000055530000}"/>
    <cellStyle name="Standard 2 4 2 2 10" xfId="7440" xr:uid="{00000000-0005-0000-0000-000056530000}"/>
    <cellStyle name="Standard 2 4 2 2 10 2" xfId="15861" xr:uid="{00000000-0005-0000-0000-000057530000}"/>
    <cellStyle name="Standard 2 4 2 2 10 2 2" xfId="32699" xr:uid="{00000000-0005-0000-0000-000058530000}"/>
    <cellStyle name="Standard 2 4 2 2 10 3" xfId="24281" xr:uid="{00000000-0005-0000-0000-000059530000}"/>
    <cellStyle name="Standard 2 4 2 2 11" xfId="7931" xr:uid="{00000000-0005-0000-0000-00005A530000}"/>
    <cellStyle name="Standard 2 4 2 2 11 2" xfId="16352" xr:uid="{00000000-0005-0000-0000-00005B530000}"/>
    <cellStyle name="Standard 2 4 2 2 11 2 2" xfId="33190" xr:uid="{00000000-0005-0000-0000-00005C530000}"/>
    <cellStyle name="Standard 2 4 2 2 11 3" xfId="24772" xr:uid="{00000000-0005-0000-0000-00005D530000}"/>
    <cellStyle name="Standard 2 4 2 2 12" xfId="8424" xr:uid="{00000000-0005-0000-0000-00005E530000}"/>
    <cellStyle name="Standard 2 4 2 2 12 2" xfId="16845" xr:uid="{00000000-0005-0000-0000-00005F530000}"/>
    <cellStyle name="Standard 2 4 2 2 12 2 2" xfId="33683" xr:uid="{00000000-0005-0000-0000-000060530000}"/>
    <cellStyle name="Standard 2 4 2 2 12 3" xfId="25265" xr:uid="{00000000-0005-0000-0000-000061530000}"/>
    <cellStyle name="Standard 2 4 2 2 13" xfId="8747" xr:uid="{00000000-0005-0000-0000-000062530000}"/>
    <cellStyle name="Standard 2 4 2 2 13 2" xfId="25586" xr:uid="{00000000-0005-0000-0000-000063530000}"/>
    <cellStyle name="Standard 2 4 2 2 14" xfId="17167" xr:uid="{00000000-0005-0000-0000-000064530000}"/>
    <cellStyle name="Standard 2 4 2 2 2" xfId="435" xr:uid="{00000000-0005-0000-0000-000065530000}"/>
    <cellStyle name="Standard 2 4 2 2 2 10" xfId="8425" xr:uid="{00000000-0005-0000-0000-000066530000}"/>
    <cellStyle name="Standard 2 4 2 2 2 10 2" xfId="16846" xr:uid="{00000000-0005-0000-0000-000067530000}"/>
    <cellStyle name="Standard 2 4 2 2 2 10 2 2" xfId="33684" xr:uid="{00000000-0005-0000-0000-000068530000}"/>
    <cellStyle name="Standard 2 4 2 2 2 10 3" xfId="25266" xr:uid="{00000000-0005-0000-0000-000069530000}"/>
    <cellStyle name="Standard 2 4 2 2 2 11" xfId="8910" xr:uid="{00000000-0005-0000-0000-00006A530000}"/>
    <cellStyle name="Standard 2 4 2 2 2 11 2" xfId="25749" xr:uid="{00000000-0005-0000-0000-00006B530000}"/>
    <cellStyle name="Standard 2 4 2 2 2 12" xfId="17330" xr:uid="{00000000-0005-0000-0000-00006C530000}"/>
    <cellStyle name="Standard 2 4 2 2 2 2" xfId="931" xr:uid="{00000000-0005-0000-0000-00006D530000}"/>
    <cellStyle name="Standard 2 4 2 2 2 2 2" xfId="1919" xr:uid="{00000000-0005-0000-0000-00006E530000}"/>
    <cellStyle name="Standard 2 4 2 2 2 2 2 2" xfId="5455" xr:uid="{00000000-0005-0000-0000-00006F530000}"/>
    <cellStyle name="Standard 2 4 2 2 2 2 2 2 2" xfId="13876" xr:uid="{00000000-0005-0000-0000-000070530000}"/>
    <cellStyle name="Standard 2 4 2 2 2 2 2 2 2 2" xfId="30714" xr:uid="{00000000-0005-0000-0000-000071530000}"/>
    <cellStyle name="Standard 2 4 2 2 2 2 2 2 3" xfId="22296" xr:uid="{00000000-0005-0000-0000-000072530000}"/>
    <cellStyle name="Standard 2 4 2 2 2 2 2 3" xfId="10394" xr:uid="{00000000-0005-0000-0000-000073530000}"/>
    <cellStyle name="Standard 2 4 2 2 2 2 2 3 2" xfId="27232" xr:uid="{00000000-0005-0000-0000-000074530000}"/>
    <cellStyle name="Standard 2 4 2 2 2 2 2 4" xfId="18814" xr:uid="{00000000-0005-0000-0000-000075530000}"/>
    <cellStyle name="Standard 2 4 2 2 2 2 3" xfId="4467" xr:uid="{00000000-0005-0000-0000-000076530000}"/>
    <cellStyle name="Standard 2 4 2 2 2 2 3 2" xfId="12888" xr:uid="{00000000-0005-0000-0000-000077530000}"/>
    <cellStyle name="Standard 2 4 2 2 2 2 3 2 2" xfId="29726" xr:uid="{00000000-0005-0000-0000-000078530000}"/>
    <cellStyle name="Standard 2 4 2 2 2 2 3 3" xfId="21308" xr:uid="{00000000-0005-0000-0000-000079530000}"/>
    <cellStyle name="Standard 2 4 2 2 2 2 4" xfId="9406" xr:uid="{00000000-0005-0000-0000-00007A530000}"/>
    <cellStyle name="Standard 2 4 2 2 2 2 4 2" xfId="26244" xr:uid="{00000000-0005-0000-0000-00007B530000}"/>
    <cellStyle name="Standard 2 4 2 2 2 2 5" xfId="17826" xr:uid="{00000000-0005-0000-0000-00007C530000}"/>
    <cellStyle name="Standard 2 4 2 2 2 3" xfId="1424" xr:uid="{00000000-0005-0000-0000-00007D530000}"/>
    <cellStyle name="Standard 2 4 2 2 2 3 2" xfId="4960" xr:uid="{00000000-0005-0000-0000-00007E530000}"/>
    <cellStyle name="Standard 2 4 2 2 2 3 2 2" xfId="13381" xr:uid="{00000000-0005-0000-0000-00007F530000}"/>
    <cellStyle name="Standard 2 4 2 2 2 3 2 2 2" xfId="30219" xr:uid="{00000000-0005-0000-0000-000080530000}"/>
    <cellStyle name="Standard 2 4 2 2 2 3 2 3" xfId="21801" xr:uid="{00000000-0005-0000-0000-000081530000}"/>
    <cellStyle name="Standard 2 4 2 2 2 3 3" xfId="9899" xr:uid="{00000000-0005-0000-0000-000082530000}"/>
    <cellStyle name="Standard 2 4 2 2 2 3 3 2" xfId="26737" xr:uid="{00000000-0005-0000-0000-000083530000}"/>
    <cellStyle name="Standard 2 4 2 2 2 3 4" xfId="18319" xr:uid="{00000000-0005-0000-0000-000084530000}"/>
    <cellStyle name="Standard 2 4 2 2 2 4" xfId="2472" xr:uid="{00000000-0005-0000-0000-000085530000}"/>
    <cellStyle name="Standard 2 4 2 2 2 4 2" xfId="5958" xr:uid="{00000000-0005-0000-0000-000086530000}"/>
    <cellStyle name="Standard 2 4 2 2 2 4 2 2" xfId="14379" xr:uid="{00000000-0005-0000-0000-000087530000}"/>
    <cellStyle name="Standard 2 4 2 2 2 4 2 2 2" xfId="31217" xr:uid="{00000000-0005-0000-0000-000088530000}"/>
    <cellStyle name="Standard 2 4 2 2 2 4 2 3" xfId="22799" xr:uid="{00000000-0005-0000-0000-000089530000}"/>
    <cellStyle name="Standard 2 4 2 2 2 4 3" xfId="10897" xr:uid="{00000000-0005-0000-0000-00008A530000}"/>
    <cellStyle name="Standard 2 4 2 2 2 4 3 2" xfId="27735" xr:uid="{00000000-0005-0000-0000-00008B530000}"/>
    <cellStyle name="Standard 2 4 2 2 2 4 4" xfId="19317" xr:uid="{00000000-0005-0000-0000-00008C530000}"/>
    <cellStyle name="Standard 2 4 2 2 2 5" xfId="2967" xr:uid="{00000000-0005-0000-0000-00008D530000}"/>
    <cellStyle name="Standard 2 4 2 2 2 5 2" xfId="6449" xr:uid="{00000000-0005-0000-0000-00008E530000}"/>
    <cellStyle name="Standard 2 4 2 2 2 5 2 2" xfId="14870" xr:uid="{00000000-0005-0000-0000-00008F530000}"/>
    <cellStyle name="Standard 2 4 2 2 2 5 2 2 2" xfId="31708" xr:uid="{00000000-0005-0000-0000-000090530000}"/>
    <cellStyle name="Standard 2 4 2 2 2 5 2 3" xfId="23290" xr:uid="{00000000-0005-0000-0000-000091530000}"/>
    <cellStyle name="Standard 2 4 2 2 2 5 3" xfId="11388" xr:uid="{00000000-0005-0000-0000-000092530000}"/>
    <cellStyle name="Standard 2 4 2 2 2 5 3 2" xfId="28226" xr:uid="{00000000-0005-0000-0000-000093530000}"/>
    <cellStyle name="Standard 2 4 2 2 2 5 4" xfId="19808" xr:uid="{00000000-0005-0000-0000-000094530000}"/>
    <cellStyle name="Standard 2 4 2 2 2 6" xfId="3464" xr:uid="{00000000-0005-0000-0000-000095530000}"/>
    <cellStyle name="Standard 2 4 2 2 2 6 2" xfId="6946" xr:uid="{00000000-0005-0000-0000-000096530000}"/>
    <cellStyle name="Standard 2 4 2 2 2 6 2 2" xfId="15367" xr:uid="{00000000-0005-0000-0000-000097530000}"/>
    <cellStyle name="Standard 2 4 2 2 2 6 2 2 2" xfId="32205" xr:uid="{00000000-0005-0000-0000-000098530000}"/>
    <cellStyle name="Standard 2 4 2 2 2 6 2 3" xfId="23787" xr:uid="{00000000-0005-0000-0000-000099530000}"/>
    <cellStyle name="Standard 2 4 2 2 2 6 3" xfId="11885" xr:uid="{00000000-0005-0000-0000-00009A530000}"/>
    <cellStyle name="Standard 2 4 2 2 2 6 3 2" xfId="28723" xr:uid="{00000000-0005-0000-0000-00009B530000}"/>
    <cellStyle name="Standard 2 4 2 2 2 6 4" xfId="20305" xr:uid="{00000000-0005-0000-0000-00009C530000}"/>
    <cellStyle name="Standard 2 4 2 2 2 7" xfId="3972" xr:uid="{00000000-0005-0000-0000-00009D530000}"/>
    <cellStyle name="Standard 2 4 2 2 2 7 2" xfId="12393" xr:uid="{00000000-0005-0000-0000-00009E530000}"/>
    <cellStyle name="Standard 2 4 2 2 2 7 2 2" xfId="29231" xr:uid="{00000000-0005-0000-0000-00009F530000}"/>
    <cellStyle name="Standard 2 4 2 2 2 7 3" xfId="20813" xr:uid="{00000000-0005-0000-0000-0000A0530000}"/>
    <cellStyle name="Standard 2 4 2 2 2 8" xfId="7441" xr:uid="{00000000-0005-0000-0000-0000A1530000}"/>
    <cellStyle name="Standard 2 4 2 2 2 8 2" xfId="15862" xr:uid="{00000000-0005-0000-0000-0000A2530000}"/>
    <cellStyle name="Standard 2 4 2 2 2 8 2 2" xfId="32700" xr:uid="{00000000-0005-0000-0000-0000A3530000}"/>
    <cellStyle name="Standard 2 4 2 2 2 8 3" xfId="24282" xr:uid="{00000000-0005-0000-0000-0000A4530000}"/>
    <cellStyle name="Standard 2 4 2 2 2 9" xfId="7932" xr:uid="{00000000-0005-0000-0000-0000A5530000}"/>
    <cellStyle name="Standard 2 4 2 2 2 9 2" xfId="16353" xr:uid="{00000000-0005-0000-0000-0000A6530000}"/>
    <cellStyle name="Standard 2 4 2 2 2 9 2 2" xfId="33191" xr:uid="{00000000-0005-0000-0000-0000A7530000}"/>
    <cellStyle name="Standard 2 4 2 2 2 9 3" xfId="24773" xr:uid="{00000000-0005-0000-0000-0000A8530000}"/>
    <cellStyle name="Standard 2 4 2 2 3" xfId="597" xr:uid="{00000000-0005-0000-0000-0000A9530000}"/>
    <cellStyle name="Standard 2 4 2 2 3 10" xfId="8426" xr:uid="{00000000-0005-0000-0000-0000AA530000}"/>
    <cellStyle name="Standard 2 4 2 2 3 10 2" xfId="16847" xr:uid="{00000000-0005-0000-0000-0000AB530000}"/>
    <cellStyle name="Standard 2 4 2 2 3 10 2 2" xfId="33685" xr:uid="{00000000-0005-0000-0000-0000AC530000}"/>
    <cellStyle name="Standard 2 4 2 2 3 10 3" xfId="25267" xr:uid="{00000000-0005-0000-0000-0000AD530000}"/>
    <cellStyle name="Standard 2 4 2 2 3 11" xfId="9073" xr:uid="{00000000-0005-0000-0000-0000AE530000}"/>
    <cellStyle name="Standard 2 4 2 2 3 11 2" xfId="25911" xr:uid="{00000000-0005-0000-0000-0000AF530000}"/>
    <cellStyle name="Standard 2 4 2 2 3 12" xfId="17493" xr:uid="{00000000-0005-0000-0000-0000B0530000}"/>
    <cellStyle name="Standard 2 4 2 2 3 2" xfId="1093" xr:uid="{00000000-0005-0000-0000-0000B1530000}"/>
    <cellStyle name="Standard 2 4 2 2 3 2 2" xfId="2081" xr:uid="{00000000-0005-0000-0000-0000B2530000}"/>
    <cellStyle name="Standard 2 4 2 2 3 2 2 2" xfId="5617" xr:uid="{00000000-0005-0000-0000-0000B3530000}"/>
    <cellStyle name="Standard 2 4 2 2 3 2 2 2 2" xfId="14038" xr:uid="{00000000-0005-0000-0000-0000B4530000}"/>
    <cellStyle name="Standard 2 4 2 2 3 2 2 2 2 2" xfId="30876" xr:uid="{00000000-0005-0000-0000-0000B5530000}"/>
    <cellStyle name="Standard 2 4 2 2 3 2 2 2 3" xfId="22458" xr:uid="{00000000-0005-0000-0000-0000B6530000}"/>
    <cellStyle name="Standard 2 4 2 2 3 2 2 3" xfId="10556" xr:uid="{00000000-0005-0000-0000-0000B7530000}"/>
    <cellStyle name="Standard 2 4 2 2 3 2 2 3 2" xfId="27394" xr:uid="{00000000-0005-0000-0000-0000B8530000}"/>
    <cellStyle name="Standard 2 4 2 2 3 2 2 4" xfId="18976" xr:uid="{00000000-0005-0000-0000-0000B9530000}"/>
    <cellStyle name="Standard 2 4 2 2 3 2 3" xfId="4629" xr:uid="{00000000-0005-0000-0000-0000BA530000}"/>
    <cellStyle name="Standard 2 4 2 2 3 2 3 2" xfId="13050" xr:uid="{00000000-0005-0000-0000-0000BB530000}"/>
    <cellStyle name="Standard 2 4 2 2 3 2 3 2 2" xfId="29888" xr:uid="{00000000-0005-0000-0000-0000BC530000}"/>
    <cellStyle name="Standard 2 4 2 2 3 2 3 3" xfId="21470" xr:uid="{00000000-0005-0000-0000-0000BD530000}"/>
    <cellStyle name="Standard 2 4 2 2 3 2 4" xfId="9568" xr:uid="{00000000-0005-0000-0000-0000BE530000}"/>
    <cellStyle name="Standard 2 4 2 2 3 2 4 2" xfId="26406" xr:uid="{00000000-0005-0000-0000-0000BF530000}"/>
    <cellStyle name="Standard 2 4 2 2 3 2 5" xfId="17988" xr:uid="{00000000-0005-0000-0000-0000C0530000}"/>
    <cellStyle name="Standard 2 4 2 2 3 3" xfId="1586" xr:uid="{00000000-0005-0000-0000-0000C1530000}"/>
    <cellStyle name="Standard 2 4 2 2 3 3 2" xfId="5122" xr:uid="{00000000-0005-0000-0000-0000C2530000}"/>
    <cellStyle name="Standard 2 4 2 2 3 3 2 2" xfId="13543" xr:uid="{00000000-0005-0000-0000-0000C3530000}"/>
    <cellStyle name="Standard 2 4 2 2 3 3 2 2 2" xfId="30381" xr:uid="{00000000-0005-0000-0000-0000C4530000}"/>
    <cellStyle name="Standard 2 4 2 2 3 3 2 3" xfId="21963" xr:uid="{00000000-0005-0000-0000-0000C5530000}"/>
    <cellStyle name="Standard 2 4 2 2 3 3 3" xfId="10061" xr:uid="{00000000-0005-0000-0000-0000C6530000}"/>
    <cellStyle name="Standard 2 4 2 2 3 3 3 2" xfId="26899" xr:uid="{00000000-0005-0000-0000-0000C7530000}"/>
    <cellStyle name="Standard 2 4 2 2 3 3 4" xfId="18481" xr:uid="{00000000-0005-0000-0000-0000C8530000}"/>
    <cellStyle name="Standard 2 4 2 2 3 4" xfId="2473" xr:uid="{00000000-0005-0000-0000-0000C9530000}"/>
    <cellStyle name="Standard 2 4 2 2 3 4 2" xfId="5959" xr:uid="{00000000-0005-0000-0000-0000CA530000}"/>
    <cellStyle name="Standard 2 4 2 2 3 4 2 2" xfId="14380" xr:uid="{00000000-0005-0000-0000-0000CB530000}"/>
    <cellStyle name="Standard 2 4 2 2 3 4 2 2 2" xfId="31218" xr:uid="{00000000-0005-0000-0000-0000CC530000}"/>
    <cellStyle name="Standard 2 4 2 2 3 4 2 3" xfId="22800" xr:uid="{00000000-0005-0000-0000-0000CD530000}"/>
    <cellStyle name="Standard 2 4 2 2 3 4 3" xfId="10898" xr:uid="{00000000-0005-0000-0000-0000CE530000}"/>
    <cellStyle name="Standard 2 4 2 2 3 4 3 2" xfId="27736" xr:uid="{00000000-0005-0000-0000-0000CF530000}"/>
    <cellStyle name="Standard 2 4 2 2 3 4 4" xfId="19318" xr:uid="{00000000-0005-0000-0000-0000D0530000}"/>
    <cellStyle name="Standard 2 4 2 2 3 5" xfId="2968" xr:uid="{00000000-0005-0000-0000-0000D1530000}"/>
    <cellStyle name="Standard 2 4 2 2 3 5 2" xfId="6450" xr:uid="{00000000-0005-0000-0000-0000D2530000}"/>
    <cellStyle name="Standard 2 4 2 2 3 5 2 2" xfId="14871" xr:uid="{00000000-0005-0000-0000-0000D3530000}"/>
    <cellStyle name="Standard 2 4 2 2 3 5 2 2 2" xfId="31709" xr:uid="{00000000-0005-0000-0000-0000D4530000}"/>
    <cellStyle name="Standard 2 4 2 2 3 5 2 3" xfId="23291" xr:uid="{00000000-0005-0000-0000-0000D5530000}"/>
    <cellStyle name="Standard 2 4 2 2 3 5 3" xfId="11389" xr:uid="{00000000-0005-0000-0000-0000D6530000}"/>
    <cellStyle name="Standard 2 4 2 2 3 5 3 2" xfId="28227" xr:uid="{00000000-0005-0000-0000-0000D7530000}"/>
    <cellStyle name="Standard 2 4 2 2 3 5 4" xfId="19809" xr:uid="{00000000-0005-0000-0000-0000D8530000}"/>
    <cellStyle name="Standard 2 4 2 2 3 6" xfId="3465" xr:uid="{00000000-0005-0000-0000-0000D9530000}"/>
    <cellStyle name="Standard 2 4 2 2 3 6 2" xfId="6947" xr:uid="{00000000-0005-0000-0000-0000DA530000}"/>
    <cellStyle name="Standard 2 4 2 2 3 6 2 2" xfId="15368" xr:uid="{00000000-0005-0000-0000-0000DB530000}"/>
    <cellStyle name="Standard 2 4 2 2 3 6 2 2 2" xfId="32206" xr:uid="{00000000-0005-0000-0000-0000DC530000}"/>
    <cellStyle name="Standard 2 4 2 2 3 6 2 3" xfId="23788" xr:uid="{00000000-0005-0000-0000-0000DD530000}"/>
    <cellStyle name="Standard 2 4 2 2 3 6 3" xfId="11886" xr:uid="{00000000-0005-0000-0000-0000DE530000}"/>
    <cellStyle name="Standard 2 4 2 2 3 6 3 2" xfId="28724" xr:uid="{00000000-0005-0000-0000-0000DF530000}"/>
    <cellStyle name="Standard 2 4 2 2 3 6 4" xfId="20306" xr:uid="{00000000-0005-0000-0000-0000E0530000}"/>
    <cellStyle name="Standard 2 4 2 2 3 7" xfId="4134" xr:uid="{00000000-0005-0000-0000-0000E1530000}"/>
    <cellStyle name="Standard 2 4 2 2 3 7 2" xfId="12555" xr:uid="{00000000-0005-0000-0000-0000E2530000}"/>
    <cellStyle name="Standard 2 4 2 2 3 7 2 2" xfId="29393" xr:uid="{00000000-0005-0000-0000-0000E3530000}"/>
    <cellStyle name="Standard 2 4 2 2 3 7 3" xfId="20975" xr:uid="{00000000-0005-0000-0000-0000E4530000}"/>
    <cellStyle name="Standard 2 4 2 2 3 8" xfId="7442" xr:uid="{00000000-0005-0000-0000-0000E5530000}"/>
    <cellStyle name="Standard 2 4 2 2 3 8 2" xfId="15863" xr:uid="{00000000-0005-0000-0000-0000E6530000}"/>
    <cellStyle name="Standard 2 4 2 2 3 8 2 2" xfId="32701" xr:uid="{00000000-0005-0000-0000-0000E7530000}"/>
    <cellStyle name="Standard 2 4 2 2 3 8 3" xfId="24283" xr:uid="{00000000-0005-0000-0000-0000E8530000}"/>
    <cellStyle name="Standard 2 4 2 2 3 9" xfId="7933" xr:uid="{00000000-0005-0000-0000-0000E9530000}"/>
    <cellStyle name="Standard 2 4 2 2 3 9 2" xfId="16354" xr:uid="{00000000-0005-0000-0000-0000EA530000}"/>
    <cellStyle name="Standard 2 4 2 2 3 9 2 2" xfId="33192" xr:uid="{00000000-0005-0000-0000-0000EB530000}"/>
    <cellStyle name="Standard 2 4 2 2 3 9 3" xfId="24774" xr:uid="{00000000-0005-0000-0000-0000EC530000}"/>
    <cellStyle name="Standard 2 4 2 2 4" xfId="768" xr:uid="{00000000-0005-0000-0000-0000ED530000}"/>
    <cellStyle name="Standard 2 4 2 2 4 2" xfId="1756" xr:uid="{00000000-0005-0000-0000-0000EE530000}"/>
    <cellStyle name="Standard 2 4 2 2 4 2 2" xfId="5292" xr:uid="{00000000-0005-0000-0000-0000EF530000}"/>
    <cellStyle name="Standard 2 4 2 2 4 2 2 2" xfId="13713" xr:uid="{00000000-0005-0000-0000-0000F0530000}"/>
    <cellStyle name="Standard 2 4 2 2 4 2 2 2 2" xfId="30551" xr:uid="{00000000-0005-0000-0000-0000F1530000}"/>
    <cellStyle name="Standard 2 4 2 2 4 2 2 3" xfId="22133" xr:uid="{00000000-0005-0000-0000-0000F2530000}"/>
    <cellStyle name="Standard 2 4 2 2 4 2 3" xfId="10231" xr:uid="{00000000-0005-0000-0000-0000F3530000}"/>
    <cellStyle name="Standard 2 4 2 2 4 2 3 2" xfId="27069" xr:uid="{00000000-0005-0000-0000-0000F4530000}"/>
    <cellStyle name="Standard 2 4 2 2 4 2 4" xfId="18651" xr:uid="{00000000-0005-0000-0000-0000F5530000}"/>
    <cellStyle name="Standard 2 4 2 2 4 3" xfId="4304" xr:uid="{00000000-0005-0000-0000-0000F6530000}"/>
    <cellStyle name="Standard 2 4 2 2 4 3 2" xfId="12725" xr:uid="{00000000-0005-0000-0000-0000F7530000}"/>
    <cellStyle name="Standard 2 4 2 2 4 3 2 2" xfId="29563" xr:uid="{00000000-0005-0000-0000-0000F8530000}"/>
    <cellStyle name="Standard 2 4 2 2 4 3 3" xfId="21145" xr:uid="{00000000-0005-0000-0000-0000F9530000}"/>
    <cellStyle name="Standard 2 4 2 2 4 4" xfId="9243" xr:uid="{00000000-0005-0000-0000-0000FA530000}"/>
    <cellStyle name="Standard 2 4 2 2 4 4 2" xfId="26081" xr:uid="{00000000-0005-0000-0000-0000FB530000}"/>
    <cellStyle name="Standard 2 4 2 2 4 5" xfId="17663" xr:uid="{00000000-0005-0000-0000-0000FC530000}"/>
    <cellStyle name="Standard 2 4 2 2 5" xfId="1261" xr:uid="{00000000-0005-0000-0000-0000FD530000}"/>
    <cellStyle name="Standard 2 4 2 2 5 2" xfId="4797" xr:uid="{00000000-0005-0000-0000-0000FE530000}"/>
    <cellStyle name="Standard 2 4 2 2 5 2 2" xfId="13218" xr:uid="{00000000-0005-0000-0000-0000FF530000}"/>
    <cellStyle name="Standard 2 4 2 2 5 2 2 2" xfId="30056" xr:uid="{00000000-0005-0000-0000-000000540000}"/>
    <cellStyle name="Standard 2 4 2 2 5 2 3" xfId="21638" xr:uid="{00000000-0005-0000-0000-000001540000}"/>
    <cellStyle name="Standard 2 4 2 2 5 3" xfId="9736" xr:uid="{00000000-0005-0000-0000-000002540000}"/>
    <cellStyle name="Standard 2 4 2 2 5 3 2" xfId="26574" xr:uid="{00000000-0005-0000-0000-000003540000}"/>
    <cellStyle name="Standard 2 4 2 2 5 4" xfId="18156" xr:uid="{00000000-0005-0000-0000-000004540000}"/>
    <cellStyle name="Standard 2 4 2 2 6" xfId="2471" xr:uid="{00000000-0005-0000-0000-000005540000}"/>
    <cellStyle name="Standard 2 4 2 2 6 2" xfId="5957" xr:uid="{00000000-0005-0000-0000-000006540000}"/>
    <cellStyle name="Standard 2 4 2 2 6 2 2" xfId="14378" xr:uid="{00000000-0005-0000-0000-000007540000}"/>
    <cellStyle name="Standard 2 4 2 2 6 2 2 2" xfId="31216" xr:uid="{00000000-0005-0000-0000-000008540000}"/>
    <cellStyle name="Standard 2 4 2 2 6 2 3" xfId="22798" xr:uid="{00000000-0005-0000-0000-000009540000}"/>
    <cellStyle name="Standard 2 4 2 2 6 3" xfId="10896" xr:uid="{00000000-0005-0000-0000-00000A540000}"/>
    <cellStyle name="Standard 2 4 2 2 6 3 2" xfId="27734" xr:uid="{00000000-0005-0000-0000-00000B540000}"/>
    <cellStyle name="Standard 2 4 2 2 6 4" xfId="19316" xr:uid="{00000000-0005-0000-0000-00000C540000}"/>
    <cellStyle name="Standard 2 4 2 2 7" xfId="2966" xr:uid="{00000000-0005-0000-0000-00000D540000}"/>
    <cellStyle name="Standard 2 4 2 2 7 2" xfId="6448" xr:uid="{00000000-0005-0000-0000-00000E540000}"/>
    <cellStyle name="Standard 2 4 2 2 7 2 2" xfId="14869" xr:uid="{00000000-0005-0000-0000-00000F540000}"/>
    <cellStyle name="Standard 2 4 2 2 7 2 2 2" xfId="31707" xr:uid="{00000000-0005-0000-0000-000010540000}"/>
    <cellStyle name="Standard 2 4 2 2 7 2 3" xfId="23289" xr:uid="{00000000-0005-0000-0000-000011540000}"/>
    <cellStyle name="Standard 2 4 2 2 7 3" xfId="11387" xr:uid="{00000000-0005-0000-0000-000012540000}"/>
    <cellStyle name="Standard 2 4 2 2 7 3 2" xfId="28225" xr:uid="{00000000-0005-0000-0000-000013540000}"/>
    <cellStyle name="Standard 2 4 2 2 7 4" xfId="19807" xr:uid="{00000000-0005-0000-0000-000014540000}"/>
    <cellStyle name="Standard 2 4 2 2 8" xfId="3463" xr:uid="{00000000-0005-0000-0000-000015540000}"/>
    <cellStyle name="Standard 2 4 2 2 8 2" xfId="6945" xr:uid="{00000000-0005-0000-0000-000016540000}"/>
    <cellStyle name="Standard 2 4 2 2 8 2 2" xfId="15366" xr:uid="{00000000-0005-0000-0000-000017540000}"/>
    <cellStyle name="Standard 2 4 2 2 8 2 2 2" xfId="32204" xr:uid="{00000000-0005-0000-0000-000018540000}"/>
    <cellStyle name="Standard 2 4 2 2 8 2 3" xfId="23786" xr:uid="{00000000-0005-0000-0000-000019540000}"/>
    <cellStyle name="Standard 2 4 2 2 8 3" xfId="11884" xr:uid="{00000000-0005-0000-0000-00001A540000}"/>
    <cellStyle name="Standard 2 4 2 2 8 3 2" xfId="28722" xr:uid="{00000000-0005-0000-0000-00001B540000}"/>
    <cellStyle name="Standard 2 4 2 2 8 4" xfId="20304" xr:uid="{00000000-0005-0000-0000-00001C540000}"/>
    <cellStyle name="Standard 2 4 2 2 9" xfId="3809" xr:uid="{00000000-0005-0000-0000-00001D540000}"/>
    <cellStyle name="Standard 2 4 2 2 9 2" xfId="12230" xr:uid="{00000000-0005-0000-0000-00001E540000}"/>
    <cellStyle name="Standard 2 4 2 2 9 2 2" xfId="29068" xr:uid="{00000000-0005-0000-0000-00001F540000}"/>
    <cellStyle name="Standard 2 4 2 2 9 3" xfId="20650" xr:uid="{00000000-0005-0000-0000-000020540000}"/>
    <cellStyle name="Standard 2 4 2 3" xfId="434" xr:uid="{00000000-0005-0000-0000-000021540000}"/>
    <cellStyle name="Standard 2 4 2 3 10" xfId="8427" xr:uid="{00000000-0005-0000-0000-000022540000}"/>
    <cellStyle name="Standard 2 4 2 3 10 2" xfId="16848" xr:uid="{00000000-0005-0000-0000-000023540000}"/>
    <cellStyle name="Standard 2 4 2 3 10 2 2" xfId="33686" xr:uid="{00000000-0005-0000-0000-000024540000}"/>
    <cellStyle name="Standard 2 4 2 3 10 3" xfId="25268" xr:uid="{00000000-0005-0000-0000-000025540000}"/>
    <cellStyle name="Standard 2 4 2 3 11" xfId="8909" xr:uid="{00000000-0005-0000-0000-000026540000}"/>
    <cellStyle name="Standard 2 4 2 3 11 2" xfId="25748" xr:uid="{00000000-0005-0000-0000-000027540000}"/>
    <cellStyle name="Standard 2 4 2 3 12" xfId="17329" xr:uid="{00000000-0005-0000-0000-000028540000}"/>
    <cellStyle name="Standard 2 4 2 3 2" xfId="930" xr:uid="{00000000-0005-0000-0000-000029540000}"/>
    <cellStyle name="Standard 2 4 2 3 2 2" xfId="1918" xr:uid="{00000000-0005-0000-0000-00002A540000}"/>
    <cellStyle name="Standard 2 4 2 3 2 2 2" xfId="5454" xr:uid="{00000000-0005-0000-0000-00002B540000}"/>
    <cellStyle name="Standard 2 4 2 3 2 2 2 2" xfId="13875" xr:uid="{00000000-0005-0000-0000-00002C540000}"/>
    <cellStyle name="Standard 2 4 2 3 2 2 2 2 2" xfId="30713" xr:uid="{00000000-0005-0000-0000-00002D540000}"/>
    <cellStyle name="Standard 2 4 2 3 2 2 2 3" xfId="22295" xr:uid="{00000000-0005-0000-0000-00002E540000}"/>
    <cellStyle name="Standard 2 4 2 3 2 2 3" xfId="10393" xr:uid="{00000000-0005-0000-0000-00002F540000}"/>
    <cellStyle name="Standard 2 4 2 3 2 2 3 2" xfId="27231" xr:uid="{00000000-0005-0000-0000-000030540000}"/>
    <cellStyle name="Standard 2 4 2 3 2 2 4" xfId="18813" xr:uid="{00000000-0005-0000-0000-000031540000}"/>
    <cellStyle name="Standard 2 4 2 3 2 3" xfId="4466" xr:uid="{00000000-0005-0000-0000-000032540000}"/>
    <cellStyle name="Standard 2 4 2 3 2 3 2" xfId="12887" xr:uid="{00000000-0005-0000-0000-000033540000}"/>
    <cellStyle name="Standard 2 4 2 3 2 3 2 2" xfId="29725" xr:uid="{00000000-0005-0000-0000-000034540000}"/>
    <cellStyle name="Standard 2 4 2 3 2 3 3" xfId="21307" xr:uid="{00000000-0005-0000-0000-000035540000}"/>
    <cellStyle name="Standard 2 4 2 3 2 4" xfId="9405" xr:uid="{00000000-0005-0000-0000-000036540000}"/>
    <cellStyle name="Standard 2 4 2 3 2 4 2" xfId="26243" xr:uid="{00000000-0005-0000-0000-000037540000}"/>
    <cellStyle name="Standard 2 4 2 3 2 5" xfId="17825" xr:uid="{00000000-0005-0000-0000-000038540000}"/>
    <cellStyle name="Standard 2 4 2 3 3" xfId="1423" xr:uid="{00000000-0005-0000-0000-000039540000}"/>
    <cellStyle name="Standard 2 4 2 3 3 2" xfId="4959" xr:uid="{00000000-0005-0000-0000-00003A540000}"/>
    <cellStyle name="Standard 2 4 2 3 3 2 2" xfId="13380" xr:uid="{00000000-0005-0000-0000-00003B540000}"/>
    <cellStyle name="Standard 2 4 2 3 3 2 2 2" xfId="30218" xr:uid="{00000000-0005-0000-0000-00003C540000}"/>
    <cellStyle name="Standard 2 4 2 3 3 2 3" xfId="21800" xr:uid="{00000000-0005-0000-0000-00003D540000}"/>
    <cellStyle name="Standard 2 4 2 3 3 3" xfId="9898" xr:uid="{00000000-0005-0000-0000-00003E540000}"/>
    <cellStyle name="Standard 2 4 2 3 3 3 2" xfId="26736" xr:uid="{00000000-0005-0000-0000-00003F540000}"/>
    <cellStyle name="Standard 2 4 2 3 3 4" xfId="18318" xr:uid="{00000000-0005-0000-0000-000040540000}"/>
    <cellStyle name="Standard 2 4 2 3 4" xfId="2474" xr:uid="{00000000-0005-0000-0000-000041540000}"/>
    <cellStyle name="Standard 2 4 2 3 4 2" xfId="5960" xr:uid="{00000000-0005-0000-0000-000042540000}"/>
    <cellStyle name="Standard 2 4 2 3 4 2 2" xfId="14381" xr:uid="{00000000-0005-0000-0000-000043540000}"/>
    <cellStyle name="Standard 2 4 2 3 4 2 2 2" xfId="31219" xr:uid="{00000000-0005-0000-0000-000044540000}"/>
    <cellStyle name="Standard 2 4 2 3 4 2 3" xfId="22801" xr:uid="{00000000-0005-0000-0000-000045540000}"/>
    <cellStyle name="Standard 2 4 2 3 4 3" xfId="10899" xr:uid="{00000000-0005-0000-0000-000046540000}"/>
    <cellStyle name="Standard 2 4 2 3 4 3 2" xfId="27737" xr:uid="{00000000-0005-0000-0000-000047540000}"/>
    <cellStyle name="Standard 2 4 2 3 4 4" xfId="19319" xr:uid="{00000000-0005-0000-0000-000048540000}"/>
    <cellStyle name="Standard 2 4 2 3 5" xfId="2969" xr:uid="{00000000-0005-0000-0000-000049540000}"/>
    <cellStyle name="Standard 2 4 2 3 5 2" xfId="6451" xr:uid="{00000000-0005-0000-0000-00004A540000}"/>
    <cellStyle name="Standard 2 4 2 3 5 2 2" xfId="14872" xr:uid="{00000000-0005-0000-0000-00004B540000}"/>
    <cellStyle name="Standard 2 4 2 3 5 2 2 2" xfId="31710" xr:uid="{00000000-0005-0000-0000-00004C540000}"/>
    <cellStyle name="Standard 2 4 2 3 5 2 3" xfId="23292" xr:uid="{00000000-0005-0000-0000-00004D540000}"/>
    <cellStyle name="Standard 2 4 2 3 5 3" xfId="11390" xr:uid="{00000000-0005-0000-0000-00004E540000}"/>
    <cellStyle name="Standard 2 4 2 3 5 3 2" xfId="28228" xr:uid="{00000000-0005-0000-0000-00004F540000}"/>
    <cellStyle name="Standard 2 4 2 3 5 4" xfId="19810" xr:uid="{00000000-0005-0000-0000-000050540000}"/>
    <cellStyle name="Standard 2 4 2 3 6" xfId="3466" xr:uid="{00000000-0005-0000-0000-000051540000}"/>
    <cellStyle name="Standard 2 4 2 3 6 2" xfId="6948" xr:uid="{00000000-0005-0000-0000-000052540000}"/>
    <cellStyle name="Standard 2 4 2 3 6 2 2" xfId="15369" xr:uid="{00000000-0005-0000-0000-000053540000}"/>
    <cellStyle name="Standard 2 4 2 3 6 2 2 2" xfId="32207" xr:uid="{00000000-0005-0000-0000-000054540000}"/>
    <cellStyle name="Standard 2 4 2 3 6 2 3" xfId="23789" xr:uid="{00000000-0005-0000-0000-000055540000}"/>
    <cellStyle name="Standard 2 4 2 3 6 3" xfId="11887" xr:uid="{00000000-0005-0000-0000-000056540000}"/>
    <cellStyle name="Standard 2 4 2 3 6 3 2" xfId="28725" xr:uid="{00000000-0005-0000-0000-000057540000}"/>
    <cellStyle name="Standard 2 4 2 3 6 4" xfId="20307" xr:uid="{00000000-0005-0000-0000-000058540000}"/>
    <cellStyle name="Standard 2 4 2 3 7" xfId="3971" xr:uid="{00000000-0005-0000-0000-000059540000}"/>
    <cellStyle name="Standard 2 4 2 3 7 2" xfId="12392" xr:uid="{00000000-0005-0000-0000-00005A540000}"/>
    <cellStyle name="Standard 2 4 2 3 7 2 2" xfId="29230" xr:uid="{00000000-0005-0000-0000-00005B540000}"/>
    <cellStyle name="Standard 2 4 2 3 7 3" xfId="20812" xr:uid="{00000000-0005-0000-0000-00005C540000}"/>
    <cellStyle name="Standard 2 4 2 3 8" xfId="7443" xr:uid="{00000000-0005-0000-0000-00005D540000}"/>
    <cellStyle name="Standard 2 4 2 3 8 2" xfId="15864" xr:uid="{00000000-0005-0000-0000-00005E540000}"/>
    <cellStyle name="Standard 2 4 2 3 8 2 2" xfId="32702" xr:uid="{00000000-0005-0000-0000-00005F540000}"/>
    <cellStyle name="Standard 2 4 2 3 8 3" xfId="24284" xr:uid="{00000000-0005-0000-0000-000060540000}"/>
    <cellStyle name="Standard 2 4 2 3 9" xfId="7934" xr:uid="{00000000-0005-0000-0000-000061540000}"/>
    <cellStyle name="Standard 2 4 2 3 9 2" xfId="16355" xr:uid="{00000000-0005-0000-0000-000062540000}"/>
    <cellStyle name="Standard 2 4 2 3 9 2 2" xfId="33193" xr:uid="{00000000-0005-0000-0000-000063540000}"/>
    <cellStyle name="Standard 2 4 2 3 9 3" xfId="24775" xr:uid="{00000000-0005-0000-0000-000064540000}"/>
    <cellStyle name="Standard 2 4 2 4" xfId="596" xr:uid="{00000000-0005-0000-0000-000065540000}"/>
    <cellStyle name="Standard 2 4 2 4 10" xfId="8428" xr:uid="{00000000-0005-0000-0000-000066540000}"/>
    <cellStyle name="Standard 2 4 2 4 10 2" xfId="16849" xr:uid="{00000000-0005-0000-0000-000067540000}"/>
    <cellStyle name="Standard 2 4 2 4 10 2 2" xfId="33687" xr:uid="{00000000-0005-0000-0000-000068540000}"/>
    <cellStyle name="Standard 2 4 2 4 10 3" xfId="25269" xr:uid="{00000000-0005-0000-0000-000069540000}"/>
    <cellStyle name="Standard 2 4 2 4 11" xfId="9072" xr:uid="{00000000-0005-0000-0000-00006A540000}"/>
    <cellStyle name="Standard 2 4 2 4 11 2" xfId="25910" xr:uid="{00000000-0005-0000-0000-00006B540000}"/>
    <cellStyle name="Standard 2 4 2 4 12" xfId="17492" xr:uid="{00000000-0005-0000-0000-00006C540000}"/>
    <cellStyle name="Standard 2 4 2 4 2" xfId="1092" xr:uid="{00000000-0005-0000-0000-00006D540000}"/>
    <cellStyle name="Standard 2 4 2 4 2 2" xfId="2080" xr:uid="{00000000-0005-0000-0000-00006E540000}"/>
    <cellStyle name="Standard 2 4 2 4 2 2 2" xfId="5616" xr:uid="{00000000-0005-0000-0000-00006F540000}"/>
    <cellStyle name="Standard 2 4 2 4 2 2 2 2" xfId="14037" xr:uid="{00000000-0005-0000-0000-000070540000}"/>
    <cellStyle name="Standard 2 4 2 4 2 2 2 2 2" xfId="30875" xr:uid="{00000000-0005-0000-0000-000071540000}"/>
    <cellStyle name="Standard 2 4 2 4 2 2 2 3" xfId="22457" xr:uid="{00000000-0005-0000-0000-000072540000}"/>
    <cellStyle name="Standard 2 4 2 4 2 2 3" xfId="10555" xr:uid="{00000000-0005-0000-0000-000073540000}"/>
    <cellStyle name="Standard 2 4 2 4 2 2 3 2" xfId="27393" xr:uid="{00000000-0005-0000-0000-000074540000}"/>
    <cellStyle name="Standard 2 4 2 4 2 2 4" xfId="18975" xr:uid="{00000000-0005-0000-0000-000075540000}"/>
    <cellStyle name="Standard 2 4 2 4 2 3" xfId="4628" xr:uid="{00000000-0005-0000-0000-000076540000}"/>
    <cellStyle name="Standard 2 4 2 4 2 3 2" xfId="13049" xr:uid="{00000000-0005-0000-0000-000077540000}"/>
    <cellStyle name="Standard 2 4 2 4 2 3 2 2" xfId="29887" xr:uid="{00000000-0005-0000-0000-000078540000}"/>
    <cellStyle name="Standard 2 4 2 4 2 3 3" xfId="21469" xr:uid="{00000000-0005-0000-0000-000079540000}"/>
    <cellStyle name="Standard 2 4 2 4 2 4" xfId="9567" xr:uid="{00000000-0005-0000-0000-00007A540000}"/>
    <cellStyle name="Standard 2 4 2 4 2 4 2" xfId="26405" xr:uid="{00000000-0005-0000-0000-00007B540000}"/>
    <cellStyle name="Standard 2 4 2 4 2 5" xfId="17987" xr:uid="{00000000-0005-0000-0000-00007C540000}"/>
    <cellStyle name="Standard 2 4 2 4 3" xfId="1585" xr:uid="{00000000-0005-0000-0000-00007D540000}"/>
    <cellStyle name="Standard 2 4 2 4 3 2" xfId="5121" xr:uid="{00000000-0005-0000-0000-00007E540000}"/>
    <cellStyle name="Standard 2 4 2 4 3 2 2" xfId="13542" xr:uid="{00000000-0005-0000-0000-00007F540000}"/>
    <cellStyle name="Standard 2 4 2 4 3 2 2 2" xfId="30380" xr:uid="{00000000-0005-0000-0000-000080540000}"/>
    <cellStyle name="Standard 2 4 2 4 3 2 3" xfId="21962" xr:uid="{00000000-0005-0000-0000-000081540000}"/>
    <cellStyle name="Standard 2 4 2 4 3 3" xfId="10060" xr:uid="{00000000-0005-0000-0000-000082540000}"/>
    <cellStyle name="Standard 2 4 2 4 3 3 2" xfId="26898" xr:uid="{00000000-0005-0000-0000-000083540000}"/>
    <cellStyle name="Standard 2 4 2 4 3 4" xfId="18480" xr:uid="{00000000-0005-0000-0000-000084540000}"/>
    <cellStyle name="Standard 2 4 2 4 4" xfId="2475" xr:uid="{00000000-0005-0000-0000-000085540000}"/>
    <cellStyle name="Standard 2 4 2 4 4 2" xfId="5961" xr:uid="{00000000-0005-0000-0000-000086540000}"/>
    <cellStyle name="Standard 2 4 2 4 4 2 2" xfId="14382" xr:uid="{00000000-0005-0000-0000-000087540000}"/>
    <cellStyle name="Standard 2 4 2 4 4 2 2 2" xfId="31220" xr:uid="{00000000-0005-0000-0000-000088540000}"/>
    <cellStyle name="Standard 2 4 2 4 4 2 3" xfId="22802" xr:uid="{00000000-0005-0000-0000-000089540000}"/>
    <cellStyle name="Standard 2 4 2 4 4 3" xfId="10900" xr:uid="{00000000-0005-0000-0000-00008A540000}"/>
    <cellStyle name="Standard 2 4 2 4 4 3 2" xfId="27738" xr:uid="{00000000-0005-0000-0000-00008B540000}"/>
    <cellStyle name="Standard 2 4 2 4 4 4" xfId="19320" xr:uid="{00000000-0005-0000-0000-00008C540000}"/>
    <cellStyle name="Standard 2 4 2 4 5" xfId="2970" xr:uid="{00000000-0005-0000-0000-00008D540000}"/>
    <cellStyle name="Standard 2 4 2 4 5 2" xfId="6452" xr:uid="{00000000-0005-0000-0000-00008E540000}"/>
    <cellStyle name="Standard 2 4 2 4 5 2 2" xfId="14873" xr:uid="{00000000-0005-0000-0000-00008F540000}"/>
    <cellStyle name="Standard 2 4 2 4 5 2 2 2" xfId="31711" xr:uid="{00000000-0005-0000-0000-000090540000}"/>
    <cellStyle name="Standard 2 4 2 4 5 2 3" xfId="23293" xr:uid="{00000000-0005-0000-0000-000091540000}"/>
    <cellStyle name="Standard 2 4 2 4 5 3" xfId="11391" xr:uid="{00000000-0005-0000-0000-000092540000}"/>
    <cellStyle name="Standard 2 4 2 4 5 3 2" xfId="28229" xr:uid="{00000000-0005-0000-0000-000093540000}"/>
    <cellStyle name="Standard 2 4 2 4 5 4" xfId="19811" xr:uid="{00000000-0005-0000-0000-000094540000}"/>
    <cellStyle name="Standard 2 4 2 4 6" xfId="3467" xr:uid="{00000000-0005-0000-0000-000095540000}"/>
    <cellStyle name="Standard 2 4 2 4 6 2" xfId="6949" xr:uid="{00000000-0005-0000-0000-000096540000}"/>
    <cellStyle name="Standard 2 4 2 4 6 2 2" xfId="15370" xr:uid="{00000000-0005-0000-0000-000097540000}"/>
    <cellStyle name="Standard 2 4 2 4 6 2 2 2" xfId="32208" xr:uid="{00000000-0005-0000-0000-000098540000}"/>
    <cellStyle name="Standard 2 4 2 4 6 2 3" xfId="23790" xr:uid="{00000000-0005-0000-0000-000099540000}"/>
    <cellStyle name="Standard 2 4 2 4 6 3" xfId="11888" xr:uid="{00000000-0005-0000-0000-00009A540000}"/>
    <cellStyle name="Standard 2 4 2 4 6 3 2" xfId="28726" xr:uid="{00000000-0005-0000-0000-00009B540000}"/>
    <cellStyle name="Standard 2 4 2 4 6 4" xfId="20308" xr:uid="{00000000-0005-0000-0000-00009C540000}"/>
    <cellStyle name="Standard 2 4 2 4 7" xfId="4133" xr:uid="{00000000-0005-0000-0000-00009D540000}"/>
    <cellStyle name="Standard 2 4 2 4 7 2" xfId="12554" xr:uid="{00000000-0005-0000-0000-00009E540000}"/>
    <cellStyle name="Standard 2 4 2 4 7 2 2" xfId="29392" xr:uid="{00000000-0005-0000-0000-00009F540000}"/>
    <cellStyle name="Standard 2 4 2 4 7 3" xfId="20974" xr:uid="{00000000-0005-0000-0000-0000A0540000}"/>
    <cellStyle name="Standard 2 4 2 4 8" xfId="7444" xr:uid="{00000000-0005-0000-0000-0000A1540000}"/>
    <cellStyle name="Standard 2 4 2 4 8 2" xfId="15865" xr:uid="{00000000-0005-0000-0000-0000A2540000}"/>
    <cellStyle name="Standard 2 4 2 4 8 2 2" xfId="32703" xr:uid="{00000000-0005-0000-0000-0000A3540000}"/>
    <cellStyle name="Standard 2 4 2 4 8 3" xfId="24285" xr:uid="{00000000-0005-0000-0000-0000A4540000}"/>
    <cellStyle name="Standard 2 4 2 4 9" xfId="7935" xr:uid="{00000000-0005-0000-0000-0000A5540000}"/>
    <cellStyle name="Standard 2 4 2 4 9 2" xfId="16356" xr:uid="{00000000-0005-0000-0000-0000A6540000}"/>
    <cellStyle name="Standard 2 4 2 4 9 2 2" xfId="33194" xr:uid="{00000000-0005-0000-0000-0000A7540000}"/>
    <cellStyle name="Standard 2 4 2 4 9 3" xfId="24776" xr:uid="{00000000-0005-0000-0000-0000A8540000}"/>
    <cellStyle name="Standard 2 4 2 5" xfId="767" xr:uid="{00000000-0005-0000-0000-0000A9540000}"/>
    <cellStyle name="Standard 2 4 2 5 2" xfId="1755" xr:uid="{00000000-0005-0000-0000-0000AA540000}"/>
    <cellStyle name="Standard 2 4 2 5 2 2" xfId="5291" xr:uid="{00000000-0005-0000-0000-0000AB540000}"/>
    <cellStyle name="Standard 2 4 2 5 2 2 2" xfId="13712" xr:uid="{00000000-0005-0000-0000-0000AC540000}"/>
    <cellStyle name="Standard 2 4 2 5 2 2 2 2" xfId="30550" xr:uid="{00000000-0005-0000-0000-0000AD540000}"/>
    <cellStyle name="Standard 2 4 2 5 2 2 3" xfId="22132" xr:uid="{00000000-0005-0000-0000-0000AE540000}"/>
    <cellStyle name="Standard 2 4 2 5 2 3" xfId="10230" xr:uid="{00000000-0005-0000-0000-0000AF540000}"/>
    <cellStyle name="Standard 2 4 2 5 2 3 2" xfId="27068" xr:uid="{00000000-0005-0000-0000-0000B0540000}"/>
    <cellStyle name="Standard 2 4 2 5 2 4" xfId="18650" xr:uid="{00000000-0005-0000-0000-0000B1540000}"/>
    <cellStyle name="Standard 2 4 2 5 3" xfId="4303" xr:uid="{00000000-0005-0000-0000-0000B2540000}"/>
    <cellStyle name="Standard 2 4 2 5 3 2" xfId="12724" xr:uid="{00000000-0005-0000-0000-0000B3540000}"/>
    <cellStyle name="Standard 2 4 2 5 3 2 2" xfId="29562" xr:uid="{00000000-0005-0000-0000-0000B4540000}"/>
    <cellStyle name="Standard 2 4 2 5 3 3" xfId="21144" xr:uid="{00000000-0005-0000-0000-0000B5540000}"/>
    <cellStyle name="Standard 2 4 2 5 4" xfId="9242" xr:uid="{00000000-0005-0000-0000-0000B6540000}"/>
    <cellStyle name="Standard 2 4 2 5 4 2" xfId="26080" xr:uid="{00000000-0005-0000-0000-0000B7540000}"/>
    <cellStyle name="Standard 2 4 2 5 5" xfId="17662" xr:uid="{00000000-0005-0000-0000-0000B8540000}"/>
    <cellStyle name="Standard 2 4 2 6" xfId="1260" xr:uid="{00000000-0005-0000-0000-0000B9540000}"/>
    <cellStyle name="Standard 2 4 2 6 2" xfId="4796" xr:uid="{00000000-0005-0000-0000-0000BA540000}"/>
    <cellStyle name="Standard 2 4 2 6 2 2" xfId="13217" xr:uid="{00000000-0005-0000-0000-0000BB540000}"/>
    <cellStyle name="Standard 2 4 2 6 2 2 2" xfId="30055" xr:uid="{00000000-0005-0000-0000-0000BC540000}"/>
    <cellStyle name="Standard 2 4 2 6 2 3" xfId="21637" xr:uid="{00000000-0005-0000-0000-0000BD540000}"/>
    <cellStyle name="Standard 2 4 2 6 3" xfId="9735" xr:uid="{00000000-0005-0000-0000-0000BE540000}"/>
    <cellStyle name="Standard 2 4 2 6 3 2" xfId="26573" xr:uid="{00000000-0005-0000-0000-0000BF540000}"/>
    <cellStyle name="Standard 2 4 2 6 4" xfId="18155" xr:uid="{00000000-0005-0000-0000-0000C0540000}"/>
    <cellStyle name="Standard 2 4 2 7" xfId="2470" xr:uid="{00000000-0005-0000-0000-0000C1540000}"/>
    <cellStyle name="Standard 2 4 2 7 2" xfId="5956" xr:uid="{00000000-0005-0000-0000-0000C2540000}"/>
    <cellStyle name="Standard 2 4 2 7 2 2" xfId="14377" xr:uid="{00000000-0005-0000-0000-0000C3540000}"/>
    <cellStyle name="Standard 2 4 2 7 2 2 2" xfId="31215" xr:uid="{00000000-0005-0000-0000-0000C4540000}"/>
    <cellStyle name="Standard 2 4 2 7 2 3" xfId="22797" xr:uid="{00000000-0005-0000-0000-0000C5540000}"/>
    <cellStyle name="Standard 2 4 2 7 3" xfId="10895" xr:uid="{00000000-0005-0000-0000-0000C6540000}"/>
    <cellStyle name="Standard 2 4 2 7 3 2" xfId="27733" xr:uid="{00000000-0005-0000-0000-0000C7540000}"/>
    <cellStyle name="Standard 2 4 2 7 4" xfId="19315" xr:uid="{00000000-0005-0000-0000-0000C8540000}"/>
    <cellStyle name="Standard 2 4 2 8" xfId="2965" xr:uid="{00000000-0005-0000-0000-0000C9540000}"/>
    <cellStyle name="Standard 2 4 2 8 2" xfId="6447" xr:uid="{00000000-0005-0000-0000-0000CA540000}"/>
    <cellStyle name="Standard 2 4 2 8 2 2" xfId="14868" xr:uid="{00000000-0005-0000-0000-0000CB540000}"/>
    <cellStyle name="Standard 2 4 2 8 2 2 2" xfId="31706" xr:uid="{00000000-0005-0000-0000-0000CC540000}"/>
    <cellStyle name="Standard 2 4 2 8 2 3" xfId="23288" xr:uid="{00000000-0005-0000-0000-0000CD540000}"/>
    <cellStyle name="Standard 2 4 2 8 3" xfId="11386" xr:uid="{00000000-0005-0000-0000-0000CE540000}"/>
    <cellStyle name="Standard 2 4 2 8 3 2" xfId="28224" xr:uid="{00000000-0005-0000-0000-0000CF540000}"/>
    <cellStyle name="Standard 2 4 2 8 4" xfId="19806" xr:uid="{00000000-0005-0000-0000-0000D0540000}"/>
    <cellStyle name="Standard 2 4 2 9" xfId="3462" xr:uid="{00000000-0005-0000-0000-0000D1540000}"/>
    <cellStyle name="Standard 2 4 2 9 2" xfId="6944" xr:uid="{00000000-0005-0000-0000-0000D2540000}"/>
    <cellStyle name="Standard 2 4 2 9 2 2" xfId="15365" xr:uid="{00000000-0005-0000-0000-0000D3540000}"/>
    <cellStyle name="Standard 2 4 2 9 2 2 2" xfId="32203" xr:uid="{00000000-0005-0000-0000-0000D4540000}"/>
    <cellStyle name="Standard 2 4 2 9 2 3" xfId="23785" xr:uid="{00000000-0005-0000-0000-0000D5540000}"/>
    <cellStyle name="Standard 2 4 2 9 3" xfId="11883" xr:uid="{00000000-0005-0000-0000-0000D6540000}"/>
    <cellStyle name="Standard 2 4 2 9 3 2" xfId="28721" xr:uid="{00000000-0005-0000-0000-0000D7540000}"/>
    <cellStyle name="Standard 2 4 2 9 4" xfId="20303" xr:uid="{00000000-0005-0000-0000-0000D8540000}"/>
    <cellStyle name="Standard 2 4 3" xfId="244" xr:uid="{00000000-0005-0000-0000-0000D9540000}"/>
    <cellStyle name="Standard 2 4 3 10" xfId="7445" xr:uid="{00000000-0005-0000-0000-0000DA540000}"/>
    <cellStyle name="Standard 2 4 3 10 2" xfId="15866" xr:uid="{00000000-0005-0000-0000-0000DB540000}"/>
    <cellStyle name="Standard 2 4 3 10 2 2" xfId="32704" xr:uid="{00000000-0005-0000-0000-0000DC540000}"/>
    <cellStyle name="Standard 2 4 3 10 3" xfId="24286" xr:uid="{00000000-0005-0000-0000-0000DD540000}"/>
    <cellStyle name="Standard 2 4 3 11" xfId="7936" xr:uid="{00000000-0005-0000-0000-0000DE540000}"/>
    <cellStyle name="Standard 2 4 3 11 2" xfId="16357" xr:uid="{00000000-0005-0000-0000-0000DF540000}"/>
    <cellStyle name="Standard 2 4 3 11 2 2" xfId="33195" xr:uid="{00000000-0005-0000-0000-0000E0540000}"/>
    <cellStyle name="Standard 2 4 3 11 3" xfId="24777" xr:uid="{00000000-0005-0000-0000-0000E1540000}"/>
    <cellStyle name="Standard 2 4 3 12" xfId="8429" xr:uid="{00000000-0005-0000-0000-0000E2540000}"/>
    <cellStyle name="Standard 2 4 3 12 2" xfId="16850" xr:uid="{00000000-0005-0000-0000-0000E3540000}"/>
    <cellStyle name="Standard 2 4 3 12 2 2" xfId="33688" xr:uid="{00000000-0005-0000-0000-0000E4540000}"/>
    <cellStyle name="Standard 2 4 3 12 3" xfId="25270" xr:uid="{00000000-0005-0000-0000-0000E5540000}"/>
    <cellStyle name="Standard 2 4 3 13" xfId="8748" xr:uid="{00000000-0005-0000-0000-0000E6540000}"/>
    <cellStyle name="Standard 2 4 3 13 2" xfId="25587" xr:uid="{00000000-0005-0000-0000-0000E7540000}"/>
    <cellStyle name="Standard 2 4 3 14" xfId="17168" xr:uid="{00000000-0005-0000-0000-0000E8540000}"/>
    <cellStyle name="Standard 2 4 3 2" xfId="436" xr:uid="{00000000-0005-0000-0000-0000E9540000}"/>
    <cellStyle name="Standard 2 4 3 2 10" xfId="8430" xr:uid="{00000000-0005-0000-0000-0000EA540000}"/>
    <cellStyle name="Standard 2 4 3 2 10 2" xfId="16851" xr:uid="{00000000-0005-0000-0000-0000EB540000}"/>
    <cellStyle name="Standard 2 4 3 2 10 2 2" xfId="33689" xr:uid="{00000000-0005-0000-0000-0000EC540000}"/>
    <cellStyle name="Standard 2 4 3 2 10 3" xfId="25271" xr:uid="{00000000-0005-0000-0000-0000ED540000}"/>
    <cellStyle name="Standard 2 4 3 2 11" xfId="8911" xr:uid="{00000000-0005-0000-0000-0000EE540000}"/>
    <cellStyle name="Standard 2 4 3 2 11 2" xfId="25750" xr:uid="{00000000-0005-0000-0000-0000EF540000}"/>
    <cellStyle name="Standard 2 4 3 2 12" xfId="17331" xr:uid="{00000000-0005-0000-0000-0000F0540000}"/>
    <cellStyle name="Standard 2 4 3 2 2" xfId="932" xr:uid="{00000000-0005-0000-0000-0000F1540000}"/>
    <cellStyle name="Standard 2 4 3 2 2 2" xfId="1920" xr:uid="{00000000-0005-0000-0000-0000F2540000}"/>
    <cellStyle name="Standard 2 4 3 2 2 2 2" xfId="5456" xr:uid="{00000000-0005-0000-0000-0000F3540000}"/>
    <cellStyle name="Standard 2 4 3 2 2 2 2 2" xfId="13877" xr:uid="{00000000-0005-0000-0000-0000F4540000}"/>
    <cellStyle name="Standard 2 4 3 2 2 2 2 2 2" xfId="30715" xr:uid="{00000000-0005-0000-0000-0000F5540000}"/>
    <cellStyle name="Standard 2 4 3 2 2 2 2 3" xfId="22297" xr:uid="{00000000-0005-0000-0000-0000F6540000}"/>
    <cellStyle name="Standard 2 4 3 2 2 2 3" xfId="10395" xr:uid="{00000000-0005-0000-0000-0000F7540000}"/>
    <cellStyle name="Standard 2 4 3 2 2 2 3 2" xfId="27233" xr:uid="{00000000-0005-0000-0000-0000F8540000}"/>
    <cellStyle name="Standard 2 4 3 2 2 2 4" xfId="18815" xr:uid="{00000000-0005-0000-0000-0000F9540000}"/>
    <cellStyle name="Standard 2 4 3 2 2 3" xfId="4468" xr:uid="{00000000-0005-0000-0000-0000FA540000}"/>
    <cellStyle name="Standard 2 4 3 2 2 3 2" xfId="12889" xr:uid="{00000000-0005-0000-0000-0000FB540000}"/>
    <cellStyle name="Standard 2 4 3 2 2 3 2 2" xfId="29727" xr:uid="{00000000-0005-0000-0000-0000FC540000}"/>
    <cellStyle name="Standard 2 4 3 2 2 3 3" xfId="21309" xr:uid="{00000000-0005-0000-0000-0000FD540000}"/>
    <cellStyle name="Standard 2 4 3 2 2 4" xfId="9407" xr:uid="{00000000-0005-0000-0000-0000FE540000}"/>
    <cellStyle name="Standard 2 4 3 2 2 4 2" xfId="26245" xr:uid="{00000000-0005-0000-0000-0000FF540000}"/>
    <cellStyle name="Standard 2 4 3 2 2 5" xfId="17827" xr:uid="{00000000-0005-0000-0000-000000550000}"/>
    <cellStyle name="Standard 2 4 3 2 3" xfId="1425" xr:uid="{00000000-0005-0000-0000-000001550000}"/>
    <cellStyle name="Standard 2 4 3 2 3 2" xfId="4961" xr:uid="{00000000-0005-0000-0000-000002550000}"/>
    <cellStyle name="Standard 2 4 3 2 3 2 2" xfId="13382" xr:uid="{00000000-0005-0000-0000-000003550000}"/>
    <cellStyle name="Standard 2 4 3 2 3 2 2 2" xfId="30220" xr:uid="{00000000-0005-0000-0000-000004550000}"/>
    <cellStyle name="Standard 2 4 3 2 3 2 3" xfId="21802" xr:uid="{00000000-0005-0000-0000-000005550000}"/>
    <cellStyle name="Standard 2 4 3 2 3 3" xfId="9900" xr:uid="{00000000-0005-0000-0000-000006550000}"/>
    <cellStyle name="Standard 2 4 3 2 3 3 2" xfId="26738" xr:uid="{00000000-0005-0000-0000-000007550000}"/>
    <cellStyle name="Standard 2 4 3 2 3 4" xfId="18320" xr:uid="{00000000-0005-0000-0000-000008550000}"/>
    <cellStyle name="Standard 2 4 3 2 4" xfId="2477" xr:uid="{00000000-0005-0000-0000-000009550000}"/>
    <cellStyle name="Standard 2 4 3 2 4 2" xfId="5963" xr:uid="{00000000-0005-0000-0000-00000A550000}"/>
    <cellStyle name="Standard 2 4 3 2 4 2 2" xfId="14384" xr:uid="{00000000-0005-0000-0000-00000B550000}"/>
    <cellStyle name="Standard 2 4 3 2 4 2 2 2" xfId="31222" xr:uid="{00000000-0005-0000-0000-00000C550000}"/>
    <cellStyle name="Standard 2 4 3 2 4 2 3" xfId="22804" xr:uid="{00000000-0005-0000-0000-00000D550000}"/>
    <cellStyle name="Standard 2 4 3 2 4 3" xfId="10902" xr:uid="{00000000-0005-0000-0000-00000E550000}"/>
    <cellStyle name="Standard 2 4 3 2 4 3 2" xfId="27740" xr:uid="{00000000-0005-0000-0000-00000F550000}"/>
    <cellStyle name="Standard 2 4 3 2 4 4" xfId="19322" xr:uid="{00000000-0005-0000-0000-000010550000}"/>
    <cellStyle name="Standard 2 4 3 2 5" xfId="2972" xr:uid="{00000000-0005-0000-0000-000011550000}"/>
    <cellStyle name="Standard 2 4 3 2 5 2" xfId="6454" xr:uid="{00000000-0005-0000-0000-000012550000}"/>
    <cellStyle name="Standard 2 4 3 2 5 2 2" xfId="14875" xr:uid="{00000000-0005-0000-0000-000013550000}"/>
    <cellStyle name="Standard 2 4 3 2 5 2 2 2" xfId="31713" xr:uid="{00000000-0005-0000-0000-000014550000}"/>
    <cellStyle name="Standard 2 4 3 2 5 2 3" xfId="23295" xr:uid="{00000000-0005-0000-0000-000015550000}"/>
    <cellStyle name="Standard 2 4 3 2 5 3" xfId="11393" xr:uid="{00000000-0005-0000-0000-000016550000}"/>
    <cellStyle name="Standard 2 4 3 2 5 3 2" xfId="28231" xr:uid="{00000000-0005-0000-0000-000017550000}"/>
    <cellStyle name="Standard 2 4 3 2 5 4" xfId="19813" xr:uid="{00000000-0005-0000-0000-000018550000}"/>
    <cellStyle name="Standard 2 4 3 2 6" xfId="3469" xr:uid="{00000000-0005-0000-0000-000019550000}"/>
    <cellStyle name="Standard 2 4 3 2 6 2" xfId="6951" xr:uid="{00000000-0005-0000-0000-00001A550000}"/>
    <cellStyle name="Standard 2 4 3 2 6 2 2" xfId="15372" xr:uid="{00000000-0005-0000-0000-00001B550000}"/>
    <cellStyle name="Standard 2 4 3 2 6 2 2 2" xfId="32210" xr:uid="{00000000-0005-0000-0000-00001C550000}"/>
    <cellStyle name="Standard 2 4 3 2 6 2 3" xfId="23792" xr:uid="{00000000-0005-0000-0000-00001D550000}"/>
    <cellStyle name="Standard 2 4 3 2 6 3" xfId="11890" xr:uid="{00000000-0005-0000-0000-00001E550000}"/>
    <cellStyle name="Standard 2 4 3 2 6 3 2" xfId="28728" xr:uid="{00000000-0005-0000-0000-00001F550000}"/>
    <cellStyle name="Standard 2 4 3 2 6 4" xfId="20310" xr:uid="{00000000-0005-0000-0000-000020550000}"/>
    <cellStyle name="Standard 2 4 3 2 7" xfId="3973" xr:uid="{00000000-0005-0000-0000-000021550000}"/>
    <cellStyle name="Standard 2 4 3 2 7 2" xfId="12394" xr:uid="{00000000-0005-0000-0000-000022550000}"/>
    <cellStyle name="Standard 2 4 3 2 7 2 2" xfId="29232" xr:uid="{00000000-0005-0000-0000-000023550000}"/>
    <cellStyle name="Standard 2 4 3 2 7 3" xfId="20814" xr:uid="{00000000-0005-0000-0000-000024550000}"/>
    <cellStyle name="Standard 2 4 3 2 8" xfId="7446" xr:uid="{00000000-0005-0000-0000-000025550000}"/>
    <cellStyle name="Standard 2 4 3 2 8 2" xfId="15867" xr:uid="{00000000-0005-0000-0000-000026550000}"/>
    <cellStyle name="Standard 2 4 3 2 8 2 2" xfId="32705" xr:uid="{00000000-0005-0000-0000-000027550000}"/>
    <cellStyle name="Standard 2 4 3 2 8 3" xfId="24287" xr:uid="{00000000-0005-0000-0000-000028550000}"/>
    <cellStyle name="Standard 2 4 3 2 9" xfId="7937" xr:uid="{00000000-0005-0000-0000-000029550000}"/>
    <cellStyle name="Standard 2 4 3 2 9 2" xfId="16358" xr:uid="{00000000-0005-0000-0000-00002A550000}"/>
    <cellStyle name="Standard 2 4 3 2 9 2 2" xfId="33196" xr:uid="{00000000-0005-0000-0000-00002B550000}"/>
    <cellStyle name="Standard 2 4 3 2 9 3" xfId="24778" xr:uid="{00000000-0005-0000-0000-00002C550000}"/>
    <cellStyle name="Standard 2 4 3 3" xfId="598" xr:uid="{00000000-0005-0000-0000-00002D550000}"/>
    <cellStyle name="Standard 2 4 3 3 10" xfId="8431" xr:uid="{00000000-0005-0000-0000-00002E550000}"/>
    <cellStyle name="Standard 2 4 3 3 10 2" xfId="16852" xr:uid="{00000000-0005-0000-0000-00002F550000}"/>
    <cellStyle name="Standard 2 4 3 3 10 2 2" xfId="33690" xr:uid="{00000000-0005-0000-0000-000030550000}"/>
    <cellStyle name="Standard 2 4 3 3 10 3" xfId="25272" xr:uid="{00000000-0005-0000-0000-000031550000}"/>
    <cellStyle name="Standard 2 4 3 3 11" xfId="9074" xr:uid="{00000000-0005-0000-0000-000032550000}"/>
    <cellStyle name="Standard 2 4 3 3 11 2" xfId="25912" xr:uid="{00000000-0005-0000-0000-000033550000}"/>
    <cellStyle name="Standard 2 4 3 3 12" xfId="17494" xr:uid="{00000000-0005-0000-0000-000034550000}"/>
    <cellStyle name="Standard 2 4 3 3 2" xfId="1094" xr:uid="{00000000-0005-0000-0000-000035550000}"/>
    <cellStyle name="Standard 2 4 3 3 2 2" xfId="2082" xr:uid="{00000000-0005-0000-0000-000036550000}"/>
    <cellStyle name="Standard 2 4 3 3 2 2 2" xfId="5618" xr:uid="{00000000-0005-0000-0000-000037550000}"/>
    <cellStyle name="Standard 2 4 3 3 2 2 2 2" xfId="14039" xr:uid="{00000000-0005-0000-0000-000038550000}"/>
    <cellStyle name="Standard 2 4 3 3 2 2 2 2 2" xfId="30877" xr:uid="{00000000-0005-0000-0000-000039550000}"/>
    <cellStyle name="Standard 2 4 3 3 2 2 2 3" xfId="22459" xr:uid="{00000000-0005-0000-0000-00003A550000}"/>
    <cellStyle name="Standard 2 4 3 3 2 2 3" xfId="10557" xr:uid="{00000000-0005-0000-0000-00003B550000}"/>
    <cellStyle name="Standard 2 4 3 3 2 2 3 2" xfId="27395" xr:uid="{00000000-0005-0000-0000-00003C550000}"/>
    <cellStyle name="Standard 2 4 3 3 2 2 4" xfId="18977" xr:uid="{00000000-0005-0000-0000-00003D550000}"/>
    <cellStyle name="Standard 2 4 3 3 2 3" xfId="4630" xr:uid="{00000000-0005-0000-0000-00003E550000}"/>
    <cellStyle name="Standard 2 4 3 3 2 3 2" xfId="13051" xr:uid="{00000000-0005-0000-0000-00003F550000}"/>
    <cellStyle name="Standard 2 4 3 3 2 3 2 2" xfId="29889" xr:uid="{00000000-0005-0000-0000-000040550000}"/>
    <cellStyle name="Standard 2 4 3 3 2 3 3" xfId="21471" xr:uid="{00000000-0005-0000-0000-000041550000}"/>
    <cellStyle name="Standard 2 4 3 3 2 4" xfId="9569" xr:uid="{00000000-0005-0000-0000-000042550000}"/>
    <cellStyle name="Standard 2 4 3 3 2 4 2" xfId="26407" xr:uid="{00000000-0005-0000-0000-000043550000}"/>
    <cellStyle name="Standard 2 4 3 3 2 5" xfId="17989" xr:uid="{00000000-0005-0000-0000-000044550000}"/>
    <cellStyle name="Standard 2 4 3 3 3" xfId="1587" xr:uid="{00000000-0005-0000-0000-000045550000}"/>
    <cellStyle name="Standard 2 4 3 3 3 2" xfId="5123" xr:uid="{00000000-0005-0000-0000-000046550000}"/>
    <cellStyle name="Standard 2 4 3 3 3 2 2" xfId="13544" xr:uid="{00000000-0005-0000-0000-000047550000}"/>
    <cellStyle name="Standard 2 4 3 3 3 2 2 2" xfId="30382" xr:uid="{00000000-0005-0000-0000-000048550000}"/>
    <cellStyle name="Standard 2 4 3 3 3 2 3" xfId="21964" xr:uid="{00000000-0005-0000-0000-000049550000}"/>
    <cellStyle name="Standard 2 4 3 3 3 3" xfId="10062" xr:uid="{00000000-0005-0000-0000-00004A550000}"/>
    <cellStyle name="Standard 2 4 3 3 3 3 2" xfId="26900" xr:uid="{00000000-0005-0000-0000-00004B550000}"/>
    <cellStyle name="Standard 2 4 3 3 3 4" xfId="18482" xr:uid="{00000000-0005-0000-0000-00004C550000}"/>
    <cellStyle name="Standard 2 4 3 3 4" xfId="2478" xr:uid="{00000000-0005-0000-0000-00004D550000}"/>
    <cellStyle name="Standard 2 4 3 3 4 2" xfId="5964" xr:uid="{00000000-0005-0000-0000-00004E550000}"/>
    <cellStyle name="Standard 2 4 3 3 4 2 2" xfId="14385" xr:uid="{00000000-0005-0000-0000-00004F550000}"/>
    <cellStyle name="Standard 2 4 3 3 4 2 2 2" xfId="31223" xr:uid="{00000000-0005-0000-0000-000050550000}"/>
    <cellStyle name="Standard 2 4 3 3 4 2 3" xfId="22805" xr:uid="{00000000-0005-0000-0000-000051550000}"/>
    <cellStyle name="Standard 2 4 3 3 4 3" xfId="10903" xr:uid="{00000000-0005-0000-0000-000052550000}"/>
    <cellStyle name="Standard 2 4 3 3 4 3 2" xfId="27741" xr:uid="{00000000-0005-0000-0000-000053550000}"/>
    <cellStyle name="Standard 2 4 3 3 4 4" xfId="19323" xr:uid="{00000000-0005-0000-0000-000054550000}"/>
    <cellStyle name="Standard 2 4 3 3 5" xfId="2973" xr:uid="{00000000-0005-0000-0000-000055550000}"/>
    <cellStyle name="Standard 2 4 3 3 5 2" xfId="6455" xr:uid="{00000000-0005-0000-0000-000056550000}"/>
    <cellStyle name="Standard 2 4 3 3 5 2 2" xfId="14876" xr:uid="{00000000-0005-0000-0000-000057550000}"/>
    <cellStyle name="Standard 2 4 3 3 5 2 2 2" xfId="31714" xr:uid="{00000000-0005-0000-0000-000058550000}"/>
    <cellStyle name="Standard 2 4 3 3 5 2 3" xfId="23296" xr:uid="{00000000-0005-0000-0000-000059550000}"/>
    <cellStyle name="Standard 2 4 3 3 5 3" xfId="11394" xr:uid="{00000000-0005-0000-0000-00005A550000}"/>
    <cellStyle name="Standard 2 4 3 3 5 3 2" xfId="28232" xr:uid="{00000000-0005-0000-0000-00005B550000}"/>
    <cellStyle name="Standard 2 4 3 3 5 4" xfId="19814" xr:uid="{00000000-0005-0000-0000-00005C550000}"/>
    <cellStyle name="Standard 2 4 3 3 6" xfId="3470" xr:uid="{00000000-0005-0000-0000-00005D550000}"/>
    <cellStyle name="Standard 2 4 3 3 6 2" xfId="6952" xr:uid="{00000000-0005-0000-0000-00005E550000}"/>
    <cellStyle name="Standard 2 4 3 3 6 2 2" xfId="15373" xr:uid="{00000000-0005-0000-0000-00005F550000}"/>
    <cellStyle name="Standard 2 4 3 3 6 2 2 2" xfId="32211" xr:uid="{00000000-0005-0000-0000-000060550000}"/>
    <cellStyle name="Standard 2 4 3 3 6 2 3" xfId="23793" xr:uid="{00000000-0005-0000-0000-000061550000}"/>
    <cellStyle name="Standard 2 4 3 3 6 3" xfId="11891" xr:uid="{00000000-0005-0000-0000-000062550000}"/>
    <cellStyle name="Standard 2 4 3 3 6 3 2" xfId="28729" xr:uid="{00000000-0005-0000-0000-000063550000}"/>
    <cellStyle name="Standard 2 4 3 3 6 4" xfId="20311" xr:uid="{00000000-0005-0000-0000-000064550000}"/>
    <cellStyle name="Standard 2 4 3 3 7" xfId="4135" xr:uid="{00000000-0005-0000-0000-000065550000}"/>
    <cellStyle name="Standard 2 4 3 3 7 2" xfId="12556" xr:uid="{00000000-0005-0000-0000-000066550000}"/>
    <cellStyle name="Standard 2 4 3 3 7 2 2" xfId="29394" xr:uid="{00000000-0005-0000-0000-000067550000}"/>
    <cellStyle name="Standard 2 4 3 3 7 3" xfId="20976" xr:uid="{00000000-0005-0000-0000-000068550000}"/>
    <cellStyle name="Standard 2 4 3 3 8" xfId="7447" xr:uid="{00000000-0005-0000-0000-000069550000}"/>
    <cellStyle name="Standard 2 4 3 3 8 2" xfId="15868" xr:uid="{00000000-0005-0000-0000-00006A550000}"/>
    <cellStyle name="Standard 2 4 3 3 8 2 2" xfId="32706" xr:uid="{00000000-0005-0000-0000-00006B550000}"/>
    <cellStyle name="Standard 2 4 3 3 8 3" xfId="24288" xr:uid="{00000000-0005-0000-0000-00006C550000}"/>
    <cellStyle name="Standard 2 4 3 3 9" xfId="7938" xr:uid="{00000000-0005-0000-0000-00006D550000}"/>
    <cellStyle name="Standard 2 4 3 3 9 2" xfId="16359" xr:uid="{00000000-0005-0000-0000-00006E550000}"/>
    <cellStyle name="Standard 2 4 3 3 9 2 2" xfId="33197" xr:uid="{00000000-0005-0000-0000-00006F550000}"/>
    <cellStyle name="Standard 2 4 3 3 9 3" xfId="24779" xr:uid="{00000000-0005-0000-0000-000070550000}"/>
    <cellStyle name="Standard 2 4 3 4" xfId="769" xr:uid="{00000000-0005-0000-0000-000071550000}"/>
    <cellStyle name="Standard 2 4 3 4 2" xfId="1757" xr:uid="{00000000-0005-0000-0000-000072550000}"/>
    <cellStyle name="Standard 2 4 3 4 2 2" xfId="5293" xr:uid="{00000000-0005-0000-0000-000073550000}"/>
    <cellStyle name="Standard 2 4 3 4 2 2 2" xfId="13714" xr:uid="{00000000-0005-0000-0000-000074550000}"/>
    <cellStyle name="Standard 2 4 3 4 2 2 2 2" xfId="30552" xr:uid="{00000000-0005-0000-0000-000075550000}"/>
    <cellStyle name="Standard 2 4 3 4 2 2 3" xfId="22134" xr:uid="{00000000-0005-0000-0000-000076550000}"/>
    <cellStyle name="Standard 2 4 3 4 2 3" xfId="10232" xr:uid="{00000000-0005-0000-0000-000077550000}"/>
    <cellStyle name="Standard 2 4 3 4 2 3 2" xfId="27070" xr:uid="{00000000-0005-0000-0000-000078550000}"/>
    <cellStyle name="Standard 2 4 3 4 2 4" xfId="18652" xr:uid="{00000000-0005-0000-0000-000079550000}"/>
    <cellStyle name="Standard 2 4 3 4 3" xfId="4305" xr:uid="{00000000-0005-0000-0000-00007A550000}"/>
    <cellStyle name="Standard 2 4 3 4 3 2" xfId="12726" xr:uid="{00000000-0005-0000-0000-00007B550000}"/>
    <cellStyle name="Standard 2 4 3 4 3 2 2" xfId="29564" xr:uid="{00000000-0005-0000-0000-00007C550000}"/>
    <cellStyle name="Standard 2 4 3 4 3 3" xfId="21146" xr:uid="{00000000-0005-0000-0000-00007D550000}"/>
    <cellStyle name="Standard 2 4 3 4 4" xfId="9244" xr:uid="{00000000-0005-0000-0000-00007E550000}"/>
    <cellStyle name="Standard 2 4 3 4 4 2" xfId="26082" xr:uid="{00000000-0005-0000-0000-00007F550000}"/>
    <cellStyle name="Standard 2 4 3 4 5" xfId="17664" xr:uid="{00000000-0005-0000-0000-000080550000}"/>
    <cellStyle name="Standard 2 4 3 5" xfId="1262" xr:uid="{00000000-0005-0000-0000-000081550000}"/>
    <cellStyle name="Standard 2 4 3 5 2" xfId="4798" xr:uid="{00000000-0005-0000-0000-000082550000}"/>
    <cellStyle name="Standard 2 4 3 5 2 2" xfId="13219" xr:uid="{00000000-0005-0000-0000-000083550000}"/>
    <cellStyle name="Standard 2 4 3 5 2 2 2" xfId="30057" xr:uid="{00000000-0005-0000-0000-000084550000}"/>
    <cellStyle name="Standard 2 4 3 5 2 3" xfId="21639" xr:uid="{00000000-0005-0000-0000-000085550000}"/>
    <cellStyle name="Standard 2 4 3 5 3" xfId="9737" xr:uid="{00000000-0005-0000-0000-000086550000}"/>
    <cellStyle name="Standard 2 4 3 5 3 2" xfId="26575" xr:uid="{00000000-0005-0000-0000-000087550000}"/>
    <cellStyle name="Standard 2 4 3 5 4" xfId="18157" xr:uid="{00000000-0005-0000-0000-000088550000}"/>
    <cellStyle name="Standard 2 4 3 6" xfId="2476" xr:uid="{00000000-0005-0000-0000-000089550000}"/>
    <cellStyle name="Standard 2 4 3 6 2" xfId="5962" xr:uid="{00000000-0005-0000-0000-00008A550000}"/>
    <cellStyle name="Standard 2 4 3 6 2 2" xfId="14383" xr:uid="{00000000-0005-0000-0000-00008B550000}"/>
    <cellStyle name="Standard 2 4 3 6 2 2 2" xfId="31221" xr:uid="{00000000-0005-0000-0000-00008C550000}"/>
    <cellStyle name="Standard 2 4 3 6 2 3" xfId="22803" xr:uid="{00000000-0005-0000-0000-00008D550000}"/>
    <cellStyle name="Standard 2 4 3 6 3" xfId="10901" xr:uid="{00000000-0005-0000-0000-00008E550000}"/>
    <cellStyle name="Standard 2 4 3 6 3 2" xfId="27739" xr:uid="{00000000-0005-0000-0000-00008F550000}"/>
    <cellStyle name="Standard 2 4 3 6 4" xfId="19321" xr:uid="{00000000-0005-0000-0000-000090550000}"/>
    <cellStyle name="Standard 2 4 3 7" xfId="2971" xr:uid="{00000000-0005-0000-0000-000091550000}"/>
    <cellStyle name="Standard 2 4 3 7 2" xfId="6453" xr:uid="{00000000-0005-0000-0000-000092550000}"/>
    <cellStyle name="Standard 2 4 3 7 2 2" xfId="14874" xr:uid="{00000000-0005-0000-0000-000093550000}"/>
    <cellStyle name="Standard 2 4 3 7 2 2 2" xfId="31712" xr:uid="{00000000-0005-0000-0000-000094550000}"/>
    <cellStyle name="Standard 2 4 3 7 2 3" xfId="23294" xr:uid="{00000000-0005-0000-0000-000095550000}"/>
    <cellStyle name="Standard 2 4 3 7 3" xfId="11392" xr:uid="{00000000-0005-0000-0000-000096550000}"/>
    <cellStyle name="Standard 2 4 3 7 3 2" xfId="28230" xr:uid="{00000000-0005-0000-0000-000097550000}"/>
    <cellStyle name="Standard 2 4 3 7 4" xfId="19812" xr:uid="{00000000-0005-0000-0000-000098550000}"/>
    <cellStyle name="Standard 2 4 3 8" xfId="3468" xr:uid="{00000000-0005-0000-0000-000099550000}"/>
    <cellStyle name="Standard 2 4 3 8 2" xfId="6950" xr:uid="{00000000-0005-0000-0000-00009A550000}"/>
    <cellStyle name="Standard 2 4 3 8 2 2" xfId="15371" xr:uid="{00000000-0005-0000-0000-00009B550000}"/>
    <cellStyle name="Standard 2 4 3 8 2 2 2" xfId="32209" xr:uid="{00000000-0005-0000-0000-00009C550000}"/>
    <cellStyle name="Standard 2 4 3 8 2 3" xfId="23791" xr:uid="{00000000-0005-0000-0000-00009D550000}"/>
    <cellStyle name="Standard 2 4 3 8 3" xfId="11889" xr:uid="{00000000-0005-0000-0000-00009E550000}"/>
    <cellStyle name="Standard 2 4 3 8 3 2" xfId="28727" xr:uid="{00000000-0005-0000-0000-00009F550000}"/>
    <cellStyle name="Standard 2 4 3 8 4" xfId="20309" xr:uid="{00000000-0005-0000-0000-0000A0550000}"/>
    <cellStyle name="Standard 2 4 3 9" xfId="3810" xr:uid="{00000000-0005-0000-0000-0000A1550000}"/>
    <cellStyle name="Standard 2 4 3 9 2" xfId="12231" xr:uid="{00000000-0005-0000-0000-0000A2550000}"/>
    <cellStyle name="Standard 2 4 3 9 2 2" xfId="29069" xr:uid="{00000000-0005-0000-0000-0000A3550000}"/>
    <cellStyle name="Standard 2 4 3 9 3" xfId="20651" xr:uid="{00000000-0005-0000-0000-0000A4550000}"/>
    <cellStyle name="Standard 2 4 4" xfId="358" xr:uid="{00000000-0005-0000-0000-0000A5550000}"/>
    <cellStyle name="Standard 2 4 4 10" xfId="8432" xr:uid="{00000000-0005-0000-0000-0000A6550000}"/>
    <cellStyle name="Standard 2 4 4 10 2" xfId="16853" xr:uid="{00000000-0005-0000-0000-0000A7550000}"/>
    <cellStyle name="Standard 2 4 4 10 2 2" xfId="33691" xr:uid="{00000000-0005-0000-0000-0000A8550000}"/>
    <cellStyle name="Standard 2 4 4 10 3" xfId="25273" xr:uid="{00000000-0005-0000-0000-0000A9550000}"/>
    <cellStyle name="Standard 2 4 4 11" xfId="8833" xr:uid="{00000000-0005-0000-0000-0000AA550000}"/>
    <cellStyle name="Standard 2 4 4 11 2" xfId="25672" xr:uid="{00000000-0005-0000-0000-0000AB550000}"/>
    <cellStyle name="Standard 2 4 4 12" xfId="17253" xr:uid="{00000000-0005-0000-0000-0000AC550000}"/>
    <cellStyle name="Standard 2 4 4 2" xfId="854" xr:uid="{00000000-0005-0000-0000-0000AD550000}"/>
    <cellStyle name="Standard 2 4 4 2 2" xfId="1842" xr:uid="{00000000-0005-0000-0000-0000AE550000}"/>
    <cellStyle name="Standard 2 4 4 2 2 2" xfId="5378" xr:uid="{00000000-0005-0000-0000-0000AF550000}"/>
    <cellStyle name="Standard 2 4 4 2 2 2 2" xfId="13799" xr:uid="{00000000-0005-0000-0000-0000B0550000}"/>
    <cellStyle name="Standard 2 4 4 2 2 2 2 2" xfId="30637" xr:uid="{00000000-0005-0000-0000-0000B1550000}"/>
    <cellStyle name="Standard 2 4 4 2 2 2 3" xfId="22219" xr:uid="{00000000-0005-0000-0000-0000B2550000}"/>
    <cellStyle name="Standard 2 4 4 2 2 3" xfId="10317" xr:uid="{00000000-0005-0000-0000-0000B3550000}"/>
    <cellStyle name="Standard 2 4 4 2 2 3 2" xfId="27155" xr:uid="{00000000-0005-0000-0000-0000B4550000}"/>
    <cellStyle name="Standard 2 4 4 2 2 4" xfId="18737" xr:uid="{00000000-0005-0000-0000-0000B5550000}"/>
    <cellStyle name="Standard 2 4 4 2 3" xfId="4390" xr:uid="{00000000-0005-0000-0000-0000B6550000}"/>
    <cellStyle name="Standard 2 4 4 2 3 2" xfId="12811" xr:uid="{00000000-0005-0000-0000-0000B7550000}"/>
    <cellStyle name="Standard 2 4 4 2 3 2 2" xfId="29649" xr:uid="{00000000-0005-0000-0000-0000B8550000}"/>
    <cellStyle name="Standard 2 4 4 2 3 3" xfId="21231" xr:uid="{00000000-0005-0000-0000-0000B9550000}"/>
    <cellStyle name="Standard 2 4 4 2 4" xfId="9329" xr:uid="{00000000-0005-0000-0000-0000BA550000}"/>
    <cellStyle name="Standard 2 4 4 2 4 2" xfId="26167" xr:uid="{00000000-0005-0000-0000-0000BB550000}"/>
    <cellStyle name="Standard 2 4 4 2 5" xfId="17749" xr:uid="{00000000-0005-0000-0000-0000BC550000}"/>
    <cellStyle name="Standard 2 4 4 3" xfId="1347" xr:uid="{00000000-0005-0000-0000-0000BD550000}"/>
    <cellStyle name="Standard 2 4 4 3 2" xfId="4883" xr:uid="{00000000-0005-0000-0000-0000BE550000}"/>
    <cellStyle name="Standard 2 4 4 3 2 2" xfId="13304" xr:uid="{00000000-0005-0000-0000-0000BF550000}"/>
    <cellStyle name="Standard 2 4 4 3 2 2 2" xfId="30142" xr:uid="{00000000-0005-0000-0000-0000C0550000}"/>
    <cellStyle name="Standard 2 4 4 3 2 3" xfId="21724" xr:uid="{00000000-0005-0000-0000-0000C1550000}"/>
    <cellStyle name="Standard 2 4 4 3 3" xfId="9822" xr:uid="{00000000-0005-0000-0000-0000C2550000}"/>
    <cellStyle name="Standard 2 4 4 3 3 2" xfId="26660" xr:uid="{00000000-0005-0000-0000-0000C3550000}"/>
    <cellStyle name="Standard 2 4 4 3 4" xfId="18242" xr:uid="{00000000-0005-0000-0000-0000C4550000}"/>
    <cellStyle name="Standard 2 4 4 4" xfId="2479" xr:uid="{00000000-0005-0000-0000-0000C5550000}"/>
    <cellStyle name="Standard 2 4 4 4 2" xfId="5965" xr:uid="{00000000-0005-0000-0000-0000C6550000}"/>
    <cellStyle name="Standard 2 4 4 4 2 2" xfId="14386" xr:uid="{00000000-0005-0000-0000-0000C7550000}"/>
    <cellStyle name="Standard 2 4 4 4 2 2 2" xfId="31224" xr:uid="{00000000-0005-0000-0000-0000C8550000}"/>
    <cellStyle name="Standard 2 4 4 4 2 3" xfId="22806" xr:uid="{00000000-0005-0000-0000-0000C9550000}"/>
    <cellStyle name="Standard 2 4 4 4 3" xfId="10904" xr:uid="{00000000-0005-0000-0000-0000CA550000}"/>
    <cellStyle name="Standard 2 4 4 4 3 2" xfId="27742" xr:uid="{00000000-0005-0000-0000-0000CB550000}"/>
    <cellStyle name="Standard 2 4 4 4 4" xfId="19324" xr:uid="{00000000-0005-0000-0000-0000CC550000}"/>
    <cellStyle name="Standard 2 4 4 5" xfId="2974" xr:uid="{00000000-0005-0000-0000-0000CD550000}"/>
    <cellStyle name="Standard 2 4 4 5 2" xfId="6456" xr:uid="{00000000-0005-0000-0000-0000CE550000}"/>
    <cellStyle name="Standard 2 4 4 5 2 2" xfId="14877" xr:uid="{00000000-0005-0000-0000-0000CF550000}"/>
    <cellStyle name="Standard 2 4 4 5 2 2 2" xfId="31715" xr:uid="{00000000-0005-0000-0000-0000D0550000}"/>
    <cellStyle name="Standard 2 4 4 5 2 3" xfId="23297" xr:uid="{00000000-0005-0000-0000-0000D1550000}"/>
    <cellStyle name="Standard 2 4 4 5 3" xfId="11395" xr:uid="{00000000-0005-0000-0000-0000D2550000}"/>
    <cellStyle name="Standard 2 4 4 5 3 2" xfId="28233" xr:uid="{00000000-0005-0000-0000-0000D3550000}"/>
    <cellStyle name="Standard 2 4 4 5 4" xfId="19815" xr:uid="{00000000-0005-0000-0000-0000D4550000}"/>
    <cellStyle name="Standard 2 4 4 6" xfId="3471" xr:uid="{00000000-0005-0000-0000-0000D5550000}"/>
    <cellStyle name="Standard 2 4 4 6 2" xfId="6953" xr:uid="{00000000-0005-0000-0000-0000D6550000}"/>
    <cellStyle name="Standard 2 4 4 6 2 2" xfId="15374" xr:uid="{00000000-0005-0000-0000-0000D7550000}"/>
    <cellStyle name="Standard 2 4 4 6 2 2 2" xfId="32212" xr:uid="{00000000-0005-0000-0000-0000D8550000}"/>
    <cellStyle name="Standard 2 4 4 6 2 3" xfId="23794" xr:uid="{00000000-0005-0000-0000-0000D9550000}"/>
    <cellStyle name="Standard 2 4 4 6 3" xfId="11892" xr:uid="{00000000-0005-0000-0000-0000DA550000}"/>
    <cellStyle name="Standard 2 4 4 6 3 2" xfId="28730" xr:uid="{00000000-0005-0000-0000-0000DB550000}"/>
    <cellStyle name="Standard 2 4 4 6 4" xfId="20312" xr:uid="{00000000-0005-0000-0000-0000DC550000}"/>
    <cellStyle name="Standard 2 4 4 7" xfId="3895" xr:uid="{00000000-0005-0000-0000-0000DD550000}"/>
    <cellStyle name="Standard 2 4 4 7 2" xfId="12316" xr:uid="{00000000-0005-0000-0000-0000DE550000}"/>
    <cellStyle name="Standard 2 4 4 7 2 2" xfId="29154" xr:uid="{00000000-0005-0000-0000-0000DF550000}"/>
    <cellStyle name="Standard 2 4 4 7 3" xfId="20736" xr:uid="{00000000-0005-0000-0000-0000E0550000}"/>
    <cellStyle name="Standard 2 4 4 8" xfId="7448" xr:uid="{00000000-0005-0000-0000-0000E1550000}"/>
    <cellStyle name="Standard 2 4 4 8 2" xfId="15869" xr:uid="{00000000-0005-0000-0000-0000E2550000}"/>
    <cellStyle name="Standard 2 4 4 8 2 2" xfId="32707" xr:uid="{00000000-0005-0000-0000-0000E3550000}"/>
    <cellStyle name="Standard 2 4 4 8 3" xfId="24289" xr:uid="{00000000-0005-0000-0000-0000E4550000}"/>
    <cellStyle name="Standard 2 4 4 9" xfId="7939" xr:uid="{00000000-0005-0000-0000-0000E5550000}"/>
    <cellStyle name="Standard 2 4 4 9 2" xfId="16360" xr:uid="{00000000-0005-0000-0000-0000E6550000}"/>
    <cellStyle name="Standard 2 4 4 9 2 2" xfId="33198" xr:uid="{00000000-0005-0000-0000-0000E7550000}"/>
    <cellStyle name="Standard 2 4 4 9 3" xfId="24780" xr:uid="{00000000-0005-0000-0000-0000E8550000}"/>
    <cellStyle name="Standard 2 4 5" xfId="520" xr:uid="{00000000-0005-0000-0000-0000E9550000}"/>
    <cellStyle name="Standard 2 4 5 10" xfId="8433" xr:uid="{00000000-0005-0000-0000-0000EA550000}"/>
    <cellStyle name="Standard 2 4 5 10 2" xfId="16854" xr:uid="{00000000-0005-0000-0000-0000EB550000}"/>
    <cellStyle name="Standard 2 4 5 10 2 2" xfId="33692" xr:uid="{00000000-0005-0000-0000-0000EC550000}"/>
    <cellStyle name="Standard 2 4 5 10 3" xfId="25274" xr:uid="{00000000-0005-0000-0000-0000ED550000}"/>
    <cellStyle name="Standard 2 4 5 11" xfId="8996" xr:uid="{00000000-0005-0000-0000-0000EE550000}"/>
    <cellStyle name="Standard 2 4 5 11 2" xfId="25834" xr:uid="{00000000-0005-0000-0000-0000EF550000}"/>
    <cellStyle name="Standard 2 4 5 12" xfId="17416" xr:uid="{00000000-0005-0000-0000-0000F0550000}"/>
    <cellStyle name="Standard 2 4 5 2" xfId="1016" xr:uid="{00000000-0005-0000-0000-0000F1550000}"/>
    <cellStyle name="Standard 2 4 5 2 2" xfId="2004" xr:uid="{00000000-0005-0000-0000-0000F2550000}"/>
    <cellStyle name="Standard 2 4 5 2 2 2" xfId="5540" xr:uid="{00000000-0005-0000-0000-0000F3550000}"/>
    <cellStyle name="Standard 2 4 5 2 2 2 2" xfId="13961" xr:uid="{00000000-0005-0000-0000-0000F4550000}"/>
    <cellStyle name="Standard 2 4 5 2 2 2 2 2" xfId="30799" xr:uid="{00000000-0005-0000-0000-0000F5550000}"/>
    <cellStyle name="Standard 2 4 5 2 2 2 3" xfId="22381" xr:uid="{00000000-0005-0000-0000-0000F6550000}"/>
    <cellStyle name="Standard 2 4 5 2 2 3" xfId="10479" xr:uid="{00000000-0005-0000-0000-0000F7550000}"/>
    <cellStyle name="Standard 2 4 5 2 2 3 2" xfId="27317" xr:uid="{00000000-0005-0000-0000-0000F8550000}"/>
    <cellStyle name="Standard 2 4 5 2 2 4" xfId="18899" xr:uid="{00000000-0005-0000-0000-0000F9550000}"/>
    <cellStyle name="Standard 2 4 5 2 3" xfId="4552" xr:uid="{00000000-0005-0000-0000-0000FA550000}"/>
    <cellStyle name="Standard 2 4 5 2 3 2" xfId="12973" xr:uid="{00000000-0005-0000-0000-0000FB550000}"/>
    <cellStyle name="Standard 2 4 5 2 3 2 2" xfId="29811" xr:uid="{00000000-0005-0000-0000-0000FC550000}"/>
    <cellStyle name="Standard 2 4 5 2 3 3" xfId="21393" xr:uid="{00000000-0005-0000-0000-0000FD550000}"/>
    <cellStyle name="Standard 2 4 5 2 4" xfId="9491" xr:uid="{00000000-0005-0000-0000-0000FE550000}"/>
    <cellStyle name="Standard 2 4 5 2 4 2" xfId="26329" xr:uid="{00000000-0005-0000-0000-0000FF550000}"/>
    <cellStyle name="Standard 2 4 5 2 5" xfId="17911" xr:uid="{00000000-0005-0000-0000-000000560000}"/>
    <cellStyle name="Standard 2 4 5 3" xfId="1509" xr:uid="{00000000-0005-0000-0000-000001560000}"/>
    <cellStyle name="Standard 2 4 5 3 2" xfId="5045" xr:uid="{00000000-0005-0000-0000-000002560000}"/>
    <cellStyle name="Standard 2 4 5 3 2 2" xfId="13466" xr:uid="{00000000-0005-0000-0000-000003560000}"/>
    <cellStyle name="Standard 2 4 5 3 2 2 2" xfId="30304" xr:uid="{00000000-0005-0000-0000-000004560000}"/>
    <cellStyle name="Standard 2 4 5 3 2 3" xfId="21886" xr:uid="{00000000-0005-0000-0000-000005560000}"/>
    <cellStyle name="Standard 2 4 5 3 3" xfId="9984" xr:uid="{00000000-0005-0000-0000-000006560000}"/>
    <cellStyle name="Standard 2 4 5 3 3 2" xfId="26822" xr:uid="{00000000-0005-0000-0000-000007560000}"/>
    <cellStyle name="Standard 2 4 5 3 4" xfId="18404" xr:uid="{00000000-0005-0000-0000-000008560000}"/>
    <cellStyle name="Standard 2 4 5 4" xfId="2480" xr:uid="{00000000-0005-0000-0000-000009560000}"/>
    <cellStyle name="Standard 2 4 5 4 2" xfId="5966" xr:uid="{00000000-0005-0000-0000-00000A560000}"/>
    <cellStyle name="Standard 2 4 5 4 2 2" xfId="14387" xr:uid="{00000000-0005-0000-0000-00000B560000}"/>
    <cellStyle name="Standard 2 4 5 4 2 2 2" xfId="31225" xr:uid="{00000000-0005-0000-0000-00000C560000}"/>
    <cellStyle name="Standard 2 4 5 4 2 3" xfId="22807" xr:uid="{00000000-0005-0000-0000-00000D560000}"/>
    <cellStyle name="Standard 2 4 5 4 3" xfId="10905" xr:uid="{00000000-0005-0000-0000-00000E560000}"/>
    <cellStyle name="Standard 2 4 5 4 3 2" xfId="27743" xr:uid="{00000000-0005-0000-0000-00000F560000}"/>
    <cellStyle name="Standard 2 4 5 4 4" xfId="19325" xr:uid="{00000000-0005-0000-0000-000010560000}"/>
    <cellStyle name="Standard 2 4 5 5" xfId="2975" xr:uid="{00000000-0005-0000-0000-000011560000}"/>
    <cellStyle name="Standard 2 4 5 5 2" xfId="6457" xr:uid="{00000000-0005-0000-0000-000012560000}"/>
    <cellStyle name="Standard 2 4 5 5 2 2" xfId="14878" xr:uid="{00000000-0005-0000-0000-000013560000}"/>
    <cellStyle name="Standard 2 4 5 5 2 2 2" xfId="31716" xr:uid="{00000000-0005-0000-0000-000014560000}"/>
    <cellStyle name="Standard 2 4 5 5 2 3" xfId="23298" xr:uid="{00000000-0005-0000-0000-000015560000}"/>
    <cellStyle name="Standard 2 4 5 5 3" xfId="11396" xr:uid="{00000000-0005-0000-0000-000016560000}"/>
    <cellStyle name="Standard 2 4 5 5 3 2" xfId="28234" xr:uid="{00000000-0005-0000-0000-000017560000}"/>
    <cellStyle name="Standard 2 4 5 5 4" xfId="19816" xr:uid="{00000000-0005-0000-0000-000018560000}"/>
    <cellStyle name="Standard 2 4 5 6" xfId="3472" xr:uid="{00000000-0005-0000-0000-000019560000}"/>
    <cellStyle name="Standard 2 4 5 6 2" xfId="6954" xr:uid="{00000000-0005-0000-0000-00001A560000}"/>
    <cellStyle name="Standard 2 4 5 6 2 2" xfId="15375" xr:uid="{00000000-0005-0000-0000-00001B560000}"/>
    <cellStyle name="Standard 2 4 5 6 2 2 2" xfId="32213" xr:uid="{00000000-0005-0000-0000-00001C560000}"/>
    <cellStyle name="Standard 2 4 5 6 2 3" xfId="23795" xr:uid="{00000000-0005-0000-0000-00001D560000}"/>
    <cellStyle name="Standard 2 4 5 6 3" xfId="11893" xr:uid="{00000000-0005-0000-0000-00001E560000}"/>
    <cellStyle name="Standard 2 4 5 6 3 2" xfId="28731" xr:uid="{00000000-0005-0000-0000-00001F560000}"/>
    <cellStyle name="Standard 2 4 5 6 4" xfId="20313" xr:uid="{00000000-0005-0000-0000-000020560000}"/>
    <cellStyle name="Standard 2 4 5 7" xfId="4057" xr:uid="{00000000-0005-0000-0000-000021560000}"/>
    <cellStyle name="Standard 2 4 5 7 2" xfId="12478" xr:uid="{00000000-0005-0000-0000-000022560000}"/>
    <cellStyle name="Standard 2 4 5 7 2 2" xfId="29316" xr:uid="{00000000-0005-0000-0000-000023560000}"/>
    <cellStyle name="Standard 2 4 5 7 3" xfId="20898" xr:uid="{00000000-0005-0000-0000-000024560000}"/>
    <cellStyle name="Standard 2 4 5 8" xfId="7449" xr:uid="{00000000-0005-0000-0000-000025560000}"/>
    <cellStyle name="Standard 2 4 5 8 2" xfId="15870" xr:uid="{00000000-0005-0000-0000-000026560000}"/>
    <cellStyle name="Standard 2 4 5 8 2 2" xfId="32708" xr:uid="{00000000-0005-0000-0000-000027560000}"/>
    <cellStyle name="Standard 2 4 5 8 3" xfId="24290" xr:uid="{00000000-0005-0000-0000-000028560000}"/>
    <cellStyle name="Standard 2 4 5 9" xfId="7940" xr:uid="{00000000-0005-0000-0000-000029560000}"/>
    <cellStyle name="Standard 2 4 5 9 2" xfId="16361" xr:uid="{00000000-0005-0000-0000-00002A560000}"/>
    <cellStyle name="Standard 2 4 5 9 2 2" xfId="33199" xr:uid="{00000000-0005-0000-0000-00002B560000}"/>
    <cellStyle name="Standard 2 4 5 9 3" xfId="24781" xr:uid="{00000000-0005-0000-0000-00002C560000}"/>
    <cellStyle name="Standard 2 4 6" xfId="691" xr:uid="{00000000-0005-0000-0000-00002D560000}"/>
    <cellStyle name="Standard 2 4 6 2" xfId="1679" xr:uid="{00000000-0005-0000-0000-00002E560000}"/>
    <cellStyle name="Standard 2 4 6 2 2" xfId="5215" xr:uid="{00000000-0005-0000-0000-00002F560000}"/>
    <cellStyle name="Standard 2 4 6 2 2 2" xfId="13636" xr:uid="{00000000-0005-0000-0000-000030560000}"/>
    <cellStyle name="Standard 2 4 6 2 2 2 2" xfId="30474" xr:uid="{00000000-0005-0000-0000-000031560000}"/>
    <cellStyle name="Standard 2 4 6 2 2 3" xfId="22056" xr:uid="{00000000-0005-0000-0000-000032560000}"/>
    <cellStyle name="Standard 2 4 6 2 3" xfId="10154" xr:uid="{00000000-0005-0000-0000-000033560000}"/>
    <cellStyle name="Standard 2 4 6 2 3 2" xfId="26992" xr:uid="{00000000-0005-0000-0000-000034560000}"/>
    <cellStyle name="Standard 2 4 6 2 4" xfId="18574" xr:uid="{00000000-0005-0000-0000-000035560000}"/>
    <cellStyle name="Standard 2 4 6 3" xfId="4227" xr:uid="{00000000-0005-0000-0000-000036560000}"/>
    <cellStyle name="Standard 2 4 6 3 2" xfId="12648" xr:uid="{00000000-0005-0000-0000-000037560000}"/>
    <cellStyle name="Standard 2 4 6 3 2 2" xfId="29486" xr:uid="{00000000-0005-0000-0000-000038560000}"/>
    <cellStyle name="Standard 2 4 6 3 3" xfId="21068" xr:uid="{00000000-0005-0000-0000-000039560000}"/>
    <cellStyle name="Standard 2 4 6 4" xfId="9166" xr:uid="{00000000-0005-0000-0000-00003A560000}"/>
    <cellStyle name="Standard 2 4 6 4 2" xfId="26004" xr:uid="{00000000-0005-0000-0000-00003B560000}"/>
    <cellStyle name="Standard 2 4 6 5" xfId="17586" xr:uid="{00000000-0005-0000-0000-00003C560000}"/>
    <cellStyle name="Standard 2 4 7" xfId="1184" xr:uid="{00000000-0005-0000-0000-00003D560000}"/>
    <cellStyle name="Standard 2 4 7 2" xfId="4720" xr:uid="{00000000-0005-0000-0000-00003E560000}"/>
    <cellStyle name="Standard 2 4 7 2 2" xfId="13141" xr:uid="{00000000-0005-0000-0000-00003F560000}"/>
    <cellStyle name="Standard 2 4 7 2 2 2" xfId="29979" xr:uid="{00000000-0005-0000-0000-000040560000}"/>
    <cellStyle name="Standard 2 4 7 2 3" xfId="21561" xr:uid="{00000000-0005-0000-0000-000041560000}"/>
    <cellStyle name="Standard 2 4 7 3" xfId="9659" xr:uid="{00000000-0005-0000-0000-000042560000}"/>
    <cellStyle name="Standard 2 4 7 3 2" xfId="26497" xr:uid="{00000000-0005-0000-0000-000043560000}"/>
    <cellStyle name="Standard 2 4 7 4" xfId="18079" xr:uid="{00000000-0005-0000-0000-000044560000}"/>
    <cellStyle name="Standard 2 4 8" xfId="2469" xr:uid="{00000000-0005-0000-0000-000045560000}"/>
    <cellStyle name="Standard 2 4 8 2" xfId="5955" xr:uid="{00000000-0005-0000-0000-000046560000}"/>
    <cellStyle name="Standard 2 4 8 2 2" xfId="14376" xr:uid="{00000000-0005-0000-0000-000047560000}"/>
    <cellStyle name="Standard 2 4 8 2 2 2" xfId="31214" xr:uid="{00000000-0005-0000-0000-000048560000}"/>
    <cellStyle name="Standard 2 4 8 2 3" xfId="22796" xr:uid="{00000000-0005-0000-0000-000049560000}"/>
    <cellStyle name="Standard 2 4 8 3" xfId="10894" xr:uid="{00000000-0005-0000-0000-00004A560000}"/>
    <cellStyle name="Standard 2 4 8 3 2" xfId="27732" xr:uid="{00000000-0005-0000-0000-00004B560000}"/>
    <cellStyle name="Standard 2 4 8 4" xfId="19314" xr:uid="{00000000-0005-0000-0000-00004C560000}"/>
    <cellStyle name="Standard 2 4 9" xfId="2964" xr:uid="{00000000-0005-0000-0000-00004D560000}"/>
    <cellStyle name="Standard 2 4 9 2" xfId="6446" xr:uid="{00000000-0005-0000-0000-00004E560000}"/>
    <cellStyle name="Standard 2 4 9 2 2" xfId="14867" xr:uid="{00000000-0005-0000-0000-00004F560000}"/>
    <cellStyle name="Standard 2 4 9 2 2 2" xfId="31705" xr:uid="{00000000-0005-0000-0000-000050560000}"/>
    <cellStyle name="Standard 2 4 9 2 3" xfId="23287" xr:uid="{00000000-0005-0000-0000-000051560000}"/>
    <cellStyle name="Standard 2 4 9 3" xfId="11385" xr:uid="{00000000-0005-0000-0000-000052560000}"/>
    <cellStyle name="Standard 2 4 9 3 2" xfId="28223" xr:uid="{00000000-0005-0000-0000-000053560000}"/>
    <cellStyle name="Standard 2 4 9 4" xfId="19805" xr:uid="{00000000-0005-0000-0000-000054560000}"/>
    <cellStyle name="Standard 2 4_1" xfId="241" xr:uid="{00000000-0005-0000-0000-000055560000}"/>
    <cellStyle name="Standard 2 5" xfId="114" xr:uid="{00000000-0005-0000-0000-000056560000}"/>
    <cellStyle name="Standard 2 6" xfId="115" xr:uid="{00000000-0005-0000-0000-000057560000}"/>
    <cellStyle name="Standard 20" xfId="245" xr:uid="{00000000-0005-0000-0000-000058560000}"/>
    <cellStyle name="Standard 21" xfId="246" xr:uid="{00000000-0005-0000-0000-000059560000}"/>
    <cellStyle name="Standard 22" xfId="247" xr:uid="{00000000-0005-0000-0000-00005A560000}"/>
    <cellStyle name="Standard 23" xfId="289" xr:uid="{00000000-0005-0000-0000-00005B560000}"/>
    <cellStyle name="Standard 23 10" xfId="7450" xr:uid="{00000000-0005-0000-0000-00005C560000}"/>
    <cellStyle name="Standard 23 10 2" xfId="15871" xr:uid="{00000000-0005-0000-0000-00005D560000}"/>
    <cellStyle name="Standard 23 10 2 2" xfId="32709" xr:uid="{00000000-0005-0000-0000-00005E560000}"/>
    <cellStyle name="Standard 23 10 3" xfId="24291" xr:uid="{00000000-0005-0000-0000-00005F560000}"/>
    <cellStyle name="Standard 23 11" xfId="7941" xr:uid="{00000000-0005-0000-0000-000060560000}"/>
    <cellStyle name="Standard 23 11 2" xfId="16362" xr:uid="{00000000-0005-0000-0000-000061560000}"/>
    <cellStyle name="Standard 23 11 2 2" xfId="33200" xr:uid="{00000000-0005-0000-0000-000062560000}"/>
    <cellStyle name="Standard 23 11 3" xfId="24782" xr:uid="{00000000-0005-0000-0000-000063560000}"/>
    <cellStyle name="Standard 23 12" xfId="8434" xr:uid="{00000000-0005-0000-0000-000064560000}"/>
    <cellStyle name="Standard 23 12 2" xfId="16855" xr:uid="{00000000-0005-0000-0000-000065560000}"/>
    <cellStyle name="Standard 23 12 2 2" xfId="33693" xr:uid="{00000000-0005-0000-0000-000066560000}"/>
    <cellStyle name="Standard 23 12 3" xfId="25275" xr:uid="{00000000-0005-0000-0000-000067560000}"/>
    <cellStyle name="Standard 23 13" xfId="8764" xr:uid="{00000000-0005-0000-0000-000068560000}"/>
    <cellStyle name="Standard 23 13 2" xfId="25603" xr:uid="{00000000-0005-0000-0000-000069560000}"/>
    <cellStyle name="Standard 23 14" xfId="17184" xr:uid="{00000000-0005-0000-0000-00006A560000}"/>
    <cellStyle name="Standard 23 2" xfId="452" xr:uid="{00000000-0005-0000-0000-00006B560000}"/>
    <cellStyle name="Standard 23 2 10" xfId="8435" xr:uid="{00000000-0005-0000-0000-00006C560000}"/>
    <cellStyle name="Standard 23 2 10 2" xfId="16856" xr:uid="{00000000-0005-0000-0000-00006D560000}"/>
    <cellStyle name="Standard 23 2 10 2 2" xfId="33694" xr:uid="{00000000-0005-0000-0000-00006E560000}"/>
    <cellStyle name="Standard 23 2 10 3" xfId="25276" xr:uid="{00000000-0005-0000-0000-00006F560000}"/>
    <cellStyle name="Standard 23 2 11" xfId="8927" xr:uid="{00000000-0005-0000-0000-000070560000}"/>
    <cellStyle name="Standard 23 2 11 2" xfId="25766" xr:uid="{00000000-0005-0000-0000-000071560000}"/>
    <cellStyle name="Standard 23 2 12" xfId="17347" xr:uid="{00000000-0005-0000-0000-000072560000}"/>
    <cellStyle name="Standard 23 2 2" xfId="948" xr:uid="{00000000-0005-0000-0000-000073560000}"/>
    <cellStyle name="Standard 23 2 2 2" xfId="1936" xr:uid="{00000000-0005-0000-0000-000074560000}"/>
    <cellStyle name="Standard 23 2 2 2 2" xfId="5472" xr:uid="{00000000-0005-0000-0000-000075560000}"/>
    <cellStyle name="Standard 23 2 2 2 2 2" xfId="13893" xr:uid="{00000000-0005-0000-0000-000076560000}"/>
    <cellStyle name="Standard 23 2 2 2 2 2 2" xfId="30731" xr:uid="{00000000-0005-0000-0000-000077560000}"/>
    <cellStyle name="Standard 23 2 2 2 2 3" xfId="22313" xr:uid="{00000000-0005-0000-0000-000078560000}"/>
    <cellStyle name="Standard 23 2 2 2 3" xfId="10411" xr:uid="{00000000-0005-0000-0000-000079560000}"/>
    <cellStyle name="Standard 23 2 2 2 3 2" xfId="27249" xr:uid="{00000000-0005-0000-0000-00007A560000}"/>
    <cellStyle name="Standard 23 2 2 2 4" xfId="18831" xr:uid="{00000000-0005-0000-0000-00007B560000}"/>
    <cellStyle name="Standard 23 2 2 3" xfId="4484" xr:uid="{00000000-0005-0000-0000-00007C560000}"/>
    <cellStyle name="Standard 23 2 2 3 2" xfId="12905" xr:uid="{00000000-0005-0000-0000-00007D560000}"/>
    <cellStyle name="Standard 23 2 2 3 2 2" xfId="29743" xr:uid="{00000000-0005-0000-0000-00007E560000}"/>
    <cellStyle name="Standard 23 2 2 3 3" xfId="21325" xr:uid="{00000000-0005-0000-0000-00007F560000}"/>
    <cellStyle name="Standard 23 2 2 4" xfId="9423" xr:uid="{00000000-0005-0000-0000-000080560000}"/>
    <cellStyle name="Standard 23 2 2 4 2" xfId="26261" xr:uid="{00000000-0005-0000-0000-000081560000}"/>
    <cellStyle name="Standard 23 2 2 5" xfId="17843" xr:uid="{00000000-0005-0000-0000-000082560000}"/>
    <cellStyle name="Standard 23 2 3" xfId="1441" xr:uid="{00000000-0005-0000-0000-000083560000}"/>
    <cellStyle name="Standard 23 2 3 2" xfId="4977" xr:uid="{00000000-0005-0000-0000-000084560000}"/>
    <cellStyle name="Standard 23 2 3 2 2" xfId="13398" xr:uid="{00000000-0005-0000-0000-000085560000}"/>
    <cellStyle name="Standard 23 2 3 2 2 2" xfId="30236" xr:uid="{00000000-0005-0000-0000-000086560000}"/>
    <cellStyle name="Standard 23 2 3 2 3" xfId="21818" xr:uid="{00000000-0005-0000-0000-000087560000}"/>
    <cellStyle name="Standard 23 2 3 3" xfId="9916" xr:uid="{00000000-0005-0000-0000-000088560000}"/>
    <cellStyle name="Standard 23 2 3 3 2" xfId="26754" xr:uid="{00000000-0005-0000-0000-000089560000}"/>
    <cellStyle name="Standard 23 2 3 4" xfId="18336" xr:uid="{00000000-0005-0000-0000-00008A560000}"/>
    <cellStyle name="Standard 23 2 4" xfId="2482" xr:uid="{00000000-0005-0000-0000-00008B560000}"/>
    <cellStyle name="Standard 23 2 4 2" xfId="5968" xr:uid="{00000000-0005-0000-0000-00008C560000}"/>
    <cellStyle name="Standard 23 2 4 2 2" xfId="14389" xr:uid="{00000000-0005-0000-0000-00008D560000}"/>
    <cellStyle name="Standard 23 2 4 2 2 2" xfId="31227" xr:uid="{00000000-0005-0000-0000-00008E560000}"/>
    <cellStyle name="Standard 23 2 4 2 3" xfId="22809" xr:uid="{00000000-0005-0000-0000-00008F560000}"/>
    <cellStyle name="Standard 23 2 4 3" xfId="10907" xr:uid="{00000000-0005-0000-0000-000090560000}"/>
    <cellStyle name="Standard 23 2 4 3 2" xfId="27745" xr:uid="{00000000-0005-0000-0000-000091560000}"/>
    <cellStyle name="Standard 23 2 4 4" xfId="19327" xr:uid="{00000000-0005-0000-0000-000092560000}"/>
    <cellStyle name="Standard 23 2 5" xfId="2977" xr:uid="{00000000-0005-0000-0000-000093560000}"/>
    <cellStyle name="Standard 23 2 5 2" xfId="6459" xr:uid="{00000000-0005-0000-0000-000094560000}"/>
    <cellStyle name="Standard 23 2 5 2 2" xfId="14880" xr:uid="{00000000-0005-0000-0000-000095560000}"/>
    <cellStyle name="Standard 23 2 5 2 2 2" xfId="31718" xr:uid="{00000000-0005-0000-0000-000096560000}"/>
    <cellStyle name="Standard 23 2 5 2 3" xfId="23300" xr:uid="{00000000-0005-0000-0000-000097560000}"/>
    <cellStyle name="Standard 23 2 5 3" xfId="11398" xr:uid="{00000000-0005-0000-0000-000098560000}"/>
    <cellStyle name="Standard 23 2 5 3 2" xfId="28236" xr:uid="{00000000-0005-0000-0000-000099560000}"/>
    <cellStyle name="Standard 23 2 5 4" xfId="19818" xr:uid="{00000000-0005-0000-0000-00009A560000}"/>
    <cellStyle name="Standard 23 2 6" xfId="3474" xr:uid="{00000000-0005-0000-0000-00009B560000}"/>
    <cellStyle name="Standard 23 2 6 2" xfId="6956" xr:uid="{00000000-0005-0000-0000-00009C560000}"/>
    <cellStyle name="Standard 23 2 6 2 2" xfId="15377" xr:uid="{00000000-0005-0000-0000-00009D560000}"/>
    <cellStyle name="Standard 23 2 6 2 2 2" xfId="32215" xr:uid="{00000000-0005-0000-0000-00009E560000}"/>
    <cellStyle name="Standard 23 2 6 2 3" xfId="23797" xr:uid="{00000000-0005-0000-0000-00009F560000}"/>
    <cellStyle name="Standard 23 2 6 3" xfId="11895" xr:uid="{00000000-0005-0000-0000-0000A0560000}"/>
    <cellStyle name="Standard 23 2 6 3 2" xfId="28733" xr:uid="{00000000-0005-0000-0000-0000A1560000}"/>
    <cellStyle name="Standard 23 2 6 4" xfId="20315" xr:uid="{00000000-0005-0000-0000-0000A2560000}"/>
    <cellStyle name="Standard 23 2 7" xfId="3989" xr:uid="{00000000-0005-0000-0000-0000A3560000}"/>
    <cellStyle name="Standard 23 2 7 2" xfId="12410" xr:uid="{00000000-0005-0000-0000-0000A4560000}"/>
    <cellStyle name="Standard 23 2 7 2 2" xfId="29248" xr:uid="{00000000-0005-0000-0000-0000A5560000}"/>
    <cellStyle name="Standard 23 2 7 3" xfId="20830" xr:uid="{00000000-0005-0000-0000-0000A6560000}"/>
    <cellStyle name="Standard 23 2 8" xfId="7451" xr:uid="{00000000-0005-0000-0000-0000A7560000}"/>
    <cellStyle name="Standard 23 2 8 2" xfId="15872" xr:uid="{00000000-0005-0000-0000-0000A8560000}"/>
    <cellStyle name="Standard 23 2 8 2 2" xfId="32710" xr:uid="{00000000-0005-0000-0000-0000A9560000}"/>
    <cellStyle name="Standard 23 2 8 3" xfId="24292" xr:uid="{00000000-0005-0000-0000-0000AA560000}"/>
    <cellStyle name="Standard 23 2 9" xfId="7942" xr:uid="{00000000-0005-0000-0000-0000AB560000}"/>
    <cellStyle name="Standard 23 2 9 2" xfId="16363" xr:uid="{00000000-0005-0000-0000-0000AC560000}"/>
    <cellStyle name="Standard 23 2 9 2 2" xfId="33201" xr:uid="{00000000-0005-0000-0000-0000AD560000}"/>
    <cellStyle name="Standard 23 2 9 3" xfId="24783" xr:uid="{00000000-0005-0000-0000-0000AE560000}"/>
    <cellStyle name="Standard 23 3" xfId="614" xr:uid="{00000000-0005-0000-0000-0000AF560000}"/>
    <cellStyle name="Standard 23 3 10" xfId="8436" xr:uid="{00000000-0005-0000-0000-0000B0560000}"/>
    <cellStyle name="Standard 23 3 10 2" xfId="16857" xr:uid="{00000000-0005-0000-0000-0000B1560000}"/>
    <cellStyle name="Standard 23 3 10 2 2" xfId="33695" xr:uid="{00000000-0005-0000-0000-0000B2560000}"/>
    <cellStyle name="Standard 23 3 10 3" xfId="25277" xr:uid="{00000000-0005-0000-0000-0000B3560000}"/>
    <cellStyle name="Standard 23 3 11" xfId="9090" xr:uid="{00000000-0005-0000-0000-0000B4560000}"/>
    <cellStyle name="Standard 23 3 11 2" xfId="25928" xr:uid="{00000000-0005-0000-0000-0000B5560000}"/>
    <cellStyle name="Standard 23 3 12" xfId="17510" xr:uid="{00000000-0005-0000-0000-0000B6560000}"/>
    <cellStyle name="Standard 23 3 2" xfId="1110" xr:uid="{00000000-0005-0000-0000-0000B7560000}"/>
    <cellStyle name="Standard 23 3 2 2" xfId="2098" xr:uid="{00000000-0005-0000-0000-0000B8560000}"/>
    <cellStyle name="Standard 23 3 2 2 2" xfId="5634" xr:uid="{00000000-0005-0000-0000-0000B9560000}"/>
    <cellStyle name="Standard 23 3 2 2 2 2" xfId="14055" xr:uid="{00000000-0005-0000-0000-0000BA560000}"/>
    <cellStyle name="Standard 23 3 2 2 2 2 2" xfId="30893" xr:uid="{00000000-0005-0000-0000-0000BB560000}"/>
    <cellStyle name="Standard 23 3 2 2 2 3" xfId="22475" xr:uid="{00000000-0005-0000-0000-0000BC560000}"/>
    <cellStyle name="Standard 23 3 2 2 3" xfId="10573" xr:uid="{00000000-0005-0000-0000-0000BD560000}"/>
    <cellStyle name="Standard 23 3 2 2 3 2" xfId="27411" xr:uid="{00000000-0005-0000-0000-0000BE560000}"/>
    <cellStyle name="Standard 23 3 2 2 4" xfId="18993" xr:uid="{00000000-0005-0000-0000-0000BF560000}"/>
    <cellStyle name="Standard 23 3 2 3" xfId="4646" xr:uid="{00000000-0005-0000-0000-0000C0560000}"/>
    <cellStyle name="Standard 23 3 2 3 2" xfId="13067" xr:uid="{00000000-0005-0000-0000-0000C1560000}"/>
    <cellStyle name="Standard 23 3 2 3 2 2" xfId="29905" xr:uid="{00000000-0005-0000-0000-0000C2560000}"/>
    <cellStyle name="Standard 23 3 2 3 3" xfId="21487" xr:uid="{00000000-0005-0000-0000-0000C3560000}"/>
    <cellStyle name="Standard 23 3 2 4" xfId="9585" xr:uid="{00000000-0005-0000-0000-0000C4560000}"/>
    <cellStyle name="Standard 23 3 2 4 2" xfId="26423" xr:uid="{00000000-0005-0000-0000-0000C5560000}"/>
    <cellStyle name="Standard 23 3 2 5" xfId="18005" xr:uid="{00000000-0005-0000-0000-0000C6560000}"/>
    <cellStyle name="Standard 23 3 3" xfId="1603" xr:uid="{00000000-0005-0000-0000-0000C7560000}"/>
    <cellStyle name="Standard 23 3 3 2" xfId="5139" xr:uid="{00000000-0005-0000-0000-0000C8560000}"/>
    <cellStyle name="Standard 23 3 3 2 2" xfId="13560" xr:uid="{00000000-0005-0000-0000-0000C9560000}"/>
    <cellStyle name="Standard 23 3 3 2 2 2" xfId="30398" xr:uid="{00000000-0005-0000-0000-0000CA560000}"/>
    <cellStyle name="Standard 23 3 3 2 3" xfId="21980" xr:uid="{00000000-0005-0000-0000-0000CB560000}"/>
    <cellStyle name="Standard 23 3 3 3" xfId="10078" xr:uid="{00000000-0005-0000-0000-0000CC560000}"/>
    <cellStyle name="Standard 23 3 3 3 2" xfId="26916" xr:uid="{00000000-0005-0000-0000-0000CD560000}"/>
    <cellStyle name="Standard 23 3 3 4" xfId="18498" xr:uid="{00000000-0005-0000-0000-0000CE560000}"/>
    <cellStyle name="Standard 23 3 4" xfId="2483" xr:uid="{00000000-0005-0000-0000-0000CF560000}"/>
    <cellStyle name="Standard 23 3 4 2" xfId="5969" xr:uid="{00000000-0005-0000-0000-0000D0560000}"/>
    <cellStyle name="Standard 23 3 4 2 2" xfId="14390" xr:uid="{00000000-0005-0000-0000-0000D1560000}"/>
    <cellStyle name="Standard 23 3 4 2 2 2" xfId="31228" xr:uid="{00000000-0005-0000-0000-0000D2560000}"/>
    <cellStyle name="Standard 23 3 4 2 3" xfId="22810" xr:uid="{00000000-0005-0000-0000-0000D3560000}"/>
    <cellStyle name="Standard 23 3 4 3" xfId="10908" xr:uid="{00000000-0005-0000-0000-0000D4560000}"/>
    <cellStyle name="Standard 23 3 4 3 2" xfId="27746" xr:uid="{00000000-0005-0000-0000-0000D5560000}"/>
    <cellStyle name="Standard 23 3 4 4" xfId="19328" xr:uid="{00000000-0005-0000-0000-0000D6560000}"/>
    <cellStyle name="Standard 23 3 5" xfId="2978" xr:uid="{00000000-0005-0000-0000-0000D7560000}"/>
    <cellStyle name="Standard 23 3 5 2" xfId="6460" xr:uid="{00000000-0005-0000-0000-0000D8560000}"/>
    <cellStyle name="Standard 23 3 5 2 2" xfId="14881" xr:uid="{00000000-0005-0000-0000-0000D9560000}"/>
    <cellStyle name="Standard 23 3 5 2 2 2" xfId="31719" xr:uid="{00000000-0005-0000-0000-0000DA560000}"/>
    <cellStyle name="Standard 23 3 5 2 3" xfId="23301" xr:uid="{00000000-0005-0000-0000-0000DB560000}"/>
    <cellStyle name="Standard 23 3 5 3" xfId="11399" xr:uid="{00000000-0005-0000-0000-0000DC560000}"/>
    <cellStyle name="Standard 23 3 5 3 2" xfId="28237" xr:uid="{00000000-0005-0000-0000-0000DD560000}"/>
    <cellStyle name="Standard 23 3 5 4" xfId="19819" xr:uid="{00000000-0005-0000-0000-0000DE560000}"/>
    <cellStyle name="Standard 23 3 6" xfId="3475" xr:uid="{00000000-0005-0000-0000-0000DF560000}"/>
    <cellStyle name="Standard 23 3 6 2" xfId="6957" xr:uid="{00000000-0005-0000-0000-0000E0560000}"/>
    <cellStyle name="Standard 23 3 6 2 2" xfId="15378" xr:uid="{00000000-0005-0000-0000-0000E1560000}"/>
    <cellStyle name="Standard 23 3 6 2 2 2" xfId="32216" xr:uid="{00000000-0005-0000-0000-0000E2560000}"/>
    <cellStyle name="Standard 23 3 6 2 3" xfId="23798" xr:uid="{00000000-0005-0000-0000-0000E3560000}"/>
    <cellStyle name="Standard 23 3 6 3" xfId="11896" xr:uid="{00000000-0005-0000-0000-0000E4560000}"/>
    <cellStyle name="Standard 23 3 6 3 2" xfId="28734" xr:uid="{00000000-0005-0000-0000-0000E5560000}"/>
    <cellStyle name="Standard 23 3 6 4" xfId="20316" xr:uid="{00000000-0005-0000-0000-0000E6560000}"/>
    <cellStyle name="Standard 23 3 7" xfId="4151" xr:uid="{00000000-0005-0000-0000-0000E7560000}"/>
    <cellStyle name="Standard 23 3 7 2" xfId="12572" xr:uid="{00000000-0005-0000-0000-0000E8560000}"/>
    <cellStyle name="Standard 23 3 7 2 2" xfId="29410" xr:uid="{00000000-0005-0000-0000-0000E9560000}"/>
    <cellStyle name="Standard 23 3 7 3" xfId="20992" xr:uid="{00000000-0005-0000-0000-0000EA560000}"/>
    <cellStyle name="Standard 23 3 8" xfId="7452" xr:uid="{00000000-0005-0000-0000-0000EB560000}"/>
    <cellStyle name="Standard 23 3 8 2" xfId="15873" xr:uid="{00000000-0005-0000-0000-0000EC560000}"/>
    <cellStyle name="Standard 23 3 8 2 2" xfId="32711" xr:uid="{00000000-0005-0000-0000-0000ED560000}"/>
    <cellStyle name="Standard 23 3 8 3" xfId="24293" xr:uid="{00000000-0005-0000-0000-0000EE560000}"/>
    <cellStyle name="Standard 23 3 9" xfId="7943" xr:uid="{00000000-0005-0000-0000-0000EF560000}"/>
    <cellStyle name="Standard 23 3 9 2" xfId="16364" xr:uid="{00000000-0005-0000-0000-0000F0560000}"/>
    <cellStyle name="Standard 23 3 9 2 2" xfId="33202" xr:uid="{00000000-0005-0000-0000-0000F1560000}"/>
    <cellStyle name="Standard 23 3 9 3" xfId="24784" xr:uid="{00000000-0005-0000-0000-0000F2560000}"/>
    <cellStyle name="Standard 23 4" xfId="785" xr:uid="{00000000-0005-0000-0000-0000F3560000}"/>
    <cellStyle name="Standard 23 4 2" xfId="1773" xr:uid="{00000000-0005-0000-0000-0000F4560000}"/>
    <cellStyle name="Standard 23 4 2 2" xfId="5309" xr:uid="{00000000-0005-0000-0000-0000F5560000}"/>
    <cellStyle name="Standard 23 4 2 2 2" xfId="13730" xr:uid="{00000000-0005-0000-0000-0000F6560000}"/>
    <cellStyle name="Standard 23 4 2 2 2 2" xfId="30568" xr:uid="{00000000-0005-0000-0000-0000F7560000}"/>
    <cellStyle name="Standard 23 4 2 2 3" xfId="22150" xr:uid="{00000000-0005-0000-0000-0000F8560000}"/>
    <cellStyle name="Standard 23 4 2 3" xfId="10248" xr:uid="{00000000-0005-0000-0000-0000F9560000}"/>
    <cellStyle name="Standard 23 4 2 3 2" xfId="27086" xr:uid="{00000000-0005-0000-0000-0000FA560000}"/>
    <cellStyle name="Standard 23 4 2 4" xfId="18668" xr:uid="{00000000-0005-0000-0000-0000FB560000}"/>
    <cellStyle name="Standard 23 4 3" xfId="4321" xr:uid="{00000000-0005-0000-0000-0000FC560000}"/>
    <cellStyle name="Standard 23 4 3 2" xfId="12742" xr:uid="{00000000-0005-0000-0000-0000FD560000}"/>
    <cellStyle name="Standard 23 4 3 2 2" xfId="29580" xr:uid="{00000000-0005-0000-0000-0000FE560000}"/>
    <cellStyle name="Standard 23 4 3 3" xfId="21162" xr:uid="{00000000-0005-0000-0000-0000FF560000}"/>
    <cellStyle name="Standard 23 4 4" xfId="9260" xr:uid="{00000000-0005-0000-0000-000000570000}"/>
    <cellStyle name="Standard 23 4 4 2" xfId="26098" xr:uid="{00000000-0005-0000-0000-000001570000}"/>
    <cellStyle name="Standard 23 4 5" xfId="17680" xr:uid="{00000000-0005-0000-0000-000002570000}"/>
    <cellStyle name="Standard 23 5" xfId="1278" xr:uid="{00000000-0005-0000-0000-000003570000}"/>
    <cellStyle name="Standard 23 5 2" xfId="4814" xr:uid="{00000000-0005-0000-0000-000004570000}"/>
    <cellStyle name="Standard 23 5 2 2" xfId="13235" xr:uid="{00000000-0005-0000-0000-000005570000}"/>
    <cellStyle name="Standard 23 5 2 2 2" xfId="30073" xr:uid="{00000000-0005-0000-0000-000006570000}"/>
    <cellStyle name="Standard 23 5 2 3" xfId="21655" xr:uid="{00000000-0005-0000-0000-000007570000}"/>
    <cellStyle name="Standard 23 5 3" xfId="9753" xr:uid="{00000000-0005-0000-0000-000008570000}"/>
    <cellStyle name="Standard 23 5 3 2" xfId="26591" xr:uid="{00000000-0005-0000-0000-000009570000}"/>
    <cellStyle name="Standard 23 5 4" xfId="18173" xr:uid="{00000000-0005-0000-0000-00000A570000}"/>
    <cellStyle name="Standard 23 6" xfId="2481" xr:uid="{00000000-0005-0000-0000-00000B570000}"/>
    <cellStyle name="Standard 23 6 2" xfId="5967" xr:uid="{00000000-0005-0000-0000-00000C570000}"/>
    <cellStyle name="Standard 23 6 2 2" xfId="14388" xr:uid="{00000000-0005-0000-0000-00000D570000}"/>
    <cellStyle name="Standard 23 6 2 2 2" xfId="31226" xr:uid="{00000000-0005-0000-0000-00000E570000}"/>
    <cellStyle name="Standard 23 6 2 3" xfId="22808" xr:uid="{00000000-0005-0000-0000-00000F570000}"/>
    <cellStyle name="Standard 23 6 3" xfId="10906" xr:uid="{00000000-0005-0000-0000-000010570000}"/>
    <cellStyle name="Standard 23 6 3 2" xfId="27744" xr:uid="{00000000-0005-0000-0000-000011570000}"/>
    <cellStyle name="Standard 23 6 4" xfId="19326" xr:uid="{00000000-0005-0000-0000-000012570000}"/>
    <cellStyle name="Standard 23 7" xfId="2976" xr:uid="{00000000-0005-0000-0000-000013570000}"/>
    <cellStyle name="Standard 23 7 2" xfId="6458" xr:uid="{00000000-0005-0000-0000-000014570000}"/>
    <cellStyle name="Standard 23 7 2 2" xfId="14879" xr:uid="{00000000-0005-0000-0000-000015570000}"/>
    <cellStyle name="Standard 23 7 2 2 2" xfId="31717" xr:uid="{00000000-0005-0000-0000-000016570000}"/>
    <cellStyle name="Standard 23 7 2 3" xfId="23299" xr:uid="{00000000-0005-0000-0000-000017570000}"/>
    <cellStyle name="Standard 23 7 3" xfId="11397" xr:uid="{00000000-0005-0000-0000-000018570000}"/>
    <cellStyle name="Standard 23 7 3 2" xfId="28235" xr:uid="{00000000-0005-0000-0000-000019570000}"/>
    <cellStyle name="Standard 23 7 4" xfId="19817" xr:uid="{00000000-0005-0000-0000-00001A570000}"/>
    <cellStyle name="Standard 23 8" xfId="3473" xr:uid="{00000000-0005-0000-0000-00001B570000}"/>
    <cellStyle name="Standard 23 8 2" xfId="6955" xr:uid="{00000000-0005-0000-0000-00001C570000}"/>
    <cellStyle name="Standard 23 8 2 2" xfId="15376" xr:uid="{00000000-0005-0000-0000-00001D570000}"/>
    <cellStyle name="Standard 23 8 2 2 2" xfId="32214" xr:uid="{00000000-0005-0000-0000-00001E570000}"/>
    <cellStyle name="Standard 23 8 2 3" xfId="23796" xr:uid="{00000000-0005-0000-0000-00001F570000}"/>
    <cellStyle name="Standard 23 8 3" xfId="11894" xr:uid="{00000000-0005-0000-0000-000020570000}"/>
    <cellStyle name="Standard 23 8 3 2" xfId="28732" xr:uid="{00000000-0005-0000-0000-000021570000}"/>
    <cellStyle name="Standard 23 8 4" xfId="20314" xr:uid="{00000000-0005-0000-0000-000022570000}"/>
    <cellStyle name="Standard 23 9" xfId="3826" xr:uid="{00000000-0005-0000-0000-000023570000}"/>
    <cellStyle name="Standard 23 9 2" xfId="12247" xr:uid="{00000000-0005-0000-0000-000024570000}"/>
    <cellStyle name="Standard 23 9 2 2" xfId="29085" xr:uid="{00000000-0005-0000-0000-000025570000}"/>
    <cellStyle name="Standard 23 9 3" xfId="20667" xr:uid="{00000000-0005-0000-0000-000026570000}"/>
    <cellStyle name="Standard 24" xfId="291" xr:uid="{00000000-0005-0000-0000-000027570000}"/>
    <cellStyle name="Standard 24 10" xfId="7453" xr:uid="{00000000-0005-0000-0000-000028570000}"/>
    <cellStyle name="Standard 24 10 2" xfId="15874" xr:uid="{00000000-0005-0000-0000-000029570000}"/>
    <cellStyle name="Standard 24 10 2 2" xfId="32712" xr:uid="{00000000-0005-0000-0000-00002A570000}"/>
    <cellStyle name="Standard 24 10 3" xfId="24294" xr:uid="{00000000-0005-0000-0000-00002B570000}"/>
    <cellStyle name="Standard 24 11" xfId="7944" xr:uid="{00000000-0005-0000-0000-00002C570000}"/>
    <cellStyle name="Standard 24 11 2" xfId="16365" xr:uid="{00000000-0005-0000-0000-00002D570000}"/>
    <cellStyle name="Standard 24 11 2 2" xfId="33203" xr:uid="{00000000-0005-0000-0000-00002E570000}"/>
    <cellStyle name="Standard 24 11 3" xfId="24785" xr:uid="{00000000-0005-0000-0000-00002F570000}"/>
    <cellStyle name="Standard 24 12" xfId="8437" xr:uid="{00000000-0005-0000-0000-000030570000}"/>
    <cellStyle name="Standard 24 12 2" xfId="16858" xr:uid="{00000000-0005-0000-0000-000031570000}"/>
    <cellStyle name="Standard 24 12 2 2" xfId="33696" xr:uid="{00000000-0005-0000-0000-000032570000}"/>
    <cellStyle name="Standard 24 12 3" xfId="25278" xr:uid="{00000000-0005-0000-0000-000033570000}"/>
    <cellStyle name="Standard 24 13" xfId="8766" xr:uid="{00000000-0005-0000-0000-000034570000}"/>
    <cellStyle name="Standard 24 13 2" xfId="25605" xr:uid="{00000000-0005-0000-0000-000035570000}"/>
    <cellStyle name="Standard 24 14" xfId="17186" xr:uid="{00000000-0005-0000-0000-000036570000}"/>
    <cellStyle name="Standard 24 2" xfId="454" xr:uid="{00000000-0005-0000-0000-000037570000}"/>
    <cellStyle name="Standard 24 2 10" xfId="8438" xr:uid="{00000000-0005-0000-0000-000038570000}"/>
    <cellStyle name="Standard 24 2 10 2" xfId="16859" xr:uid="{00000000-0005-0000-0000-000039570000}"/>
    <cellStyle name="Standard 24 2 10 2 2" xfId="33697" xr:uid="{00000000-0005-0000-0000-00003A570000}"/>
    <cellStyle name="Standard 24 2 10 3" xfId="25279" xr:uid="{00000000-0005-0000-0000-00003B570000}"/>
    <cellStyle name="Standard 24 2 11" xfId="8929" xr:uid="{00000000-0005-0000-0000-00003C570000}"/>
    <cellStyle name="Standard 24 2 11 2" xfId="25768" xr:uid="{00000000-0005-0000-0000-00003D570000}"/>
    <cellStyle name="Standard 24 2 12" xfId="17349" xr:uid="{00000000-0005-0000-0000-00003E570000}"/>
    <cellStyle name="Standard 24 2 2" xfId="950" xr:uid="{00000000-0005-0000-0000-00003F570000}"/>
    <cellStyle name="Standard 24 2 2 2" xfId="1938" xr:uid="{00000000-0005-0000-0000-000040570000}"/>
    <cellStyle name="Standard 24 2 2 2 2" xfId="5474" xr:uid="{00000000-0005-0000-0000-000041570000}"/>
    <cellStyle name="Standard 24 2 2 2 2 2" xfId="13895" xr:uid="{00000000-0005-0000-0000-000042570000}"/>
    <cellStyle name="Standard 24 2 2 2 2 2 2" xfId="30733" xr:uid="{00000000-0005-0000-0000-000043570000}"/>
    <cellStyle name="Standard 24 2 2 2 2 3" xfId="22315" xr:uid="{00000000-0005-0000-0000-000044570000}"/>
    <cellStyle name="Standard 24 2 2 2 3" xfId="10413" xr:uid="{00000000-0005-0000-0000-000045570000}"/>
    <cellStyle name="Standard 24 2 2 2 3 2" xfId="27251" xr:uid="{00000000-0005-0000-0000-000046570000}"/>
    <cellStyle name="Standard 24 2 2 2 4" xfId="18833" xr:uid="{00000000-0005-0000-0000-000047570000}"/>
    <cellStyle name="Standard 24 2 2 3" xfId="4486" xr:uid="{00000000-0005-0000-0000-000048570000}"/>
    <cellStyle name="Standard 24 2 2 3 2" xfId="12907" xr:uid="{00000000-0005-0000-0000-000049570000}"/>
    <cellStyle name="Standard 24 2 2 3 2 2" xfId="29745" xr:uid="{00000000-0005-0000-0000-00004A570000}"/>
    <cellStyle name="Standard 24 2 2 3 3" xfId="21327" xr:uid="{00000000-0005-0000-0000-00004B570000}"/>
    <cellStyle name="Standard 24 2 2 4" xfId="9425" xr:uid="{00000000-0005-0000-0000-00004C570000}"/>
    <cellStyle name="Standard 24 2 2 4 2" xfId="26263" xr:uid="{00000000-0005-0000-0000-00004D570000}"/>
    <cellStyle name="Standard 24 2 2 5" xfId="17845" xr:uid="{00000000-0005-0000-0000-00004E570000}"/>
    <cellStyle name="Standard 24 2 3" xfId="1443" xr:uid="{00000000-0005-0000-0000-00004F570000}"/>
    <cellStyle name="Standard 24 2 3 2" xfId="4979" xr:uid="{00000000-0005-0000-0000-000050570000}"/>
    <cellStyle name="Standard 24 2 3 2 2" xfId="13400" xr:uid="{00000000-0005-0000-0000-000051570000}"/>
    <cellStyle name="Standard 24 2 3 2 2 2" xfId="30238" xr:uid="{00000000-0005-0000-0000-000052570000}"/>
    <cellStyle name="Standard 24 2 3 2 3" xfId="21820" xr:uid="{00000000-0005-0000-0000-000053570000}"/>
    <cellStyle name="Standard 24 2 3 3" xfId="9918" xr:uid="{00000000-0005-0000-0000-000054570000}"/>
    <cellStyle name="Standard 24 2 3 3 2" xfId="26756" xr:uid="{00000000-0005-0000-0000-000055570000}"/>
    <cellStyle name="Standard 24 2 3 4" xfId="18338" xr:uid="{00000000-0005-0000-0000-000056570000}"/>
    <cellStyle name="Standard 24 2 4" xfId="2485" xr:uid="{00000000-0005-0000-0000-000057570000}"/>
    <cellStyle name="Standard 24 2 4 2" xfId="5971" xr:uid="{00000000-0005-0000-0000-000058570000}"/>
    <cellStyle name="Standard 24 2 4 2 2" xfId="14392" xr:uid="{00000000-0005-0000-0000-000059570000}"/>
    <cellStyle name="Standard 24 2 4 2 2 2" xfId="31230" xr:uid="{00000000-0005-0000-0000-00005A570000}"/>
    <cellStyle name="Standard 24 2 4 2 3" xfId="22812" xr:uid="{00000000-0005-0000-0000-00005B570000}"/>
    <cellStyle name="Standard 24 2 4 3" xfId="10910" xr:uid="{00000000-0005-0000-0000-00005C570000}"/>
    <cellStyle name="Standard 24 2 4 3 2" xfId="27748" xr:uid="{00000000-0005-0000-0000-00005D570000}"/>
    <cellStyle name="Standard 24 2 4 4" xfId="19330" xr:uid="{00000000-0005-0000-0000-00005E570000}"/>
    <cellStyle name="Standard 24 2 5" xfId="2980" xr:uid="{00000000-0005-0000-0000-00005F570000}"/>
    <cellStyle name="Standard 24 2 5 2" xfId="6462" xr:uid="{00000000-0005-0000-0000-000060570000}"/>
    <cellStyle name="Standard 24 2 5 2 2" xfId="14883" xr:uid="{00000000-0005-0000-0000-000061570000}"/>
    <cellStyle name="Standard 24 2 5 2 2 2" xfId="31721" xr:uid="{00000000-0005-0000-0000-000062570000}"/>
    <cellStyle name="Standard 24 2 5 2 3" xfId="23303" xr:uid="{00000000-0005-0000-0000-000063570000}"/>
    <cellStyle name="Standard 24 2 5 3" xfId="11401" xr:uid="{00000000-0005-0000-0000-000064570000}"/>
    <cellStyle name="Standard 24 2 5 3 2" xfId="28239" xr:uid="{00000000-0005-0000-0000-000065570000}"/>
    <cellStyle name="Standard 24 2 5 4" xfId="19821" xr:uid="{00000000-0005-0000-0000-000066570000}"/>
    <cellStyle name="Standard 24 2 6" xfId="3477" xr:uid="{00000000-0005-0000-0000-000067570000}"/>
    <cellStyle name="Standard 24 2 6 2" xfId="6959" xr:uid="{00000000-0005-0000-0000-000068570000}"/>
    <cellStyle name="Standard 24 2 6 2 2" xfId="15380" xr:uid="{00000000-0005-0000-0000-000069570000}"/>
    <cellStyle name="Standard 24 2 6 2 2 2" xfId="32218" xr:uid="{00000000-0005-0000-0000-00006A570000}"/>
    <cellStyle name="Standard 24 2 6 2 3" xfId="23800" xr:uid="{00000000-0005-0000-0000-00006B570000}"/>
    <cellStyle name="Standard 24 2 6 3" xfId="11898" xr:uid="{00000000-0005-0000-0000-00006C570000}"/>
    <cellStyle name="Standard 24 2 6 3 2" xfId="28736" xr:uid="{00000000-0005-0000-0000-00006D570000}"/>
    <cellStyle name="Standard 24 2 6 4" xfId="20318" xr:uid="{00000000-0005-0000-0000-00006E570000}"/>
    <cellStyle name="Standard 24 2 7" xfId="3991" xr:uid="{00000000-0005-0000-0000-00006F570000}"/>
    <cellStyle name="Standard 24 2 7 2" xfId="12412" xr:uid="{00000000-0005-0000-0000-000070570000}"/>
    <cellStyle name="Standard 24 2 7 2 2" xfId="29250" xr:uid="{00000000-0005-0000-0000-000071570000}"/>
    <cellStyle name="Standard 24 2 7 3" xfId="20832" xr:uid="{00000000-0005-0000-0000-000072570000}"/>
    <cellStyle name="Standard 24 2 8" xfId="7454" xr:uid="{00000000-0005-0000-0000-000073570000}"/>
    <cellStyle name="Standard 24 2 8 2" xfId="15875" xr:uid="{00000000-0005-0000-0000-000074570000}"/>
    <cellStyle name="Standard 24 2 8 2 2" xfId="32713" xr:uid="{00000000-0005-0000-0000-000075570000}"/>
    <cellStyle name="Standard 24 2 8 3" xfId="24295" xr:uid="{00000000-0005-0000-0000-000076570000}"/>
    <cellStyle name="Standard 24 2 9" xfId="7945" xr:uid="{00000000-0005-0000-0000-000077570000}"/>
    <cellStyle name="Standard 24 2 9 2" xfId="16366" xr:uid="{00000000-0005-0000-0000-000078570000}"/>
    <cellStyle name="Standard 24 2 9 2 2" xfId="33204" xr:uid="{00000000-0005-0000-0000-000079570000}"/>
    <cellStyle name="Standard 24 2 9 3" xfId="24786" xr:uid="{00000000-0005-0000-0000-00007A570000}"/>
    <cellStyle name="Standard 24 3" xfId="616" xr:uid="{00000000-0005-0000-0000-00007B570000}"/>
    <cellStyle name="Standard 24 3 10" xfId="8439" xr:uid="{00000000-0005-0000-0000-00007C570000}"/>
    <cellStyle name="Standard 24 3 10 2" xfId="16860" xr:uid="{00000000-0005-0000-0000-00007D570000}"/>
    <cellStyle name="Standard 24 3 10 2 2" xfId="33698" xr:uid="{00000000-0005-0000-0000-00007E570000}"/>
    <cellStyle name="Standard 24 3 10 3" xfId="25280" xr:uid="{00000000-0005-0000-0000-00007F570000}"/>
    <cellStyle name="Standard 24 3 11" xfId="9092" xr:uid="{00000000-0005-0000-0000-000080570000}"/>
    <cellStyle name="Standard 24 3 11 2" xfId="25930" xr:uid="{00000000-0005-0000-0000-000081570000}"/>
    <cellStyle name="Standard 24 3 12" xfId="17512" xr:uid="{00000000-0005-0000-0000-000082570000}"/>
    <cellStyle name="Standard 24 3 2" xfId="1112" xr:uid="{00000000-0005-0000-0000-000083570000}"/>
    <cellStyle name="Standard 24 3 2 2" xfId="2100" xr:uid="{00000000-0005-0000-0000-000084570000}"/>
    <cellStyle name="Standard 24 3 2 2 2" xfId="5636" xr:uid="{00000000-0005-0000-0000-000085570000}"/>
    <cellStyle name="Standard 24 3 2 2 2 2" xfId="14057" xr:uid="{00000000-0005-0000-0000-000086570000}"/>
    <cellStyle name="Standard 24 3 2 2 2 2 2" xfId="30895" xr:uid="{00000000-0005-0000-0000-000087570000}"/>
    <cellStyle name="Standard 24 3 2 2 2 3" xfId="22477" xr:uid="{00000000-0005-0000-0000-000088570000}"/>
    <cellStyle name="Standard 24 3 2 2 3" xfId="10575" xr:uid="{00000000-0005-0000-0000-000089570000}"/>
    <cellStyle name="Standard 24 3 2 2 3 2" xfId="27413" xr:uid="{00000000-0005-0000-0000-00008A570000}"/>
    <cellStyle name="Standard 24 3 2 2 4" xfId="18995" xr:uid="{00000000-0005-0000-0000-00008B570000}"/>
    <cellStyle name="Standard 24 3 2 3" xfId="4648" xr:uid="{00000000-0005-0000-0000-00008C570000}"/>
    <cellStyle name="Standard 24 3 2 3 2" xfId="13069" xr:uid="{00000000-0005-0000-0000-00008D570000}"/>
    <cellStyle name="Standard 24 3 2 3 2 2" xfId="29907" xr:uid="{00000000-0005-0000-0000-00008E570000}"/>
    <cellStyle name="Standard 24 3 2 3 3" xfId="21489" xr:uid="{00000000-0005-0000-0000-00008F570000}"/>
    <cellStyle name="Standard 24 3 2 4" xfId="9587" xr:uid="{00000000-0005-0000-0000-000090570000}"/>
    <cellStyle name="Standard 24 3 2 4 2" xfId="26425" xr:uid="{00000000-0005-0000-0000-000091570000}"/>
    <cellStyle name="Standard 24 3 2 5" xfId="18007" xr:uid="{00000000-0005-0000-0000-000092570000}"/>
    <cellStyle name="Standard 24 3 3" xfId="1605" xr:uid="{00000000-0005-0000-0000-000093570000}"/>
    <cellStyle name="Standard 24 3 3 2" xfId="5141" xr:uid="{00000000-0005-0000-0000-000094570000}"/>
    <cellStyle name="Standard 24 3 3 2 2" xfId="13562" xr:uid="{00000000-0005-0000-0000-000095570000}"/>
    <cellStyle name="Standard 24 3 3 2 2 2" xfId="30400" xr:uid="{00000000-0005-0000-0000-000096570000}"/>
    <cellStyle name="Standard 24 3 3 2 3" xfId="21982" xr:uid="{00000000-0005-0000-0000-000097570000}"/>
    <cellStyle name="Standard 24 3 3 3" xfId="10080" xr:uid="{00000000-0005-0000-0000-000098570000}"/>
    <cellStyle name="Standard 24 3 3 3 2" xfId="26918" xr:uid="{00000000-0005-0000-0000-000099570000}"/>
    <cellStyle name="Standard 24 3 3 4" xfId="18500" xr:uid="{00000000-0005-0000-0000-00009A570000}"/>
    <cellStyle name="Standard 24 3 4" xfId="2486" xr:uid="{00000000-0005-0000-0000-00009B570000}"/>
    <cellStyle name="Standard 24 3 4 2" xfId="5972" xr:uid="{00000000-0005-0000-0000-00009C570000}"/>
    <cellStyle name="Standard 24 3 4 2 2" xfId="14393" xr:uid="{00000000-0005-0000-0000-00009D570000}"/>
    <cellStyle name="Standard 24 3 4 2 2 2" xfId="31231" xr:uid="{00000000-0005-0000-0000-00009E570000}"/>
    <cellStyle name="Standard 24 3 4 2 3" xfId="22813" xr:uid="{00000000-0005-0000-0000-00009F570000}"/>
    <cellStyle name="Standard 24 3 4 3" xfId="10911" xr:uid="{00000000-0005-0000-0000-0000A0570000}"/>
    <cellStyle name="Standard 24 3 4 3 2" xfId="27749" xr:uid="{00000000-0005-0000-0000-0000A1570000}"/>
    <cellStyle name="Standard 24 3 4 4" xfId="19331" xr:uid="{00000000-0005-0000-0000-0000A2570000}"/>
    <cellStyle name="Standard 24 3 5" xfId="2981" xr:uid="{00000000-0005-0000-0000-0000A3570000}"/>
    <cellStyle name="Standard 24 3 5 2" xfId="6463" xr:uid="{00000000-0005-0000-0000-0000A4570000}"/>
    <cellStyle name="Standard 24 3 5 2 2" xfId="14884" xr:uid="{00000000-0005-0000-0000-0000A5570000}"/>
    <cellStyle name="Standard 24 3 5 2 2 2" xfId="31722" xr:uid="{00000000-0005-0000-0000-0000A6570000}"/>
    <cellStyle name="Standard 24 3 5 2 3" xfId="23304" xr:uid="{00000000-0005-0000-0000-0000A7570000}"/>
    <cellStyle name="Standard 24 3 5 3" xfId="11402" xr:uid="{00000000-0005-0000-0000-0000A8570000}"/>
    <cellStyle name="Standard 24 3 5 3 2" xfId="28240" xr:uid="{00000000-0005-0000-0000-0000A9570000}"/>
    <cellStyle name="Standard 24 3 5 4" xfId="19822" xr:uid="{00000000-0005-0000-0000-0000AA570000}"/>
    <cellStyle name="Standard 24 3 6" xfId="3478" xr:uid="{00000000-0005-0000-0000-0000AB570000}"/>
    <cellStyle name="Standard 24 3 6 2" xfId="6960" xr:uid="{00000000-0005-0000-0000-0000AC570000}"/>
    <cellStyle name="Standard 24 3 6 2 2" xfId="15381" xr:uid="{00000000-0005-0000-0000-0000AD570000}"/>
    <cellStyle name="Standard 24 3 6 2 2 2" xfId="32219" xr:uid="{00000000-0005-0000-0000-0000AE570000}"/>
    <cellStyle name="Standard 24 3 6 2 3" xfId="23801" xr:uid="{00000000-0005-0000-0000-0000AF570000}"/>
    <cellStyle name="Standard 24 3 6 3" xfId="11899" xr:uid="{00000000-0005-0000-0000-0000B0570000}"/>
    <cellStyle name="Standard 24 3 6 3 2" xfId="28737" xr:uid="{00000000-0005-0000-0000-0000B1570000}"/>
    <cellStyle name="Standard 24 3 6 4" xfId="20319" xr:uid="{00000000-0005-0000-0000-0000B2570000}"/>
    <cellStyle name="Standard 24 3 7" xfId="4153" xr:uid="{00000000-0005-0000-0000-0000B3570000}"/>
    <cellStyle name="Standard 24 3 7 2" xfId="12574" xr:uid="{00000000-0005-0000-0000-0000B4570000}"/>
    <cellStyle name="Standard 24 3 7 2 2" xfId="29412" xr:uid="{00000000-0005-0000-0000-0000B5570000}"/>
    <cellStyle name="Standard 24 3 7 3" xfId="20994" xr:uid="{00000000-0005-0000-0000-0000B6570000}"/>
    <cellStyle name="Standard 24 3 8" xfId="7455" xr:uid="{00000000-0005-0000-0000-0000B7570000}"/>
    <cellStyle name="Standard 24 3 8 2" xfId="15876" xr:uid="{00000000-0005-0000-0000-0000B8570000}"/>
    <cellStyle name="Standard 24 3 8 2 2" xfId="32714" xr:uid="{00000000-0005-0000-0000-0000B9570000}"/>
    <cellStyle name="Standard 24 3 8 3" xfId="24296" xr:uid="{00000000-0005-0000-0000-0000BA570000}"/>
    <cellStyle name="Standard 24 3 9" xfId="7946" xr:uid="{00000000-0005-0000-0000-0000BB570000}"/>
    <cellStyle name="Standard 24 3 9 2" xfId="16367" xr:uid="{00000000-0005-0000-0000-0000BC570000}"/>
    <cellStyle name="Standard 24 3 9 2 2" xfId="33205" xr:uid="{00000000-0005-0000-0000-0000BD570000}"/>
    <cellStyle name="Standard 24 3 9 3" xfId="24787" xr:uid="{00000000-0005-0000-0000-0000BE570000}"/>
    <cellStyle name="Standard 24 4" xfId="787" xr:uid="{00000000-0005-0000-0000-0000BF570000}"/>
    <cellStyle name="Standard 24 4 2" xfId="1775" xr:uid="{00000000-0005-0000-0000-0000C0570000}"/>
    <cellStyle name="Standard 24 4 2 2" xfId="5311" xr:uid="{00000000-0005-0000-0000-0000C1570000}"/>
    <cellStyle name="Standard 24 4 2 2 2" xfId="13732" xr:uid="{00000000-0005-0000-0000-0000C2570000}"/>
    <cellStyle name="Standard 24 4 2 2 2 2" xfId="30570" xr:uid="{00000000-0005-0000-0000-0000C3570000}"/>
    <cellStyle name="Standard 24 4 2 2 3" xfId="22152" xr:uid="{00000000-0005-0000-0000-0000C4570000}"/>
    <cellStyle name="Standard 24 4 2 3" xfId="10250" xr:uid="{00000000-0005-0000-0000-0000C5570000}"/>
    <cellStyle name="Standard 24 4 2 3 2" xfId="27088" xr:uid="{00000000-0005-0000-0000-0000C6570000}"/>
    <cellStyle name="Standard 24 4 2 4" xfId="18670" xr:uid="{00000000-0005-0000-0000-0000C7570000}"/>
    <cellStyle name="Standard 24 4 3" xfId="4323" xr:uid="{00000000-0005-0000-0000-0000C8570000}"/>
    <cellStyle name="Standard 24 4 3 2" xfId="12744" xr:uid="{00000000-0005-0000-0000-0000C9570000}"/>
    <cellStyle name="Standard 24 4 3 2 2" xfId="29582" xr:uid="{00000000-0005-0000-0000-0000CA570000}"/>
    <cellStyle name="Standard 24 4 3 3" xfId="21164" xr:uid="{00000000-0005-0000-0000-0000CB570000}"/>
    <cellStyle name="Standard 24 4 4" xfId="9262" xr:uid="{00000000-0005-0000-0000-0000CC570000}"/>
    <cellStyle name="Standard 24 4 4 2" xfId="26100" xr:uid="{00000000-0005-0000-0000-0000CD570000}"/>
    <cellStyle name="Standard 24 4 5" xfId="17682" xr:uid="{00000000-0005-0000-0000-0000CE570000}"/>
    <cellStyle name="Standard 24 5" xfId="1280" xr:uid="{00000000-0005-0000-0000-0000CF570000}"/>
    <cellStyle name="Standard 24 5 2" xfId="4816" xr:uid="{00000000-0005-0000-0000-0000D0570000}"/>
    <cellStyle name="Standard 24 5 2 2" xfId="13237" xr:uid="{00000000-0005-0000-0000-0000D1570000}"/>
    <cellStyle name="Standard 24 5 2 2 2" xfId="30075" xr:uid="{00000000-0005-0000-0000-0000D2570000}"/>
    <cellStyle name="Standard 24 5 2 3" xfId="21657" xr:uid="{00000000-0005-0000-0000-0000D3570000}"/>
    <cellStyle name="Standard 24 5 3" xfId="9755" xr:uid="{00000000-0005-0000-0000-0000D4570000}"/>
    <cellStyle name="Standard 24 5 3 2" xfId="26593" xr:uid="{00000000-0005-0000-0000-0000D5570000}"/>
    <cellStyle name="Standard 24 5 4" xfId="18175" xr:uid="{00000000-0005-0000-0000-0000D6570000}"/>
    <cellStyle name="Standard 24 6" xfId="2484" xr:uid="{00000000-0005-0000-0000-0000D7570000}"/>
    <cellStyle name="Standard 24 6 2" xfId="5970" xr:uid="{00000000-0005-0000-0000-0000D8570000}"/>
    <cellStyle name="Standard 24 6 2 2" xfId="14391" xr:uid="{00000000-0005-0000-0000-0000D9570000}"/>
    <cellStyle name="Standard 24 6 2 2 2" xfId="31229" xr:uid="{00000000-0005-0000-0000-0000DA570000}"/>
    <cellStyle name="Standard 24 6 2 3" xfId="22811" xr:uid="{00000000-0005-0000-0000-0000DB570000}"/>
    <cellStyle name="Standard 24 6 3" xfId="10909" xr:uid="{00000000-0005-0000-0000-0000DC570000}"/>
    <cellStyle name="Standard 24 6 3 2" xfId="27747" xr:uid="{00000000-0005-0000-0000-0000DD570000}"/>
    <cellStyle name="Standard 24 6 4" xfId="19329" xr:uid="{00000000-0005-0000-0000-0000DE570000}"/>
    <cellStyle name="Standard 24 7" xfId="2979" xr:uid="{00000000-0005-0000-0000-0000DF570000}"/>
    <cellStyle name="Standard 24 7 2" xfId="6461" xr:uid="{00000000-0005-0000-0000-0000E0570000}"/>
    <cellStyle name="Standard 24 7 2 2" xfId="14882" xr:uid="{00000000-0005-0000-0000-0000E1570000}"/>
    <cellStyle name="Standard 24 7 2 2 2" xfId="31720" xr:uid="{00000000-0005-0000-0000-0000E2570000}"/>
    <cellStyle name="Standard 24 7 2 3" xfId="23302" xr:uid="{00000000-0005-0000-0000-0000E3570000}"/>
    <cellStyle name="Standard 24 7 3" xfId="11400" xr:uid="{00000000-0005-0000-0000-0000E4570000}"/>
    <cellStyle name="Standard 24 7 3 2" xfId="28238" xr:uid="{00000000-0005-0000-0000-0000E5570000}"/>
    <cellStyle name="Standard 24 7 4" xfId="19820" xr:uid="{00000000-0005-0000-0000-0000E6570000}"/>
    <cellStyle name="Standard 24 8" xfId="3476" xr:uid="{00000000-0005-0000-0000-0000E7570000}"/>
    <cellStyle name="Standard 24 8 2" xfId="6958" xr:uid="{00000000-0005-0000-0000-0000E8570000}"/>
    <cellStyle name="Standard 24 8 2 2" xfId="15379" xr:uid="{00000000-0005-0000-0000-0000E9570000}"/>
    <cellStyle name="Standard 24 8 2 2 2" xfId="32217" xr:uid="{00000000-0005-0000-0000-0000EA570000}"/>
    <cellStyle name="Standard 24 8 2 3" xfId="23799" xr:uid="{00000000-0005-0000-0000-0000EB570000}"/>
    <cellStyle name="Standard 24 8 3" xfId="11897" xr:uid="{00000000-0005-0000-0000-0000EC570000}"/>
    <cellStyle name="Standard 24 8 3 2" xfId="28735" xr:uid="{00000000-0005-0000-0000-0000ED570000}"/>
    <cellStyle name="Standard 24 8 4" xfId="20317" xr:uid="{00000000-0005-0000-0000-0000EE570000}"/>
    <cellStyle name="Standard 24 9" xfId="3828" xr:uid="{00000000-0005-0000-0000-0000EF570000}"/>
    <cellStyle name="Standard 24 9 2" xfId="12249" xr:uid="{00000000-0005-0000-0000-0000F0570000}"/>
    <cellStyle name="Standard 24 9 2 2" xfId="29087" xr:uid="{00000000-0005-0000-0000-0000F1570000}"/>
    <cellStyle name="Standard 24 9 3" xfId="20669" xr:uid="{00000000-0005-0000-0000-0000F2570000}"/>
    <cellStyle name="Standard 25" xfId="292" xr:uid="{00000000-0005-0000-0000-0000F3570000}"/>
    <cellStyle name="Standard 25 10" xfId="7456" xr:uid="{00000000-0005-0000-0000-0000F4570000}"/>
    <cellStyle name="Standard 25 10 2" xfId="15877" xr:uid="{00000000-0005-0000-0000-0000F5570000}"/>
    <cellStyle name="Standard 25 10 2 2" xfId="32715" xr:uid="{00000000-0005-0000-0000-0000F6570000}"/>
    <cellStyle name="Standard 25 10 3" xfId="24297" xr:uid="{00000000-0005-0000-0000-0000F7570000}"/>
    <cellStyle name="Standard 25 11" xfId="7947" xr:uid="{00000000-0005-0000-0000-0000F8570000}"/>
    <cellStyle name="Standard 25 11 2" xfId="16368" xr:uid="{00000000-0005-0000-0000-0000F9570000}"/>
    <cellStyle name="Standard 25 11 2 2" xfId="33206" xr:uid="{00000000-0005-0000-0000-0000FA570000}"/>
    <cellStyle name="Standard 25 11 3" xfId="24788" xr:uid="{00000000-0005-0000-0000-0000FB570000}"/>
    <cellStyle name="Standard 25 12" xfId="8440" xr:uid="{00000000-0005-0000-0000-0000FC570000}"/>
    <cellStyle name="Standard 25 12 2" xfId="16861" xr:uid="{00000000-0005-0000-0000-0000FD570000}"/>
    <cellStyle name="Standard 25 12 2 2" xfId="33699" xr:uid="{00000000-0005-0000-0000-0000FE570000}"/>
    <cellStyle name="Standard 25 12 3" xfId="25281" xr:uid="{00000000-0005-0000-0000-0000FF570000}"/>
    <cellStyle name="Standard 25 13" xfId="8767" xr:uid="{00000000-0005-0000-0000-000000580000}"/>
    <cellStyle name="Standard 25 13 2" xfId="25606" xr:uid="{00000000-0005-0000-0000-000001580000}"/>
    <cellStyle name="Standard 25 14" xfId="17187" xr:uid="{00000000-0005-0000-0000-000002580000}"/>
    <cellStyle name="Standard 25 2" xfId="455" xr:uid="{00000000-0005-0000-0000-000003580000}"/>
    <cellStyle name="Standard 25 2 10" xfId="8441" xr:uid="{00000000-0005-0000-0000-000004580000}"/>
    <cellStyle name="Standard 25 2 10 2" xfId="16862" xr:uid="{00000000-0005-0000-0000-000005580000}"/>
    <cellStyle name="Standard 25 2 10 2 2" xfId="33700" xr:uid="{00000000-0005-0000-0000-000006580000}"/>
    <cellStyle name="Standard 25 2 10 3" xfId="25282" xr:uid="{00000000-0005-0000-0000-000007580000}"/>
    <cellStyle name="Standard 25 2 11" xfId="8930" xr:uid="{00000000-0005-0000-0000-000008580000}"/>
    <cellStyle name="Standard 25 2 11 2" xfId="25769" xr:uid="{00000000-0005-0000-0000-000009580000}"/>
    <cellStyle name="Standard 25 2 12" xfId="17350" xr:uid="{00000000-0005-0000-0000-00000A580000}"/>
    <cellStyle name="Standard 25 2 2" xfId="951" xr:uid="{00000000-0005-0000-0000-00000B580000}"/>
    <cellStyle name="Standard 25 2 2 2" xfId="1939" xr:uid="{00000000-0005-0000-0000-00000C580000}"/>
    <cellStyle name="Standard 25 2 2 2 2" xfId="5475" xr:uid="{00000000-0005-0000-0000-00000D580000}"/>
    <cellStyle name="Standard 25 2 2 2 2 2" xfId="13896" xr:uid="{00000000-0005-0000-0000-00000E580000}"/>
    <cellStyle name="Standard 25 2 2 2 2 2 2" xfId="30734" xr:uid="{00000000-0005-0000-0000-00000F580000}"/>
    <cellStyle name="Standard 25 2 2 2 2 3" xfId="22316" xr:uid="{00000000-0005-0000-0000-000010580000}"/>
    <cellStyle name="Standard 25 2 2 2 3" xfId="10414" xr:uid="{00000000-0005-0000-0000-000011580000}"/>
    <cellStyle name="Standard 25 2 2 2 3 2" xfId="27252" xr:uid="{00000000-0005-0000-0000-000012580000}"/>
    <cellStyle name="Standard 25 2 2 2 4" xfId="18834" xr:uid="{00000000-0005-0000-0000-000013580000}"/>
    <cellStyle name="Standard 25 2 2 3" xfId="4487" xr:uid="{00000000-0005-0000-0000-000014580000}"/>
    <cellStyle name="Standard 25 2 2 3 2" xfId="12908" xr:uid="{00000000-0005-0000-0000-000015580000}"/>
    <cellStyle name="Standard 25 2 2 3 2 2" xfId="29746" xr:uid="{00000000-0005-0000-0000-000016580000}"/>
    <cellStyle name="Standard 25 2 2 3 3" xfId="21328" xr:uid="{00000000-0005-0000-0000-000017580000}"/>
    <cellStyle name="Standard 25 2 2 4" xfId="9426" xr:uid="{00000000-0005-0000-0000-000018580000}"/>
    <cellStyle name="Standard 25 2 2 4 2" xfId="26264" xr:uid="{00000000-0005-0000-0000-000019580000}"/>
    <cellStyle name="Standard 25 2 2 5" xfId="17846" xr:uid="{00000000-0005-0000-0000-00001A580000}"/>
    <cellStyle name="Standard 25 2 3" xfId="1444" xr:uid="{00000000-0005-0000-0000-00001B580000}"/>
    <cellStyle name="Standard 25 2 3 2" xfId="4980" xr:uid="{00000000-0005-0000-0000-00001C580000}"/>
    <cellStyle name="Standard 25 2 3 2 2" xfId="13401" xr:uid="{00000000-0005-0000-0000-00001D580000}"/>
    <cellStyle name="Standard 25 2 3 2 2 2" xfId="30239" xr:uid="{00000000-0005-0000-0000-00001E580000}"/>
    <cellStyle name="Standard 25 2 3 2 3" xfId="21821" xr:uid="{00000000-0005-0000-0000-00001F580000}"/>
    <cellStyle name="Standard 25 2 3 3" xfId="9919" xr:uid="{00000000-0005-0000-0000-000020580000}"/>
    <cellStyle name="Standard 25 2 3 3 2" xfId="26757" xr:uid="{00000000-0005-0000-0000-000021580000}"/>
    <cellStyle name="Standard 25 2 3 4" xfId="18339" xr:uid="{00000000-0005-0000-0000-000022580000}"/>
    <cellStyle name="Standard 25 2 4" xfId="2488" xr:uid="{00000000-0005-0000-0000-000023580000}"/>
    <cellStyle name="Standard 25 2 4 2" xfId="5974" xr:uid="{00000000-0005-0000-0000-000024580000}"/>
    <cellStyle name="Standard 25 2 4 2 2" xfId="14395" xr:uid="{00000000-0005-0000-0000-000025580000}"/>
    <cellStyle name="Standard 25 2 4 2 2 2" xfId="31233" xr:uid="{00000000-0005-0000-0000-000026580000}"/>
    <cellStyle name="Standard 25 2 4 2 3" xfId="22815" xr:uid="{00000000-0005-0000-0000-000027580000}"/>
    <cellStyle name="Standard 25 2 4 3" xfId="10913" xr:uid="{00000000-0005-0000-0000-000028580000}"/>
    <cellStyle name="Standard 25 2 4 3 2" xfId="27751" xr:uid="{00000000-0005-0000-0000-000029580000}"/>
    <cellStyle name="Standard 25 2 4 4" xfId="19333" xr:uid="{00000000-0005-0000-0000-00002A580000}"/>
    <cellStyle name="Standard 25 2 5" xfId="2983" xr:uid="{00000000-0005-0000-0000-00002B580000}"/>
    <cellStyle name="Standard 25 2 5 2" xfId="6465" xr:uid="{00000000-0005-0000-0000-00002C580000}"/>
    <cellStyle name="Standard 25 2 5 2 2" xfId="14886" xr:uid="{00000000-0005-0000-0000-00002D580000}"/>
    <cellStyle name="Standard 25 2 5 2 2 2" xfId="31724" xr:uid="{00000000-0005-0000-0000-00002E580000}"/>
    <cellStyle name="Standard 25 2 5 2 3" xfId="23306" xr:uid="{00000000-0005-0000-0000-00002F580000}"/>
    <cellStyle name="Standard 25 2 5 3" xfId="11404" xr:uid="{00000000-0005-0000-0000-000030580000}"/>
    <cellStyle name="Standard 25 2 5 3 2" xfId="28242" xr:uid="{00000000-0005-0000-0000-000031580000}"/>
    <cellStyle name="Standard 25 2 5 4" xfId="19824" xr:uid="{00000000-0005-0000-0000-000032580000}"/>
    <cellStyle name="Standard 25 2 6" xfId="3480" xr:uid="{00000000-0005-0000-0000-000033580000}"/>
    <cellStyle name="Standard 25 2 6 2" xfId="6962" xr:uid="{00000000-0005-0000-0000-000034580000}"/>
    <cellStyle name="Standard 25 2 6 2 2" xfId="15383" xr:uid="{00000000-0005-0000-0000-000035580000}"/>
    <cellStyle name="Standard 25 2 6 2 2 2" xfId="32221" xr:uid="{00000000-0005-0000-0000-000036580000}"/>
    <cellStyle name="Standard 25 2 6 2 3" xfId="23803" xr:uid="{00000000-0005-0000-0000-000037580000}"/>
    <cellStyle name="Standard 25 2 6 3" xfId="11901" xr:uid="{00000000-0005-0000-0000-000038580000}"/>
    <cellStyle name="Standard 25 2 6 3 2" xfId="28739" xr:uid="{00000000-0005-0000-0000-000039580000}"/>
    <cellStyle name="Standard 25 2 6 4" xfId="20321" xr:uid="{00000000-0005-0000-0000-00003A580000}"/>
    <cellStyle name="Standard 25 2 7" xfId="3992" xr:uid="{00000000-0005-0000-0000-00003B580000}"/>
    <cellStyle name="Standard 25 2 7 2" xfId="12413" xr:uid="{00000000-0005-0000-0000-00003C580000}"/>
    <cellStyle name="Standard 25 2 7 2 2" xfId="29251" xr:uid="{00000000-0005-0000-0000-00003D580000}"/>
    <cellStyle name="Standard 25 2 7 3" xfId="20833" xr:uid="{00000000-0005-0000-0000-00003E580000}"/>
    <cellStyle name="Standard 25 2 8" xfId="7457" xr:uid="{00000000-0005-0000-0000-00003F580000}"/>
    <cellStyle name="Standard 25 2 8 2" xfId="15878" xr:uid="{00000000-0005-0000-0000-000040580000}"/>
    <cellStyle name="Standard 25 2 8 2 2" xfId="32716" xr:uid="{00000000-0005-0000-0000-000041580000}"/>
    <cellStyle name="Standard 25 2 8 3" xfId="24298" xr:uid="{00000000-0005-0000-0000-000042580000}"/>
    <cellStyle name="Standard 25 2 9" xfId="7948" xr:uid="{00000000-0005-0000-0000-000043580000}"/>
    <cellStyle name="Standard 25 2 9 2" xfId="16369" xr:uid="{00000000-0005-0000-0000-000044580000}"/>
    <cellStyle name="Standard 25 2 9 2 2" xfId="33207" xr:uid="{00000000-0005-0000-0000-000045580000}"/>
    <cellStyle name="Standard 25 2 9 3" xfId="24789" xr:uid="{00000000-0005-0000-0000-000046580000}"/>
    <cellStyle name="Standard 25 3" xfId="617" xr:uid="{00000000-0005-0000-0000-000047580000}"/>
    <cellStyle name="Standard 25 3 10" xfId="8442" xr:uid="{00000000-0005-0000-0000-000048580000}"/>
    <cellStyle name="Standard 25 3 10 2" xfId="16863" xr:uid="{00000000-0005-0000-0000-000049580000}"/>
    <cellStyle name="Standard 25 3 10 2 2" xfId="33701" xr:uid="{00000000-0005-0000-0000-00004A580000}"/>
    <cellStyle name="Standard 25 3 10 3" xfId="25283" xr:uid="{00000000-0005-0000-0000-00004B580000}"/>
    <cellStyle name="Standard 25 3 11" xfId="9093" xr:uid="{00000000-0005-0000-0000-00004C580000}"/>
    <cellStyle name="Standard 25 3 11 2" xfId="25931" xr:uid="{00000000-0005-0000-0000-00004D580000}"/>
    <cellStyle name="Standard 25 3 12" xfId="17513" xr:uid="{00000000-0005-0000-0000-00004E580000}"/>
    <cellStyle name="Standard 25 3 2" xfId="1113" xr:uid="{00000000-0005-0000-0000-00004F580000}"/>
    <cellStyle name="Standard 25 3 2 2" xfId="2101" xr:uid="{00000000-0005-0000-0000-000050580000}"/>
    <cellStyle name="Standard 25 3 2 2 2" xfId="5637" xr:uid="{00000000-0005-0000-0000-000051580000}"/>
    <cellStyle name="Standard 25 3 2 2 2 2" xfId="14058" xr:uid="{00000000-0005-0000-0000-000052580000}"/>
    <cellStyle name="Standard 25 3 2 2 2 2 2" xfId="30896" xr:uid="{00000000-0005-0000-0000-000053580000}"/>
    <cellStyle name="Standard 25 3 2 2 2 3" xfId="22478" xr:uid="{00000000-0005-0000-0000-000054580000}"/>
    <cellStyle name="Standard 25 3 2 2 3" xfId="10576" xr:uid="{00000000-0005-0000-0000-000055580000}"/>
    <cellStyle name="Standard 25 3 2 2 3 2" xfId="27414" xr:uid="{00000000-0005-0000-0000-000056580000}"/>
    <cellStyle name="Standard 25 3 2 2 4" xfId="18996" xr:uid="{00000000-0005-0000-0000-000057580000}"/>
    <cellStyle name="Standard 25 3 2 3" xfId="4649" xr:uid="{00000000-0005-0000-0000-000058580000}"/>
    <cellStyle name="Standard 25 3 2 3 2" xfId="13070" xr:uid="{00000000-0005-0000-0000-000059580000}"/>
    <cellStyle name="Standard 25 3 2 3 2 2" xfId="29908" xr:uid="{00000000-0005-0000-0000-00005A580000}"/>
    <cellStyle name="Standard 25 3 2 3 3" xfId="21490" xr:uid="{00000000-0005-0000-0000-00005B580000}"/>
    <cellStyle name="Standard 25 3 2 4" xfId="9588" xr:uid="{00000000-0005-0000-0000-00005C580000}"/>
    <cellStyle name="Standard 25 3 2 4 2" xfId="26426" xr:uid="{00000000-0005-0000-0000-00005D580000}"/>
    <cellStyle name="Standard 25 3 2 5" xfId="18008" xr:uid="{00000000-0005-0000-0000-00005E580000}"/>
    <cellStyle name="Standard 25 3 3" xfId="1606" xr:uid="{00000000-0005-0000-0000-00005F580000}"/>
    <cellStyle name="Standard 25 3 3 2" xfId="5142" xr:uid="{00000000-0005-0000-0000-000060580000}"/>
    <cellStyle name="Standard 25 3 3 2 2" xfId="13563" xr:uid="{00000000-0005-0000-0000-000061580000}"/>
    <cellStyle name="Standard 25 3 3 2 2 2" xfId="30401" xr:uid="{00000000-0005-0000-0000-000062580000}"/>
    <cellStyle name="Standard 25 3 3 2 3" xfId="21983" xr:uid="{00000000-0005-0000-0000-000063580000}"/>
    <cellStyle name="Standard 25 3 3 3" xfId="10081" xr:uid="{00000000-0005-0000-0000-000064580000}"/>
    <cellStyle name="Standard 25 3 3 3 2" xfId="26919" xr:uid="{00000000-0005-0000-0000-000065580000}"/>
    <cellStyle name="Standard 25 3 3 4" xfId="18501" xr:uid="{00000000-0005-0000-0000-000066580000}"/>
    <cellStyle name="Standard 25 3 4" xfId="2489" xr:uid="{00000000-0005-0000-0000-000067580000}"/>
    <cellStyle name="Standard 25 3 4 2" xfId="5975" xr:uid="{00000000-0005-0000-0000-000068580000}"/>
    <cellStyle name="Standard 25 3 4 2 2" xfId="14396" xr:uid="{00000000-0005-0000-0000-000069580000}"/>
    <cellStyle name="Standard 25 3 4 2 2 2" xfId="31234" xr:uid="{00000000-0005-0000-0000-00006A580000}"/>
    <cellStyle name="Standard 25 3 4 2 3" xfId="22816" xr:uid="{00000000-0005-0000-0000-00006B580000}"/>
    <cellStyle name="Standard 25 3 4 3" xfId="10914" xr:uid="{00000000-0005-0000-0000-00006C580000}"/>
    <cellStyle name="Standard 25 3 4 3 2" xfId="27752" xr:uid="{00000000-0005-0000-0000-00006D580000}"/>
    <cellStyle name="Standard 25 3 4 4" xfId="19334" xr:uid="{00000000-0005-0000-0000-00006E580000}"/>
    <cellStyle name="Standard 25 3 5" xfId="2984" xr:uid="{00000000-0005-0000-0000-00006F580000}"/>
    <cellStyle name="Standard 25 3 5 2" xfId="6466" xr:uid="{00000000-0005-0000-0000-000070580000}"/>
    <cellStyle name="Standard 25 3 5 2 2" xfId="14887" xr:uid="{00000000-0005-0000-0000-000071580000}"/>
    <cellStyle name="Standard 25 3 5 2 2 2" xfId="31725" xr:uid="{00000000-0005-0000-0000-000072580000}"/>
    <cellStyle name="Standard 25 3 5 2 3" xfId="23307" xr:uid="{00000000-0005-0000-0000-000073580000}"/>
    <cellStyle name="Standard 25 3 5 3" xfId="11405" xr:uid="{00000000-0005-0000-0000-000074580000}"/>
    <cellStyle name="Standard 25 3 5 3 2" xfId="28243" xr:uid="{00000000-0005-0000-0000-000075580000}"/>
    <cellStyle name="Standard 25 3 5 4" xfId="19825" xr:uid="{00000000-0005-0000-0000-000076580000}"/>
    <cellStyle name="Standard 25 3 6" xfId="3481" xr:uid="{00000000-0005-0000-0000-000077580000}"/>
    <cellStyle name="Standard 25 3 6 2" xfId="6963" xr:uid="{00000000-0005-0000-0000-000078580000}"/>
    <cellStyle name="Standard 25 3 6 2 2" xfId="15384" xr:uid="{00000000-0005-0000-0000-000079580000}"/>
    <cellStyle name="Standard 25 3 6 2 2 2" xfId="32222" xr:uid="{00000000-0005-0000-0000-00007A580000}"/>
    <cellStyle name="Standard 25 3 6 2 3" xfId="23804" xr:uid="{00000000-0005-0000-0000-00007B580000}"/>
    <cellStyle name="Standard 25 3 6 3" xfId="11902" xr:uid="{00000000-0005-0000-0000-00007C580000}"/>
    <cellStyle name="Standard 25 3 6 3 2" xfId="28740" xr:uid="{00000000-0005-0000-0000-00007D580000}"/>
    <cellStyle name="Standard 25 3 6 4" xfId="20322" xr:uid="{00000000-0005-0000-0000-00007E580000}"/>
    <cellStyle name="Standard 25 3 7" xfId="4154" xr:uid="{00000000-0005-0000-0000-00007F580000}"/>
    <cellStyle name="Standard 25 3 7 2" xfId="12575" xr:uid="{00000000-0005-0000-0000-000080580000}"/>
    <cellStyle name="Standard 25 3 7 2 2" xfId="29413" xr:uid="{00000000-0005-0000-0000-000081580000}"/>
    <cellStyle name="Standard 25 3 7 3" xfId="20995" xr:uid="{00000000-0005-0000-0000-000082580000}"/>
    <cellStyle name="Standard 25 3 8" xfId="7458" xr:uid="{00000000-0005-0000-0000-000083580000}"/>
    <cellStyle name="Standard 25 3 8 2" xfId="15879" xr:uid="{00000000-0005-0000-0000-000084580000}"/>
    <cellStyle name="Standard 25 3 8 2 2" xfId="32717" xr:uid="{00000000-0005-0000-0000-000085580000}"/>
    <cellStyle name="Standard 25 3 8 3" xfId="24299" xr:uid="{00000000-0005-0000-0000-000086580000}"/>
    <cellStyle name="Standard 25 3 9" xfId="7949" xr:uid="{00000000-0005-0000-0000-000087580000}"/>
    <cellStyle name="Standard 25 3 9 2" xfId="16370" xr:uid="{00000000-0005-0000-0000-000088580000}"/>
    <cellStyle name="Standard 25 3 9 2 2" xfId="33208" xr:uid="{00000000-0005-0000-0000-000089580000}"/>
    <cellStyle name="Standard 25 3 9 3" xfId="24790" xr:uid="{00000000-0005-0000-0000-00008A580000}"/>
    <cellStyle name="Standard 25 4" xfId="788" xr:uid="{00000000-0005-0000-0000-00008B580000}"/>
    <cellStyle name="Standard 25 4 2" xfId="1776" xr:uid="{00000000-0005-0000-0000-00008C580000}"/>
    <cellStyle name="Standard 25 4 2 2" xfId="5312" xr:uid="{00000000-0005-0000-0000-00008D580000}"/>
    <cellStyle name="Standard 25 4 2 2 2" xfId="13733" xr:uid="{00000000-0005-0000-0000-00008E580000}"/>
    <cellStyle name="Standard 25 4 2 2 2 2" xfId="30571" xr:uid="{00000000-0005-0000-0000-00008F580000}"/>
    <cellStyle name="Standard 25 4 2 2 3" xfId="22153" xr:uid="{00000000-0005-0000-0000-000090580000}"/>
    <cellStyle name="Standard 25 4 2 3" xfId="10251" xr:uid="{00000000-0005-0000-0000-000091580000}"/>
    <cellStyle name="Standard 25 4 2 3 2" xfId="27089" xr:uid="{00000000-0005-0000-0000-000092580000}"/>
    <cellStyle name="Standard 25 4 2 4" xfId="18671" xr:uid="{00000000-0005-0000-0000-000093580000}"/>
    <cellStyle name="Standard 25 4 3" xfId="4324" xr:uid="{00000000-0005-0000-0000-000094580000}"/>
    <cellStyle name="Standard 25 4 3 2" xfId="12745" xr:uid="{00000000-0005-0000-0000-000095580000}"/>
    <cellStyle name="Standard 25 4 3 2 2" xfId="29583" xr:uid="{00000000-0005-0000-0000-000096580000}"/>
    <cellStyle name="Standard 25 4 3 3" xfId="21165" xr:uid="{00000000-0005-0000-0000-000097580000}"/>
    <cellStyle name="Standard 25 4 4" xfId="9263" xr:uid="{00000000-0005-0000-0000-000098580000}"/>
    <cellStyle name="Standard 25 4 4 2" xfId="26101" xr:uid="{00000000-0005-0000-0000-000099580000}"/>
    <cellStyle name="Standard 25 4 5" xfId="17683" xr:uid="{00000000-0005-0000-0000-00009A580000}"/>
    <cellStyle name="Standard 25 5" xfId="1281" xr:uid="{00000000-0005-0000-0000-00009B580000}"/>
    <cellStyle name="Standard 25 5 2" xfId="4817" xr:uid="{00000000-0005-0000-0000-00009C580000}"/>
    <cellStyle name="Standard 25 5 2 2" xfId="13238" xr:uid="{00000000-0005-0000-0000-00009D580000}"/>
    <cellStyle name="Standard 25 5 2 2 2" xfId="30076" xr:uid="{00000000-0005-0000-0000-00009E580000}"/>
    <cellStyle name="Standard 25 5 2 3" xfId="21658" xr:uid="{00000000-0005-0000-0000-00009F580000}"/>
    <cellStyle name="Standard 25 5 3" xfId="9756" xr:uid="{00000000-0005-0000-0000-0000A0580000}"/>
    <cellStyle name="Standard 25 5 3 2" xfId="26594" xr:uid="{00000000-0005-0000-0000-0000A1580000}"/>
    <cellStyle name="Standard 25 5 4" xfId="18176" xr:uid="{00000000-0005-0000-0000-0000A2580000}"/>
    <cellStyle name="Standard 25 6" xfId="2487" xr:uid="{00000000-0005-0000-0000-0000A3580000}"/>
    <cellStyle name="Standard 25 6 2" xfId="5973" xr:uid="{00000000-0005-0000-0000-0000A4580000}"/>
    <cellStyle name="Standard 25 6 2 2" xfId="14394" xr:uid="{00000000-0005-0000-0000-0000A5580000}"/>
    <cellStyle name="Standard 25 6 2 2 2" xfId="31232" xr:uid="{00000000-0005-0000-0000-0000A6580000}"/>
    <cellStyle name="Standard 25 6 2 3" xfId="22814" xr:uid="{00000000-0005-0000-0000-0000A7580000}"/>
    <cellStyle name="Standard 25 6 3" xfId="10912" xr:uid="{00000000-0005-0000-0000-0000A8580000}"/>
    <cellStyle name="Standard 25 6 3 2" xfId="27750" xr:uid="{00000000-0005-0000-0000-0000A9580000}"/>
    <cellStyle name="Standard 25 6 4" xfId="19332" xr:uid="{00000000-0005-0000-0000-0000AA580000}"/>
    <cellStyle name="Standard 25 7" xfId="2982" xr:uid="{00000000-0005-0000-0000-0000AB580000}"/>
    <cellStyle name="Standard 25 7 2" xfId="6464" xr:uid="{00000000-0005-0000-0000-0000AC580000}"/>
    <cellStyle name="Standard 25 7 2 2" xfId="14885" xr:uid="{00000000-0005-0000-0000-0000AD580000}"/>
    <cellStyle name="Standard 25 7 2 2 2" xfId="31723" xr:uid="{00000000-0005-0000-0000-0000AE580000}"/>
    <cellStyle name="Standard 25 7 2 3" xfId="23305" xr:uid="{00000000-0005-0000-0000-0000AF580000}"/>
    <cellStyle name="Standard 25 7 3" xfId="11403" xr:uid="{00000000-0005-0000-0000-0000B0580000}"/>
    <cellStyle name="Standard 25 7 3 2" xfId="28241" xr:uid="{00000000-0005-0000-0000-0000B1580000}"/>
    <cellStyle name="Standard 25 7 4" xfId="19823" xr:uid="{00000000-0005-0000-0000-0000B2580000}"/>
    <cellStyle name="Standard 25 8" xfId="3479" xr:uid="{00000000-0005-0000-0000-0000B3580000}"/>
    <cellStyle name="Standard 25 8 2" xfId="6961" xr:uid="{00000000-0005-0000-0000-0000B4580000}"/>
    <cellStyle name="Standard 25 8 2 2" xfId="15382" xr:uid="{00000000-0005-0000-0000-0000B5580000}"/>
    <cellStyle name="Standard 25 8 2 2 2" xfId="32220" xr:uid="{00000000-0005-0000-0000-0000B6580000}"/>
    <cellStyle name="Standard 25 8 2 3" xfId="23802" xr:uid="{00000000-0005-0000-0000-0000B7580000}"/>
    <cellStyle name="Standard 25 8 3" xfId="11900" xr:uid="{00000000-0005-0000-0000-0000B8580000}"/>
    <cellStyle name="Standard 25 8 3 2" xfId="28738" xr:uid="{00000000-0005-0000-0000-0000B9580000}"/>
    <cellStyle name="Standard 25 8 4" xfId="20320" xr:uid="{00000000-0005-0000-0000-0000BA580000}"/>
    <cellStyle name="Standard 25 9" xfId="3829" xr:uid="{00000000-0005-0000-0000-0000BB580000}"/>
    <cellStyle name="Standard 25 9 2" xfId="12250" xr:uid="{00000000-0005-0000-0000-0000BC580000}"/>
    <cellStyle name="Standard 25 9 2 2" xfId="29088" xr:uid="{00000000-0005-0000-0000-0000BD580000}"/>
    <cellStyle name="Standard 25 9 3" xfId="20670" xr:uid="{00000000-0005-0000-0000-0000BE580000}"/>
    <cellStyle name="Standard 26" xfId="293" xr:uid="{00000000-0005-0000-0000-0000BF580000}"/>
    <cellStyle name="Standard 26 10" xfId="8443" xr:uid="{00000000-0005-0000-0000-0000C0580000}"/>
    <cellStyle name="Standard 26 10 2" xfId="16864" xr:uid="{00000000-0005-0000-0000-0000C1580000}"/>
    <cellStyle name="Standard 26 10 2 2" xfId="33702" xr:uid="{00000000-0005-0000-0000-0000C2580000}"/>
    <cellStyle name="Standard 26 10 3" xfId="25284" xr:uid="{00000000-0005-0000-0000-0000C3580000}"/>
    <cellStyle name="Standard 26 11" xfId="8768" xr:uid="{00000000-0005-0000-0000-0000C4580000}"/>
    <cellStyle name="Standard 26 11 2" xfId="25607" xr:uid="{00000000-0005-0000-0000-0000C5580000}"/>
    <cellStyle name="Standard 26 12" xfId="17188" xr:uid="{00000000-0005-0000-0000-0000C6580000}"/>
    <cellStyle name="Standard 26 2" xfId="789" xr:uid="{00000000-0005-0000-0000-0000C7580000}"/>
    <cellStyle name="Standard 26 2 2" xfId="1777" xr:uid="{00000000-0005-0000-0000-0000C8580000}"/>
    <cellStyle name="Standard 26 2 2 2" xfId="5313" xr:uid="{00000000-0005-0000-0000-0000C9580000}"/>
    <cellStyle name="Standard 26 2 2 2 2" xfId="13734" xr:uid="{00000000-0005-0000-0000-0000CA580000}"/>
    <cellStyle name="Standard 26 2 2 2 2 2" xfId="30572" xr:uid="{00000000-0005-0000-0000-0000CB580000}"/>
    <cellStyle name="Standard 26 2 2 2 3" xfId="22154" xr:uid="{00000000-0005-0000-0000-0000CC580000}"/>
    <cellStyle name="Standard 26 2 2 3" xfId="10252" xr:uid="{00000000-0005-0000-0000-0000CD580000}"/>
    <cellStyle name="Standard 26 2 2 3 2" xfId="27090" xr:uid="{00000000-0005-0000-0000-0000CE580000}"/>
    <cellStyle name="Standard 26 2 2 4" xfId="18672" xr:uid="{00000000-0005-0000-0000-0000CF580000}"/>
    <cellStyle name="Standard 26 2 3" xfId="4325" xr:uid="{00000000-0005-0000-0000-0000D0580000}"/>
    <cellStyle name="Standard 26 2 3 2" xfId="12746" xr:uid="{00000000-0005-0000-0000-0000D1580000}"/>
    <cellStyle name="Standard 26 2 3 2 2" xfId="29584" xr:uid="{00000000-0005-0000-0000-0000D2580000}"/>
    <cellStyle name="Standard 26 2 3 3" xfId="21166" xr:uid="{00000000-0005-0000-0000-0000D3580000}"/>
    <cellStyle name="Standard 26 2 4" xfId="9264" xr:uid="{00000000-0005-0000-0000-0000D4580000}"/>
    <cellStyle name="Standard 26 2 4 2" xfId="26102" xr:uid="{00000000-0005-0000-0000-0000D5580000}"/>
    <cellStyle name="Standard 26 2 5" xfId="17684" xr:uid="{00000000-0005-0000-0000-0000D6580000}"/>
    <cellStyle name="Standard 26 3" xfId="1282" xr:uid="{00000000-0005-0000-0000-0000D7580000}"/>
    <cellStyle name="Standard 26 3 2" xfId="4818" xr:uid="{00000000-0005-0000-0000-0000D8580000}"/>
    <cellStyle name="Standard 26 3 2 2" xfId="13239" xr:uid="{00000000-0005-0000-0000-0000D9580000}"/>
    <cellStyle name="Standard 26 3 2 2 2" xfId="30077" xr:uid="{00000000-0005-0000-0000-0000DA580000}"/>
    <cellStyle name="Standard 26 3 2 3" xfId="21659" xr:uid="{00000000-0005-0000-0000-0000DB580000}"/>
    <cellStyle name="Standard 26 3 3" xfId="9757" xr:uid="{00000000-0005-0000-0000-0000DC580000}"/>
    <cellStyle name="Standard 26 3 3 2" xfId="26595" xr:uid="{00000000-0005-0000-0000-0000DD580000}"/>
    <cellStyle name="Standard 26 3 4" xfId="18177" xr:uid="{00000000-0005-0000-0000-0000DE580000}"/>
    <cellStyle name="Standard 26 4" xfId="2490" xr:uid="{00000000-0005-0000-0000-0000DF580000}"/>
    <cellStyle name="Standard 26 4 2" xfId="5976" xr:uid="{00000000-0005-0000-0000-0000E0580000}"/>
    <cellStyle name="Standard 26 4 2 2" xfId="14397" xr:uid="{00000000-0005-0000-0000-0000E1580000}"/>
    <cellStyle name="Standard 26 4 2 2 2" xfId="31235" xr:uid="{00000000-0005-0000-0000-0000E2580000}"/>
    <cellStyle name="Standard 26 4 2 3" xfId="22817" xr:uid="{00000000-0005-0000-0000-0000E3580000}"/>
    <cellStyle name="Standard 26 4 3" xfId="10915" xr:uid="{00000000-0005-0000-0000-0000E4580000}"/>
    <cellStyle name="Standard 26 4 3 2" xfId="27753" xr:uid="{00000000-0005-0000-0000-0000E5580000}"/>
    <cellStyle name="Standard 26 4 4" xfId="19335" xr:uid="{00000000-0005-0000-0000-0000E6580000}"/>
    <cellStyle name="Standard 26 5" xfId="2985" xr:uid="{00000000-0005-0000-0000-0000E7580000}"/>
    <cellStyle name="Standard 26 5 2" xfId="6467" xr:uid="{00000000-0005-0000-0000-0000E8580000}"/>
    <cellStyle name="Standard 26 5 2 2" xfId="14888" xr:uid="{00000000-0005-0000-0000-0000E9580000}"/>
    <cellStyle name="Standard 26 5 2 2 2" xfId="31726" xr:uid="{00000000-0005-0000-0000-0000EA580000}"/>
    <cellStyle name="Standard 26 5 2 3" xfId="23308" xr:uid="{00000000-0005-0000-0000-0000EB580000}"/>
    <cellStyle name="Standard 26 5 3" xfId="11406" xr:uid="{00000000-0005-0000-0000-0000EC580000}"/>
    <cellStyle name="Standard 26 5 3 2" xfId="28244" xr:uid="{00000000-0005-0000-0000-0000ED580000}"/>
    <cellStyle name="Standard 26 5 4" xfId="19826" xr:uid="{00000000-0005-0000-0000-0000EE580000}"/>
    <cellStyle name="Standard 26 6" xfId="3482" xr:uid="{00000000-0005-0000-0000-0000EF580000}"/>
    <cellStyle name="Standard 26 6 2" xfId="6964" xr:uid="{00000000-0005-0000-0000-0000F0580000}"/>
    <cellStyle name="Standard 26 6 2 2" xfId="15385" xr:uid="{00000000-0005-0000-0000-0000F1580000}"/>
    <cellStyle name="Standard 26 6 2 2 2" xfId="32223" xr:uid="{00000000-0005-0000-0000-0000F2580000}"/>
    <cellStyle name="Standard 26 6 2 3" xfId="23805" xr:uid="{00000000-0005-0000-0000-0000F3580000}"/>
    <cellStyle name="Standard 26 6 3" xfId="11903" xr:uid="{00000000-0005-0000-0000-0000F4580000}"/>
    <cellStyle name="Standard 26 6 3 2" xfId="28741" xr:uid="{00000000-0005-0000-0000-0000F5580000}"/>
    <cellStyle name="Standard 26 6 4" xfId="20323" xr:uid="{00000000-0005-0000-0000-0000F6580000}"/>
    <cellStyle name="Standard 26 7" xfId="3830" xr:uid="{00000000-0005-0000-0000-0000F7580000}"/>
    <cellStyle name="Standard 26 7 2" xfId="12251" xr:uid="{00000000-0005-0000-0000-0000F8580000}"/>
    <cellStyle name="Standard 26 7 2 2" xfId="29089" xr:uid="{00000000-0005-0000-0000-0000F9580000}"/>
    <cellStyle name="Standard 26 7 3" xfId="20671" xr:uid="{00000000-0005-0000-0000-0000FA580000}"/>
    <cellStyle name="Standard 26 8" xfId="7459" xr:uid="{00000000-0005-0000-0000-0000FB580000}"/>
    <cellStyle name="Standard 26 8 2" xfId="15880" xr:uid="{00000000-0005-0000-0000-0000FC580000}"/>
    <cellStyle name="Standard 26 8 2 2" xfId="32718" xr:uid="{00000000-0005-0000-0000-0000FD580000}"/>
    <cellStyle name="Standard 26 8 3" xfId="24300" xr:uid="{00000000-0005-0000-0000-0000FE580000}"/>
    <cellStyle name="Standard 26 9" xfId="7950" xr:uid="{00000000-0005-0000-0000-0000FF580000}"/>
    <cellStyle name="Standard 26 9 2" xfId="16371" xr:uid="{00000000-0005-0000-0000-000000590000}"/>
    <cellStyle name="Standard 26 9 2 2" xfId="33209" xr:uid="{00000000-0005-0000-0000-000001590000}"/>
    <cellStyle name="Standard 26 9 3" xfId="24791" xr:uid="{00000000-0005-0000-0000-000002590000}"/>
    <cellStyle name="Standard 27" xfId="618" xr:uid="{00000000-0005-0000-0000-000003590000}"/>
    <cellStyle name="Standard 27 10" xfId="8444" xr:uid="{00000000-0005-0000-0000-000004590000}"/>
    <cellStyle name="Standard 27 10 2" xfId="16865" xr:uid="{00000000-0005-0000-0000-000005590000}"/>
    <cellStyle name="Standard 27 10 2 2" xfId="33703" xr:uid="{00000000-0005-0000-0000-000006590000}"/>
    <cellStyle name="Standard 27 10 3" xfId="25285" xr:uid="{00000000-0005-0000-0000-000007590000}"/>
    <cellStyle name="Standard 27 11" xfId="9094" xr:uid="{00000000-0005-0000-0000-000008590000}"/>
    <cellStyle name="Standard 27 11 2" xfId="25932" xr:uid="{00000000-0005-0000-0000-000009590000}"/>
    <cellStyle name="Standard 27 12" xfId="17514" xr:uid="{00000000-0005-0000-0000-00000A590000}"/>
    <cellStyle name="Standard 27 2" xfId="1114" xr:uid="{00000000-0005-0000-0000-00000B590000}"/>
    <cellStyle name="Standard 27 2 2" xfId="2102" xr:uid="{00000000-0005-0000-0000-00000C590000}"/>
    <cellStyle name="Standard 27 2 2 2" xfId="5638" xr:uid="{00000000-0005-0000-0000-00000D590000}"/>
    <cellStyle name="Standard 27 2 2 2 2" xfId="14059" xr:uid="{00000000-0005-0000-0000-00000E590000}"/>
    <cellStyle name="Standard 27 2 2 2 2 2" xfId="30897" xr:uid="{00000000-0005-0000-0000-00000F590000}"/>
    <cellStyle name="Standard 27 2 2 2 3" xfId="22479" xr:uid="{00000000-0005-0000-0000-000010590000}"/>
    <cellStyle name="Standard 27 2 2 3" xfId="10577" xr:uid="{00000000-0005-0000-0000-000011590000}"/>
    <cellStyle name="Standard 27 2 2 3 2" xfId="27415" xr:uid="{00000000-0005-0000-0000-000012590000}"/>
    <cellStyle name="Standard 27 2 2 4" xfId="18997" xr:uid="{00000000-0005-0000-0000-000013590000}"/>
    <cellStyle name="Standard 27 2 3" xfId="4650" xr:uid="{00000000-0005-0000-0000-000014590000}"/>
    <cellStyle name="Standard 27 2 3 2" xfId="13071" xr:uid="{00000000-0005-0000-0000-000015590000}"/>
    <cellStyle name="Standard 27 2 3 2 2" xfId="29909" xr:uid="{00000000-0005-0000-0000-000016590000}"/>
    <cellStyle name="Standard 27 2 3 3" xfId="21491" xr:uid="{00000000-0005-0000-0000-000017590000}"/>
    <cellStyle name="Standard 27 2 4" xfId="9589" xr:uid="{00000000-0005-0000-0000-000018590000}"/>
    <cellStyle name="Standard 27 2 4 2" xfId="26427" xr:uid="{00000000-0005-0000-0000-000019590000}"/>
    <cellStyle name="Standard 27 2 5" xfId="18009" xr:uid="{00000000-0005-0000-0000-00001A590000}"/>
    <cellStyle name="Standard 27 3" xfId="1607" xr:uid="{00000000-0005-0000-0000-00001B590000}"/>
    <cellStyle name="Standard 27 3 2" xfId="5143" xr:uid="{00000000-0005-0000-0000-00001C590000}"/>
    <cellStyle name="Standard 27 3 2 2" xfId="13564" xr:uid="{00000000-0005-0000-0000-00001D590000}"/>
    <cellStyle name="Standard 27 3 2 2 2" xfId="30402" xr:uid="{00000000-0005-0000-0000-00001E590000}"/>
    <cellStyle name="Standard 27 3 2 3" xfId="21984" xr:uid="{00000000-0005-0000-0000-00001F590000}"/>
    <cellStyle name="Standard 27 3 3" xfId="10082" xr:uid="{00000000-0005-0000-0000-000020590000}"/>
    <cellStyle name="Standard 27 3 3 2" xfId="26920" xr:uid="{00000000-0005-0000-0000-000021590000}"/>
    <cellStyle name="Standard 27 3 4" xfId="18502" xr:uid="{00000000-0005-0000-0000-000022590000}"/>
    <cellStyle name="Standard 27 4" xfId="2491" xr:uid="{00000000-0005-0000-0000-000023590000}"/>
    <cellStyle name="Standard 27 4 2" xfId="5977" xr:uid="{00000000-0005-0000-0000-000024590000}"/>
    <cellStyle name="Standard 27 4 2 2" xfId="14398" xr:uid="{00000000-0005-0000-0000-000025590000}"/>
    <cellStyle name="Standard 27 4 2 2 2" xfId="31236" xr:uid="{00000000-0005-0000-0000-000026590000}"/>
    <cellStyle name="Standard 27 4 2 3" xfId="22818" xr:uid="{00000000-0005-0000-0000-000027590000}"/>
    <cellStyle name="Standard 27 4 3" xfId="10916" xr:uid="{00000000-0005-0000-0000-000028590000}"/>
    <cellStyle name="Standard 27 4 3 2" xfId="27754" xr:uid="{00000000-0005-0000-0000-000029590000}"/>
    <cellStyle name="Standard 27 4 4" xfId="19336" xr:uid="{00000000-0005-0000-0000-00002A590000}"/>
    <cellStyle name="Standard 27 5" xfId="2986" xr:uid="{00000000-0005-0000-0000-00002B590000}"/>
    <cellStyle name="Standard 27 5 2" xfId="6468" xr:uid="{00000000-0005-0000-0000-00002C590000}"/>
    <cellStyle name="Standard 27 5 2 2" xfId="14889" xr:uid="{00000000-0005-0000-0000-00002D590000}"/>
    <cellStyle name="Standard 27 5 2 2 2" xfId="31727" xr:uid="{00000000-0005-0000-0000-00002E590000}"/>
    <cellStyle name="Standard 27 5 2 3" xfId="23309" xr:uid="{00000000-0005-0000-0000-00002F590000}"/>
    <cellStyle name="Standard 27 5 3" xfId="11407" xr:uid="{00000000-0005-0000-0000-000030590000}"/>
    <cellStyle name="Standard 27 5 3 2" xfId="28245" xr:uid="{00000000-0005-0000-0000-000031590000}"/>
    <cellStyle name="Standard 27 5 4" xfId="19827" xr:uid="{00000000-0005-0000-0000-000032590000}"/>
    <cellStyle name="Standard 27 6" xfId="3483" xr:uid="{00000000-0005-0000-0000-000033590000}"/>
    <cellStyle name="Standard 27 6 2" xfId="6965" xr:uid="{00000000-0005-0000-0000-000034590000}"/>
    <cellStyle name="Standard 27 6 2 2" xfId="15386" xr:uid="{00000000-0005-0000-0000-000035590000}"/>
    <cellStyle name="Standard 27 6 2 2 2" xfId="32224" xr:uid="{00000000-0005-0000-0000-000036590000}"/>
    <cellStyle name="Standard 27 6 2 3" xfId="23806" xr:uid="{00000000-0005-0000-0000-000037590000}"/>
    <cellStyle name="Standard 27 6 3" xfId="11904" xr:uid="{00000000-0005-0000-0000-000038590000}"/>
    <cellStyle name="Standard 27 6 3 2" xfId="28742" xr:uid="{00000000-0005-0000-0000-000039590000}"/>
    <cellStyle name="Standard 27 6 4" xfId="20324" xr:uid="{00000000-0005-0000-0000-00003A590000}"/>
    <cellStyle name="Standard 27 7" xfId="4155" xr:uid="{00000000-0005-0000-0000-00003B590000}"/>
    <cellStyle name="Standard 27 7 2" xfId="12576" xr:uid="{00000000-0005-0000-0000-00003C590000}"/>
    <cellStyle name="Standard 27 7 2 2" xfId="29414" xr:uid="{00000000-0005-0000-0000-00003D590000}"/>
    <cellStyle name="Standard 27 7 3" xfId="20996" xr:uid="{00000000-0005-0000-0000-00003E590000}"/>
    <cellStyle name="Standard 27 8" xfId="7460" xr:uid="{00000000-0005-0000-0000-00003F590000}"/>
    <cellStyle name="Standard 27 8 2" xfId="15881" xr:uid="{00000000-0005-0000-0000-000040590000}"/>
    <cellStyle name="Standard 27 8 2 2" xfId="32719" xr:uid="{00000000-0005-0000-0000-000041590000}"/>
    <cellStyle name="Standard 27 8 3" xfId="24301" xr:uid="{00000000-0005-0000-0000-000042590000}"/>
    <cellStyle name="Standard 27 9" xfId="7951" xr:uid="{00000000-0005-0000-0000-000043590000}"/>
    <cellStyle name="Standard 27 9 2" xfId="16372" xr:uid="{00000000-0005-0000-0000-000044590000}"/>
    <cellStyle name="Standard 27 9 2 2" xfId="33210" xr:uid="{00000000-0005-0000-0000-000045590000}"/>
    <cellStyle name="Standard 27 9 3" xfId="24792" xr:uid="{00000000-0005-0000-0000-000046590000}"/>
    <cellStyle name="Standard 28" xfId="619" xr:uid="{00000000-0005-0000-0000-000047590000}"/>
    <cellStyle name="Standard 28 2" xfId="1115" xr:uid="{00000000-0005-0000-0000-000048590000}"/>
    <cellStyle name="Standard 28 2 2" xfId="2103" xr:uid="{00000000-0005-0000-0000-000049590000}"/>
    <cellStyle name="Standard 28 2 2 2" xfId="5639" xr:uid="{00000000-0005-0000-0000-00004A590000}"/>
    <cellStyle name="Standard 28 2 2 2 2" xfId="14060" xr:uid="{00000000-0005-0000-0000-00004B590000}"/>
    <cellStyle name="Standard 28 2 2 2 2 2" xfId="30898" xr:uid="{00000000-0005-0000-0000-00004C590000}"/>
    <cellStyle name="Standard 28 2 2 2 3" xfId="22480" xr:uid="{00000000-0005-0000-0000-00004D590000}"/>
    <cellStyle name="Standard 28 2 2 3" xfId="10578" xr:uid="{00000000-0005-0000-0000-00004E590000}"/>
    <cellStyle name="Standard 28 2 2 3 2" xfId="27416" xr:uid="{00000000-0005-0000-0000-00004F590000}"/>
    <cellStyle name="Standard 28 2 2 4" xfId="18998" xr:uid="{00000000-0005-0000-0000-000050590000}"/>
    <cellStyle name="Standard 28 2 3" xfId="4651" xr:uid="{00000000-0005-0000-0000-000051590000}"/>
    <cellStyle name="Standard 28 2 3 2" xfId="13072" xr:uid="{00000000-0005-0000-0000-000052590000}"/>
    <cellStyle name="Standard 28 2 3 2 2" xfId="29910" xr:uid="{00000000-0005-0000-0000-000053590000}"/>
    <cellStyle name="Standard 28 2 3 3" xfId="21492" xr:uid="{00000000-0005-0000-0000-000054590000}"/>
    <cellStyle name="Standard 28 2 4" xfId="9590" xr:uid="{00000000-0005-0000-0000-000055590000}"/>
    <cellStyle name="Standard 28 2 4 2" xfId="26428" xr:uid="{00000000-0005-0000-0000-000056590000}"/>
    <cellStyle name="Standard 28 2 5" xfId="18010" xr:uid="{00000000-0005-0000-0000-000057590000}"/>
    <cellStyle name="Standard 28 3" xfId="1608" xr:uid="{00000000-0005-0000-0000-000058590000}"/>
    <cellStyle name="Standard 28 3 2" xfId="5144" xr:uid="{00000000-0005-0000-0000-000059590000}"/>
    <cellStyle name="Standard 28 3 2 2" xfId="13565" xr:uid="{00000000-0005-0000-0000-00005A590000}"/>
    <cellStyle name="Standard 28 3 2 2 2" xfId="30403" xr:uid="{00000000-0005-0000-0000-00005B590000}"/>
    <cellStyle name="Standard 28 3 2 3" xfId="21985" xr:uid="{00000000-0005-0000-0000-00005C590000}"/>
    <cellStyle name="Standard 28 3 3" xfId="10083" xr:uid="{00000000-0005-0000-0000-00005D590000}"/>
    <cellStyle name="Standard 28 3 3 2" xfId="26921" xr:uid="{00000000-0005-0000-0000-00005E590000}"/>
    <cellStyle name="Standard 28 3 4" xfId="18503" xr:uid="{00000000-0005-0000-0000-00005F590000}"/>
    <cellStyle name="Standard 28 4" xfId="4156" xr:uid="{00000000-0005-0000-0000-000060590000}"/>
    <cellStyle name="Standard 28 4 2" xfId="12577" xr:uid="{00000000-0005-0000-0000-000061590000}"/>
    <cellStyle name="Standard 28 4 2 2" xfId="29415" xr:uid="{00000000-0005-0000-0000-000062590000}"/>
    <cellStyle name="Standard 28 4 3" xfId="20997" xr:uid="{00000000-0005-0000-0000-000063590000}"/>
    <cellStyle name="Standard 28 5" xfId="9095" xr:uid="{00000000-0005-0000-0000-000064590000}"/>
    <cellStyle name="Standard 28 5 2" xfId="25933" xr:uid="{00000000-0005-0000-0000-000065590000}"/>
    <cellStyle name="Standard 28 6" xfId="17515" xr:uid="{00000000-0005-0000-0000-000066590000}"/>
    <cellStyle name="Standard 29" xfId="620" xr:uid="{00000000-0005-0000-0000-000067590000}"/>
    <cellStyle name="Standard 29 2" xfId="1116" xr:uid="{00000000-0005-0000-0000-000068590000}"/>
    <cellStyle name="Standard 29 2 2" xfId="2104" xr:uid="{00000000-0005-0000-0000-000069590000}"/>
    <cellStyle name="Standard 29 2 2 2" xfId="5640" xr:uid="{00000000-0005-0000-0000-00006A590000}"/>
    <cellStyle name="Standard 29 2 2 2 2" xfId="14061" xr:uid="{00000000-0005-0000-0000-00006B590000}"/>
    <cellStyle name="Standard 29 2 2 2 2 2" xfId="30899" xr:uid="{00000000-0005-0000-0000-00006C590000}"/>
    <cellStyle name="Standard 29 2 2 2 3" xfId="22481" xr:uid="{00000000-0005-0000-0000-00006D590000}"/>
    <cellStyle name="Standard 29 2 2 3" xfId="10579" xr:uid="{00000000-0005-0000-0000-00006E590000}"/>
    <cellStyle name="Standard 29 2 2 3 2" xfId="27417" xr:uid="{00000000-0005-0000-0000-00006F590000}"/>
    <cellStyle name="Standard 29 2 2 4" xfId="18999" xr:uid="{00000000-0005-0000-0000-000070590000}"/>
    <cellStyle name="Standard 29 2 3" xfId="4652" xr:uid="{00000000-0005-0000-0000-000071590000}"/>
    <cellStyle name="Standard 29 2 3 2" xfId="13073" xr:uid="{00000000-0005-0000-0000-000072590000}"/>
    <cellStyle name="Standard 29 2 3 2 2" xfId="29911" xr:uid="{00000000-0005-0000-0000-000073590000}"/>
    <cellStyle name="Standard 29 2 3 3" xfId="21493" xr:uid="{00000000-0005-0000-0000-000074590000}"/>
    <cellStyle name="Standard 29 2 4" xfId="9591" xr:uid="{00000000-0005-0000-0000-000075590000}"/>
    <cellStyle name="Standard 29 2 4 2" xfId="26429" xr:uid="{00000000-0005-0000-0000-000076590000}"/>
    <cellStyle name="Standard 29 2 5" xfId="18011" xr:uid="{00000000-0005-0000-0000-000077590000}"/>
    <cellStyle name="Standard 29 3" xfId="1609" xr:uid="{00000000-0005-0000-0000-000078590000}"/>
    <cellStyle name="Standard 29 3 2" xfId="5145" xr:uid="{00000000-0005-0000-0000-000079590000}"/>
    <cellStyle name="Standard 29 3 2 2" xfId="13566" xr:uid="{00000000-0005-0000-0000-00007A590000}"/>
    <cellStyle name="Standard 29 3 2 2 2" xfId="30404" xr:uid="{00000000-0005-0000-0000-00007B590000}"/>
    <cellStyle name="Standard 29 3 2 3" xfId="21986" xr:uid="{00000000-0005-0000-0000-00007C590000}"/>
    <cellStyle name="Standard 29 3 3" xfId="10084" xr:uid="{00000000-0005-0000-0000-00007D590000}"/>
    <cellStyle name="Standard 29 3 3 2" xfId="26922" xr:uid="{00000000-0005-0000-0000-00007E590000}"/>
    <cellStyle name="Standard 29 3 4" xfId="18504" xr:uid="{00000000-0005-0000-0000-00007F590000}"/>
    <cellStyle name="Standard 29 4" xfId="4157" xr:uid="{00000000-0005-0000-0000-000080590000}"/>
    <cellStyle name="Standard 29 4 2" xfId="12578" xr:uid="{00000000-0005-0000-0000-000081590000}"/>
    <cellStyle name="Standard 29 4 2 2" xfId="29416" xr:uid="{00000000-0005-0000-0000-000082590000}"/>
    <cellStyle name="Standard 29 4 3" xfId="20998" xr:uid="{00000000-0005-0000-0000-000083590000}"/>
    <cellStyle name="Standard 29 5" xfId="9096" xr:uid="{00000000-0005-0000-0000-000084590000}"/>
    <cellStyle name="Standard 29 5 2" xfId="25934" xr:uid="{00000000-0005-0000-0000-000085590000}"/>
    <cellStyle name="Standard 29 6" xfId="17516" xr:uid="{00000000-0005-0000-0000-000086590000}"/>
    <cellStyle name="Standard 3" xfId="54" xr:uid="{00000000-0005-0000-0000-000087590000}"/>
    <cellStyle name="Standard 3 2" xfId="55" xr:uid="{00000000-0005-0000-0000-000088590000}"/>
    <cellStyle name="Standard 3 3" xfId="117" xr:uid="{00000000-0005-0000-0000-000089590000}"/>
    <cellStyle name="Standard 3 4" xfId="116" xr:uid="{00000000-0005-0000-0000-00008A590000}"/>
    <cellStyle name="Standard 3 4 10" xfId="7461" xr:uid="{00000000-0005-0000-0000-00008B590000}"/>
    <cellStyle name="Standard 3 4 10 2" xfId="15882" xr:uid="{00000000-0005-0000-0000-00008C590000}"/>
    <cellStyle name="Standard 3 4 10 2 2" xfId="32720" xr:uid="{00000000-0005-0000-0000-00008D590000}"/>
    <cellStyle name="Standard 3 4 10 3" xfId="24302" xr:uid="{00000000-0005-0000-0000-00008E590000}"/>
    <cellStyle name="Standard 3 4 11" xfId="7952" xr:uid="{00000000-0005-0000-0000-00008F590000}"/>
    <cellStyle name="Standard 3 4 11 2" xfId="16373" xr:uid="{00000000-0005-0000-0000-000090590000}"/>
    <cellStyle name="Standard 3 4 11 2 2" xfId="33211" xr:uid="{00000000-0005-0000-0000-000091590000}"/>
    <cellStyle name="Standard 3 4 11 3" xfId="24793" xr:uid="{00000000-0005-0000-0000-000092590000}"/>
    <cellStyle name="Standard 3 4 12" xfId="8445" xr:uid="{00000000-0005-0000-0000-000093590000}"/>
    <cellStyle name="Standard 3 4 12 2" xfId="16866" xr:uid="{00000000-0005-0000-0000-000094590000}"/>
    <cellStyle name="Standard 3 4 12 2 2" xfId="33704" xr:uid="{00000000-0005-0000-0000-000095590000}"/>
    <cellStyle name="Standard 3 4 12 3" xfId="25286" xr:uid="{00000000-0005-0000-0000-000096590000}"/>
    <cellStyle name="Standard 3 4 13" xfId="8671" xr:uid="{00000000-0005-0000-0000-000097590000}"/>
    <cellStyle name="Standard 3 4 13 2" xfId="25510" xr:uid="{00000000-0005-0000-0000-000098590000}"/>
    <cellStyle name="Standard 3 4 14" xfId="17091" xr:uid="{00000000-0005-0000-0000-000099590000}"/>
    <cellStyle name="Standard 3 4 2" xfId="359" xr:uid="{00000000-0005-0000-0000-00009A590000}"/>
    <cellStyle name="Standard 3 4 2 10" xfId="8446" xr:uid="{00000000-0005-0000-0000-00009B590000}"/>
    <cellStyle name="Standard 3 4 2 10 2" xfId="16867" xr:uid="{00000000-0005-0000-0000-00009C590000}"/>
    <cellStyle name="Standard 3 4 2 10 2 2" xfId="33705" xr:uid="{00000000-0005-0000-0000-00009D590000}"/>
    <cellStyle name="Standard 3 4 2 10 3" xfId="25287" xr:uid="{00000000-0005-0000-0000-00009E590000}"/>
    <cellStyle name="Standard 3 4 2 11" xfId="8834" xr:uid="{00000000-0005-0000-0000-00009F590000}"/>
    <cellStyle name="Standard 3 4 2 11 2" xfId="25673" xr:uid="{00000000-0005-0000-0000-0000A0590000}"/>
    <cellStyle name="Standard 3 4 2 12" xfId="17254" xr:uid="{00000000-0005-0000-0000-0000A1590000}"/>
    <cellStyle name="Standard 3 4 2 2" xfId="855" xr:uid="{00000000-0005-0000-0000-0000A2590000}"/>
    <cellStyle name="Standard 3 4 2 2 2" xfId="1843" xr:uid="{00000000-0005-0000-0000-0000A3590000}"/>
    <cellStyle name="Standard 3 4 2 2 2 2" xfId="5379" xr:uid="{00000000-0005-0000-0000-0000A4590000}"/>
    <cellStyle name="Standard 3 4 2 2 2 2 2" xfId="13800" xr:uid="{00000000-0005-0000-0000-0000A5590000}"/>
    <cellStyle name="Standard 3 4 2 2 2 2 2 2" xfId="30638" xr:uid="{00000000-0005-0000-0000-0000A6590000}"/>
    <cellStyle name="Standard 3 4 2 2 2 2 3" xfId="22220" xr:uid="{00000000-0005-0000-0000-0000A7590000}"/>
    <cellStyle name="Standard 3 4 2 2 2 3" xfId="10318" xr:uid="{00000000-0005-0000-0000-0000A8590000}"/>
    <cellStyle name="Standard 3 4 2 2 2 3 2" xfId="27156" xr:uid="{00000000-0005-0000-0000-0000A9590000}"/>
    <cellStyle name="Standard 3 4 2 2 2 4" xfId="18738" xr:uid="{00000000-0005-0000-0000-0000AA590000}"/>
    <cellStyle name="Standard 3 4 2 2 3" xfId="4391" xr:uid="{00000000-0005-0000-0000-0000AB590000}"/>
    <cellStyle name="Standard 3 4 2 2 3 2" xfId="12812" xr:uid="{00000000-0005-0000-0000-0000AC590000}"/>
    <cellStyle name="Standard 3 4 2 2 3 2 2" xfId="29650" xr:uid="{00000000-0005-0000-0000-0000AD590000}"/>
    <cellStyle name="Standard 3 4 2 2 3 3" xfId="21232" xr:uid="{00000000-0005-0000-0000-0000AE590000}"/>
    <cellStyle name="Standard 3 4 2 2 4" xfId="9330" xr:uid="{00000000-0005-0000-0000-0000AF590000}"/>
    <cellStyle name="Standard 3 4 2 2 4 2" xfId="26168" xr:uid="{00000000-0005-0000-0000-0000B0590000}"/>
    <cellStyle name="Standard 3 4 2 2 5" xfId="17750" xr:uid="{00000000-0005-0000-0000-0000B1590000}"/>
    <cellStyle name="Standard 3 4 2 3" xfId="1348" xr:uid="{00000000-0005-0000-0000-0000B2590000}"/>
    <cellStyle name="Standard 3 4 2 3 2" xfId="4884" xr:uid="{00000000-0005-0000-0000-0000B3590000}"/>
    <cellStyle name="Standard 3 4 2 3 2 2" xfId="13305" xr:uid="{00000000-0005-0000-0000-0000B4590000}"/>
    <cellStyle name="Standard 3 4 2 3 2 2 2" xfId="30143" xr:uid="{00000000-0005-0000-0000-0000B5590000}"/>
    <cellStyle name="Standard 3 4 2 3 2 3" xfId="21725" xr:uid="{00000000-0005-0000-0000-0000B6590000}"/>
    <cellStyle name="Standard 3 4 2 3 3" xfId="9823" xr:uid="{00000000-0005-0000-0000-0000B7590000}"/>
    <cellStyle name="Standard 3 4 2 3 3 2" xfId="26661" xr:uid="{00000000-0005-0000-0000-0000B8590000}"/>
    <cellStyle name="Standard 3 4 2 3 4" xfId="18243" xr:uid="{00000000-0005-0000-0000-0000B9590000}"/>
    <cellStyle name="Standard 3 4 2 4" xfId="2493" xr:uid="{00000000-0005-0000-0000-0000BA590000}"/>
    <cellStyle name="Standard 3 4 2 4 2" xfId="5979" xr:uid="{00000000-0005-0000-0000-0000BB590000}"/>
    <cellStyle name="Standard 3 4 2 4 2 2" xfId="14400" xr:uid="{00000000-0005-0000-0000-0000BC590000}"/>
    <cellStyle name="Standard 3 4 2 4 2 2 2" xfId="31238" xr:uid="{00000000-0005-0000-0000-0000BD590000}"/>
    <cellStyle name="Standard 3 4 2 4 2 3" xfId="22820" xr:uid="{00000000-0005-0000-0000-0000BE590000}"/>
    <cellStyle name="Standard 3 4 2 4 3" xfId="10918" xr:uid="{00000000-0005-0000-0000-0000BF590000}"/>
    <cellStyle name="Standard 3 4 2 4 3 2" xfId="27756" xr:uid="{00000000-0005-0000-0000-0000C0590000}"/>
    <cellStyle name="Standard 3 4 2 4 4" xfId="19338" xr:uid="{00000000-0005-0000-0000-0000C1590000}"/>
    <cellStyle name="Standard 3 4 2 5" xfId="2988" xr:uid="{00000000-0005-0000-0000-0000C2590000}"/>
    <cellStyle name="Standard 3 4 2 5 2" xfId="6470" xr:uid="{00000000-0005-0000-0000-0000C3590000}"/>
    <cellStyle name="Standard 3 4 2 5 2 2" xfId="14891" xr:uid="{00000000-0005-0000-0000-0000C4590000}"/>
    <cellStyle name="Standard 3 4 2 5 2 2 2" xfId="31729" xr:uid="{00000000-0005-0000-0000-0000C5590000}"/>
    <cellStyle name="Standard 3 4 2 5 2 3" xfId="23311" xr:uid="{00000000-0005-0000-0000-0000C6590000}"/>
    <cellStyle name="Standard 3 4 2 5 3" xfId="11409" xr:uid="{00000000-0005-0000-0000-0000C7590000}"/>
    <cellStyle name="Standard 3 4 2 5 3 2" xfId="28247" xr:uid="{00000000-0005-0000-0000-0000C8590000}"/>
    <cellStyle name="Standard 3 4 2 5 4" xfId="19829" xr:uid="{00000000-0005-0000-0000-0000C9590000}"/>
    <cellStyle name="Standard 3 4 2 6" xfId="3485" xr:uid="{00000000-0005-0000-0000-0000CA590000}"/>
    <cellStyle name="Standard 3 4 2 6 2" xfId="6967" xr:uid="{00000000-0005-0000-0000-0000CB590000}"/>
    <cellStyle name="Standard 3 4 2 6 2 2" xfId="15388" xr:uid="{00000000-0005-0000-0000-0000CC590000}"/>
    <cellStyle name="Standard 3 4 2 6 2 2 2" xfId="32226" xr:uid="{00000000-0005-0000-0000-0000CD590000}"/>
    <cellStyle name="Standard 3 4 2 6 2 3" xfId="23808" xr:uid="{00000000-0005-0000-0000-0000CE590000}"/>
    <cellStyle name="Standard 3 4 2 6 3" xfId="11906" xr:uid="{00000000-0005-0000-0000-0000CF590000}"/>
    <cellStyle name="Standard 3 4 2 6 3 2" xfId="28744" xr:uid="{00000000-0005-0000-0000-0000D0590000}"/>
    <cellStyle name="Standard 3 4 2 6 4" xfId="20326" xr:uid="{00000000-0005-0000-0000-0000D1590000}"/>
    <cellStyle name="Standard 3 4 2 7" xfId="3896" xr:uid="{00000000-0005-0000-0000-0000D2590000}"/>
    <cellStyle name="Standard 3 4 2 7 2" xfId="12317" xr:uid="{00000000-0005-0000-0000-0000D3590000}"/>
    <cellStyle name="Standard 3 4 2 7 2 2" xfId="29155" xr:uid="{00000000-0005-0000-0000-0000D4590000}"/>
    <cellStyle name="Standard 3 4 2 7 3" xfId="20737" xr:uid="{00000000-0005-0000-0000-0000D5590000}"/>
    <cellStyle name="Standard 3 4 2 8" xfId="7462" xr:uid="{00000000-0005-0000-0000-0000D6590000}"/>
    <cellStyle name="Standard 3 4 2 8 2" xfId="15883" xr:uid="{00000000-0005-0000-0000-0000D7590000}"/>
    <cellStyle name="Standard 3 4 2 8 2 2" xfId="32721" xr:uid="{00000000-0005-0000-0000-0000D8590000}"/>
    <cellStyle name="Standard 3 4 2 8 3" xfId="24303" xr:uid="{00000000-0005-0000-0000-0000D9590000}"/>
    <cellStyle name="Standard 3 4 2 9" xfId="7953" xr:uid="{00000000-0005-0000-0000-0000DA590000}"/>
    <cellStyle name="Standard 3 4 2 9 2" xfId="16374" xr:uid="{00000000-0005-0000-0000-0000DB590000}"/>
    <cellStyle name="Standard 3 4 2 9 2 2" xfId="33212" xr:uid="{00000000-0005-0000-0000-0000DC590000}"/>
    <cellStyle name="Standard 3 4 2 9 3" xfId="24794" xr:uid="{00000000-0005-0000-0000-0000DD590000}"/>
    <cellStyle name="Standard 3 4 3" xfId="521" xr:uid="{00000000-0005-0000-0000-0000DE590000}"/>
    <cellStyle name="Standard 3 4 3 10" xfId="8447" xr:uid="{00000000-0005-0000-0000-0000DF590000}"/>
    <cellStyle name="Standard 3 4 3 10 2" xfId="16868" xr:uid="{00000000-0005-0000-0000-0000E0590000}"/>
    <cellStyle name="Standard 3 4 3 10 2 2" xfId="33706" xr:uid="{00000000-0005-0000-0000-0000E1590000}"/>
    <cellStyle name="Standard 3 4 3 10 3" xfId="25288" xr:uid="{00000000-0005-0000-0000-0000E2590000}"/>
    <cellStyle name="Standard 3 4 3 11" xfId="8997" xr:uid="{00000000-0005-0000-0000-0000E3590000}"/>
    <cellStyle name="Standard 3 4 3 11 2" xfId="25835" xr:uid="{00000000-0005-0000-0000-0000E4590000}"/>
    <cellStyle name="Standard 3 4 3 12" xfId="17417" xr:uid="{00000000-0005-0000-0000-0000E5590000}"/>
    <cellStyle name="Standard 3 4 3 2" xfId="1017" xr:uid="{00000000-0005-0000-0000-0000E6590000}"/>
    <cellStyle name="Standard 3 4 3 2 2" xfId="2005" xr:uid="{00000000-0005-0000-0000-0000E7590000}"/>
    <cellStyle name="Standard 3 4 3 2 2 2" xfId="5541" xr:uid="{00000000-0005-0000-0000-0000E8590000}"/>
    <cellStyle name="Standard 3 4 3 2 2 2 2" xfId="13962" xr:uid="{00000000-0005-0000-0000-0000E9590000}"/>
    <cellStyle name="Standard 3 4 3 2 2 2 2 2" xfId="30800" xr:uid="{00000000-0005-0000-0000-0000EA590000}"/>
    <cellStyle name="Standard 3 4 3 2 2 2 3" xfId="22382" xr:uid="{00000000-0005-0000-0000-0000EB590000}"/>
    <cellStyle name="Standard 3 4 3 2 2 3" xfId="10480" xr:uid="{00000000-0005-0000-0000-0000EC590000}"/>
    <cellStyle name="Standard 3 4 3 2 2 3 2" xfId="27318" xr:uid="{00000000-0005-0000-0000-0000ED590000}"/>
    <cellStyle name="Standard 3 4 3 2 2 4" xfId="18900" xr:uid="{00000000-0005-0000-0000-0000EE590000}"/>
    <cellStyle name="Standard 3 4 3 2 3" xfId="4553" xr:uid="{00000000-0005-0000-0000-0000EF590000}"/>
    <cellStyle name="Standard 3 4 3 2 3 2" xfId="12974" xr:uid="{00000000-0005-0000-0000-0000F0590000}"/>
    <cellStyle name="Standard 3 4 3 2 3 2 2" xfId="29812" xr:uid="{00000000-0005-0000-0000-0000F1590000}"/>
    <cellStyle name="Standard 3 4 3 2 3 3" xfId="21394" xr:uid="{00000000-0005-0000-0000-0000F2590000}"/>
    <cellStyle name="Standard 3 4 3 2 4" xfId="9492" xr:uid="{00000000-0005-0000-0000-0000F3590000}"/>
    <cellStyle name="Standard 3 4 3 2 4 2" xfId="26330" xr:uid="{00000000-0005-0000-0000-0000F4590000}"/>
    <cellStyle name="Standard 3 4 3 2 5" xfId="17912" xr:uid="{00000000-0005-0000-0000-0000F5590000}"/>
    <cellStyle name="Standard 3 4 3 3" xfId="1510" xr:uid="{00000000-0005-0000-0000-0000F6590000}"/>
    <cellStyle name="Standard 3 4 3 3 2" xfId="5046" xr:uid="{00000000-0005-0000-0000-0000F7590000}"/>
    <cellStyle name="Standard 3 4 3 3 2 2" xfId="13467" xr:uid="{00000000-0005-0000-0000-0000F8590000}"/>
    <cellStyle name="Standard 3 4 3 3 2 2 2" xfId="30305" xr:uid="{00000000-0005-0000-0000-0000F9590000}"/>
    <cellStyle name="Standard 3 4 3 3 2 3" xfId="21887" xr:uid="{00000000-0005-0000-0000-0000FA590000}"/>
    <cellStyle name="Standard 3 4 3 3 3" xfId="9985" xr:uid="{00000000-0005-0000-0000-0000FB590000}"/>
    <cellStyle name="Standard 3 4 3 3 3 2" xfId="26823" xr:uid="{00000000-0005-0000-0000-0000FC590000}"/>
    <cellStyle name="Standard 3 4 3 3 4" xfId="18405" xr:uid="{00000000-0005-0000-0000-0000FD590000}"/>
    <cellStyle name="Standard 3 4 3 4" xfId="2494" xr:uid="{00000000-0005-0000-0000-0000FE590000}"/>
    <cellStyle name="Standard 3 4 3 4 2" xfId="5980" xr:uid="{00000000-0005-0000-0000-0000FF590000}"/>
    <cellStyle name="Standard 3 4 3 4 2 2" xfId="14401" xr:uid="{00000000-0005-0000-0000-0000005A0000}"/>
    <cellStyle name="Standard 3 4 3 4 2 2 2" xfId="31239" xr:uid="{00000000-0005-0000-0000-0000015A0000}"/>
    <cellStyle name="Standard 3 4 3 4 2 3" xfId="22821" xr:uid="{00000000-0005-0000-0000-0000025A0000}"/>
    <cellStyle name="Standard 3 4 3 4 3" xfId="10919" xr:uid="{00000000-0005-0000-0000-0000035A0000}"/>
    <cellStyle name="Standard 3 4 3 4 3 2" xfId="27757" xr:uid="{00000000-0005-0000-0000-0000045A0000}"/>
    <cellStyle name="Standard 3 4 3 4 4" xfId="19339" xr:uid="{00000000-0005-0000-0000-0000055A0000}"/>
    <cellStyle name="Standard 3 4 3 5" xfId="2989" xr:uid="{00000000-0005-0000-0000-0000065A0000}"/>
    <cellStyle name="Standard 3 4 3 5 2" xfId="6471" xr:uid="{00000000-0005-0000-0000-0000075A0000}"/>
    <cellStyle name="Standard 3 4 3 5 2 2" xfId="14892" xr:uid="{00000000-0005-0000-0000-0000085A0000}"/>
    <cellStyle name="Standard 3 4 3 5 2 2 2" xfId="31730" xr:uid="{00000000-0005-0000-0000-0000095A0000}"/>
    <cellStyle name="Standard 3 4 3 5 2 3" xfId="23312" xr:uid="{00000000-0005-0000-0000-00000A5A0000}"/>
    <cellStyle name="Standard 3 4 3 5 3" xfId="11410" xr:uid="{00000000-0005-0000-0000-00000B5A0000}"/>
    <cellStyle name="Standard 3 4 3 5 3 2" xfId="28248" xr:uid="{00000000-0005-0000-0000-00000C5A0000}"/>
    <cellStyle name="Standard 3 4 3 5 4" xfId="19830" xr:uid="{00000000-0005-0000-0000-00000D5A0000}"/>
    <cellStyle name="Standard 3 4 3 6" xfId="3486" xr:uid="{00000000-0005-0000-0000-00000E5A0000}"/>
    <cellStyle name="Standard 3 4 3 6 2" xfId="6968" xr:uid="{00000000-0005-0000-0000-00000F5A0000}"/>
    <cellStyle name="Standard 3 4 3 6 2 2" xfId="15389" xr:uid="{00000000-0005-0000-0000-0000105A0000}"/>
    <cellStyle name="Standard 3 4 3 6 2 2 2" xfId="32227" xr:uid="{00000000-0005-0000-0000-0000115A0000}"/>
    <cellStyle name="Standard 3 4 3 6 2 3" xfId="23809" xr:uid="{00000000-0005-0000-0000-0000125A0000}"/>
    <cellStyle name="Standard 3 4 3 6 3" xfId="11907" xr:uid="{00000000-0005-0000-0000-0000135A0000}"/>
    <cellStyle name="Standard 3 4 3 6 3 2" xfId="28745" xr:uid="{00000000-0005-0000-0000-0000145A0000}"/>
    <cellStyle name="Standard 3 4 3 6 4" xfId="20327" xr:uid="{00000000-0005-0000-0000-0000155A0000}"/>
    <cellStyle name="Standard 3 4 3 7" xfId="4058" xr:uid="{00000000-0005-0000-0000-0000165A0000}"/>
    <cellStyle name="Standard 3 4 3 7 2" xfId="12479" xr:uid="{00000000-0005-0000-0000-0000175A0000}"/>
    <cellStyle name="Standard 3 4 3 7 2 2" xfId="29317" xr:uid="{00000000-0005-0000-0000-0000185A0000}"/>
    <cellStyle name="Standard 3 4 3 7 3" xfId="20899" xr:uid="{00000000-0005-0000-0000-0000195A0000}"/>
    <cellStyle name="Standard 3 4 3 8" xfId="7463" xr:uid="{00000000-0005-0000-0000-00001A5A0000}"/>
    <cellStyle name="Standard 3 4 3 8 2" xfId="15884" xr:uid="{00000000-0005-0000-0000-00001B5A0000}"/>
    <cellStyle name="Standard 3 4 3 8 2 2" xfId="32722" xr:uid="{00000000-0005-0000-0000-00001C5A0000}"/>
    <cellStyle name="Standard 3 4 3 8 3" xfId="24304" xr:uid="{00000000-0005-0000-0000-00001D5A0000}"/>
    <cellStyle name="Standard 3 4 3 9" xfId="7954" xr:uid="{00000000-0005-0000-0000-00001E5A0000}"/>
    <cellStyle name="Standard 3 4 3 9 2" xfId="16375" xr:uid="{00000000-0005-0000-0000-00001F5A0000}"/>
    <cellStyle name="Standard 3 4 3 9 2 2" xfId="33213" xr:uid="{00000000-0005-0000-0000-0000205A0000}"/>
    <cellStyle name="Standard 3 4 3 9 3" xfId="24795" xr:uid="{00000000-0005-0000-0000-0000215A0000}"/>
    <cellStyle name="Standard 3 4 4" xfId="692" xr:uid="{00000000-0005-0000-0000-0000225A0000}"/>
    <cellStyle name="Standard 3 4 4 2" xfId="1680" xr:uid="{00000000-0005-0000-0000-0000235A0000}"/>
    <cellStyle name="Standard 3 4 4 2 2" xfId="5216" xr:uid="{00000000-0005-0000-0000-0000245A0000}"/>
    <cellStyle name="Standard 3 4 4 2 2 2" xfId="13637" xr:uid="{00000000-0005-0000-0000-0000255A0000}"/>
    <cellStyle name="Standard 3 4 4 2 2 2 2" xfId="30475" xr:uid="{00000000-0005-0000-0000-0000265A0000}"/>
    <cellStyle name="Standard 3 4 4 2 2 3" xfId="22057" xr:uid="{00000000-0005-0000-0000-0000275A0000}"/>
    <cellStyle name="Standard 3 4 4 2 3" xfId="10155" xr:uid="{00000000-0005-0000-0000-0000285A0000}"/>
    <cellStyle name="Standard 3 4 4 2 3 2" xfId="26993" xr:uid="{00000000-0005-0000-0000-0000295A0000}"/>
    <cellStyle name="Standard 3 4 4 2 4" xfId="18575" xr:uid="{00000000-0005-0000-0000-00002A5A0000}"/>
    <cellStyle name="Standard 3 4 4 3" xfId="4228" xr:uid="{00000000-0005-0000-0000-00002B5A0000}"/>
    <cellStyle name="Standard 3 4 4 3 2" xfId="12649" xr:uid="{00000000-0005-0000-0000-00002C5A0000}"/>
    <cellStyle name="Standard 3 4 4 3 2 2" xfId="29487" xr:uid="{00000000-0005-0000-0000-00002D5A0000}"/>
    <cellStyle name="Standard 3 4 4 3 3" xfId="21069" xr:uid="{00000000-0005-0000-0000-00002E5A0000}"/>
    <cellStyle name="Standard 3 4 4 4" xfId="9167" xr:uid="{00000000-0005-0000-0000-00002F5A0000}"/>
    <cellStyle name="Standard 3 4 4 4 2" xfId="26005" xr:uid="{00000000-0005-0000-0000-0000305A0000}"/>
    <cellStyle name="Standard 3 4 4 5" xfId="17587" xr:uid="{00000000-0005-0000-0000-0000315A0000}"/>
    <cellStyle name="Standard 3 4 5" xfId="1185" xr:uid="{00000000-0005-0000-0000-0000325A0000}"/>
    <cellStyle name="Standard 3 4 5 2" xfId="4721" xr:uid="{00000000-0005-0000-0000-0000335A0000}"/>
    <cellStyle name="Standard 3 4 5 2 2" xfId="13142" xr:uid="{00000000-0005-0000-0000-0000345A0000}"/>
    <cellStyle name="Standard 3 4 5 2 2 2" xfId="29980" xr:uid="{00000000-0005-0000-0000-0000355A0000}"/>
    <cellStyle name="Standard 3 4 5 2 3" xfId="21562" xr:uid="{00000000-0005-0000-0000-0000365A0000}"/>
    <cellStyle name="Standard 3 4 5 3" xfId="9660" xr:uid="{00000000-0005-0000-0000-0000375A0000}"/>
    <cellStyle name="Standard 3 4 5 3 2" xfId="26498" xr:uid="{00000000-0005-0000-0000-0000385A0000}"/>
    <cellStyle name="Standard 3 4 5 4" xfId="18080" xr:uid="{00000000-0005-0000-0000-0000395A0000}"/>
    <cellStyle name="Standard 3 4 6" xfId="2492" xr:uid="{00000000-0005-0000-0000-00003A5A0000}"/>
    <cellStyle name="Standard 3 4 6 2" xfId="5978" xr:uid="{00000000-0005-0000-0000-00003B5A0000}"/>
    <cellStyle name="Standard 3 4 6 2 2" xfId="14399" xr:uid="{00000000-0005-0000-0000-00003C5A0000}"/>
    <cellStyle name="Standard 3 4 6 2 2 2" xfId="31237" xr:uid="{00000000-0005-0000-0000-00003D5A0000}"/>
    <cellStyle name="Standard 3 4 6 2 3" xfId="22819" xr:uid="{00000000-0005-0000-0000-00003E5A0000}"/>
    <cellStyle name="Standard 3 4 6 3" xfId="10917" xr:uid="{00000000-0005-0000-0000-00003F5A0000}"/>
    <cellStyle name="Standard 3 4 6 3 2" xfId="27755" xr:uid="{00000000-0005-0000-0000-0000405A0000}"/>
    <cellStyle name="Standard 3 4 6 4" xfId="19337" xr:uid="{00000000-0005-0000-0000-0000415A0000}"/>
    <cellStyle name="Standard 3 4 7" xfId="2987" xr:uid="{00000000-0005-0000-0000-0000425A0000}"/>
    <cellStyle name="Standard 3 4 7 2" xfId="6469" xr:uid="{00000000-0005-0000-0000-0000435A0000}"/>
    <cellStyle name="Standard 3 4 7 2 2" xfId="14890" xr:uid="{00000000-0005-0000-0000-0000445A0000}"/>
    <cellStyle name="Standard 3 4 7 2 2 2" xfId="31728" xr:uid="{00000000-0005-0000-0000-0000455A0000}"/>
    <cellStyle name="Standard 3 4 7 2 3" xfId="23310" xr:uid="{00000000-0005-0000-0000-0000465A0000}"/>
    <cellStyle name="Standard 3 4 7 3" xfId="11408" xr:uid="{00000000-0005-0000-0000-0000475A0000}"/>
    <cellStyle name="Standard 3 4 7 3 2" xfId="28246" xr:uid="{00000000-0005-0000-0000-0000485A0000}"/>
    <cellStyle name="Standard 3 4 7 4" xfId="19828" xr:uid="{00000000-0005-0000-0000-0000495A0000}"/>
    <cellStyle name="Standard 3 4 8" xfId="3484" xr:uid="{00000000-0005-0000-0000-00004A5A0000}"/>
    <cellStyle name="Standard 3 4 8 2" xfId="6966" xr:uid="{00000000-0005-0000-0000-00004B5A0000}"/>
    <cellStyle name="Standard 3 4 8 2 2" xfId="15387" xr:uid="{00000000-0005-0000-0000-00004C5A0000}"/>
    <cellStyle name="Standard 3 4 8 2 2 2" xfId="32225" xr:uid="{00000000-0005-0000-0000-00004D5A0000}"/>
    <cellStyle name="Standard 3 4 8 2 3" xfId="23807" xr:uid="{00000000-0005-0000-0000-00004E5A0000}"/>
    <cellStyle name="Standard 3 4 8 3" xfId="11905" xr:uid="{00000000-0005-0000-0000-00004F5A0000}"/>
    <cellStyle name="Standard 3 4 8 3 2" xfId="28743" xr:uid="{00000000-0005-0000-0000-0000505A0000}"/>
    <cellStyle name="Standard 3 4 8 4" xfId="20325" xr:uid="{00000000-0005-0000-0000-0000515A0000}"/>
    <cellStyle name="Standard 3 4 9" xfId="3733" xr:uid="{00000000-0005-0000-0000-0000525A0000}"/>
    <cellStyle name="Standard 3 4 9 2" xfId="12154" xr:uid="{00000000-0005-0000-0000-0000535A0000}"/>
    <cellStyle name="Standard 3 4 9 2 2" xfId="28992" xr:uid="{00000000-0005-0000-0000-0000545A0000}"/>
    <cellStyle name="Standard 3 4 9 3" xfId="20574" xr:uid="{00000000-0005-0000-0000-0000555A0000}"/>
    <cellStyle name="Standard 3 5" xfId="33861" xr:uid="{00000000-0005-0000-0000-0000565A0000}"/>
    <cellStyle name="Standard 3_Projekt_502_c(2)" xfId="118" xr:uid="{00000000-0005-0000-0000-0000575A0000}"/>
    <cellStyle name="Standard 30" xfId="621" xr:uid="{00000000-0005-0000-0000-0000585A0000}"/>
    <cellStyle name="Standard 30 2" xfId="1610" xr:uid="{00000000-0005-0000-0000-0000595A0000}"/>
    <cellStyle name="Standard 30 2 2" xfId="5146" xr:uid="{00000000-0005-0000-0000-00005A5A0000}"/>
    <cellStyle name="Standard 30 2 2 2" xfId="13567" xr:uid="{00000000-0005-0000-0000-00005B5A0000}"/>
    <cellStyle name="Standard 30 2 2 2 2" xfId="30405" xr:uid="{00000000-0005-0000-0000-00005C5A0000}"/>
    <cellStyle name="Standard 30 2 2 3" xfId="21987" xr:uid="{00000000-0005-0000-0000-00005D5A0000}"/>
    <cellStyle name="Standard 30 2 3" xfId="10085" xr:uid="{00000000-0005-0000-0000-00005E5A0000}"/>
    <cellStyle name="Standard 30 2 3 2" xfId="26923" xr:uid="{00000000-0005-0000-0000-00005F5A0000}"/>
    <cellStyle name="Standard 30 2 4" xfId="18505" xr:uid="{00000000-0005-0000-0000-0000605A0000}"/>
    <cellStyle name="Standard 30 3" xfId="4158" xr:uid="{00000000-0005-0000-0000-0000615A0000}"/>
    <cellStyle name="Standard 30 3 2" xfId="12579" xr:uid="{00000000-0005-0000-0000-0000625A0000}"/>
    <cellStyle name="Standard 30 3 2 2" xfId="29417" xr:uid="{00000000-0005-0000-0000-0000635A0000}"/>
    <cellStyle name="Standard 30 3 3" xfId="20999" xr:uid="{00000000-0005-0000-0000-0000645A0000}"/>
    <cellStyle name="Standard 30 4" xfId="9097" xr:uid="{00000000-0005-0000-0000-0000655A0000}"/>
    <cellStyle name="Standard 30 4 2" xfId="25935" xr:uid="{00000000-0005-0000-0000-0000665A0000}"/>
    <cellStyle name="Standard 30 5" xfId="17517" xr:uid="{00000000-0005-0000-0000-0000675A0000}"/>
    <cellStyle name="Standard 31" xfId="623" xr:uid="{00000000-0005-0000-0000-0000685A0000}"/>
    <cellStyle name="Standard 31 2" xfId="1611" xr:uid="{00000000-0005-0000-0000-0000695A0000}"/>
    <cellStyle name="Standard 31 2 2" xfId="5147" xr:uid="{00000000-0005-0000-0000-00006A5A0000}"/>
    <cellStyle name="Standard 31 2 2 2" xfId="13568" xr:uid="{00000000-0005-0000-0000-00006B5A0000}"/>
    <cellStyle name="Standard 31 2 2 2 2" xfId="30406" xr:uid="{00000000-0005-0000-0000-00006C5A0000}"/>
    <cellStyle name="Standard 31 2 2 3" xfId="21988" xr:uid="{00000000-0005-0000-0000-00006D5A0000}"/>
    <cellStyle name="Standard 31 2 3" xfId="10086" xr:uid="{00000000-0005-0000-0000-00006E5A0000}"/>
    <cellStyle name="Standard 31 2 3 2" xfId="26924" xr:uid="{00000000-0005-0000-0000-00006F5A0000}"/>
    <cellStyle name="Standard 31 2 4" xfId="18506" xr:uid="{00000000-0005-0000-0000-0000705A0000}"/>
    <cellStyle name="Standard 31 3" xfId="4159" xr:uid="{00000000-0005-0000-0000-0000715A0000}"/>
    <cellStyle name="Standard 31 3 2" xfId="12580" xr:uid="{00000000-0005-0000-0000-0000725A0000}"/>
    <cellStyle name="Standard 31 3 2 2" xfId="29418" xr:uid="{00000000-0005-0000-0000-0000735A0000}"/>
    <cellStyle name="Standard 31 3 3" xfId="21000" xr:uid="{00000000-0005-0000-0000-0000745A0000}"/>
    <cellStyle name="Standard 31 4" xfId="9098" xr:uid="{00000000-0005-0000-0000-0000755A0000}"/>
    <cellStyle name="Standard 31 4 2" xfId="25936" xr:uid="{00000000-0005-0000-0000-0000765A0000}"/>
    <cellStyle name="Standard 31 5" xfId="17518" xr:uid="{00000000-0005-0000-0000-0000775A0000}"/>
    <cellStyle name="Standard 32" xfId="624" xr:uid="{00000000-0005-0000-0000-0000785A0000}"/>
    <cellStyle name="Standard 32 2" xfId="1612" xr:uid="{00000000-0005-0000-0000-0000795A0000}"/>
    <cellStyle name="Standard 32 2 2" xfId="5148" xr:uid="{00000000-0005-0000-0000-00007A5A0000}"/>
    <cellStyle name="Standard 32 2 2 2" xfId="13569" xr:uid="{00000000-0005-0000-0000-00007B5A0000}"/>
    <cellStyle name="Standard 32 2 2 2 2" xfId="30407" xr:uid="{00000000-0005-0000-0000-00007C5A0000}"/>
    <cellStyle name="Standard 32 2 2 3" xfId="21989" xr:uid="{00000000-0005-0000-0000-00007D5A0000}"/>
    <cellStyle name="Standard 32 2 3" xfId="10087" xr:uid="{00000000-0005-0000-0000-00007E5A0000}"/>
    <cellStyle name="Standard 32 2 3 2" xfId="26925" xr:uid="{00000000-0005-0000-0000-00007F5A0000}"/>
    <cellStyle name="Standard 32 2 4" xfId="18507" xr:uid="{00000000-0005-0000-0000-0000805A0000}"/>
    <cellStyle name="Standard 32 3" xfId="4160" xr:uid="{00000000-0005-0000-0000-0000815A0000}"/>
    <cellStyle name="Standard 32 3 2" xfId="12581" xr:uid="{00000000-0005-0000-0000-0000825A0000}"/>
    <cellStyle name="Standard 32 3 2 2" xfId="29419" xr:uid="{00000000-0005-0000-0000-0000835A0000}"/>
    <cellStyle name="Standard 32 3 3" xfId="21001" xr:uid="{00000000-0005-0000-0000-0000845A0000}"/>
    <cellStyle name="Standard 32 4" xfId="9099" xr:uid="{00000000-0005-0000-0000-0000855A0000}"/>
    <cellStyle name="Standard 32 4 2" xfId="25937" xr:uid="{00000000-0005-0000-0000-0000865A0000}"/>
    <cellStyle name="Standard 32 5" xfId="17519" xr:uid="{00000000-0005-0000-0000-0000875A0000}"/>
    <cellStyle name="Standard 33" xfId="625" xr:uid="{00000000-0005-0000-0000-0000885A0000}"/>
    <cellStyle name="Standard 33 2" xfId="1613" xr:uid="{00000000-0005-0000-0000-0000895A0000}"/>
    <cellStyle name="Standard 33 2 2" xfId="5149" xr:uid="{00000000-0005-0000-0000-00008A5A0000}"/>
    <cellStyle name="Standard 33 2 2 2" xfId="13570" xr:uid="{00000000-0005-0000-0000-00008B5A0000}"/>
    <cellStyle name="Standard 33 2 2 2 2" xfId="30408" xr:uid="{00000000-0005-0000-0000-00008C5A0000}"/>
    <cellStyle name="Standard 33 2 2 3" xfId="21990" xr:uid="{00000000-0005-0000-0000-00008D5A0000}"/>
    <cellStyle name="Standard 33 2 3" xfId="10088" xr:uid="{00000000-0005-0000-0000-00008E5A0000}"/>
    <cellStyle name="Standard 33 2 3 2" xfId="26926" xr:uid="{00000000-0005-0000-0000-00008F5A0000}"/>
    <cellStyle name="Standard 33 2 4" xfId="18508" xr:uid="{00000000-0005-0000-0000-0000905A0000}"/>
    <cellStyle name="Standard 33 3" xfId="4161" xr:uid="{00000000-0005-0000-0000-0000915A0000}"/>
    <cellStyle name="Standard 33 3 2" xfId="12582" xr:uid="{00000000-0005-0000-0000-0000925A0000}"/>
    <cellStyle name="Standard 33 3 2 2" xfId="29420" xr:uid="{00000000-0005-0000-0000-0000935A0000}"/>
    <cellStyle name="Standard 33 3 3" xfId="21002" xr:uid="{00000000-0005-0000-0000-0000945A0000}"/>
    <cellStyle name="Standard 33 4" xfId="9100" xr:uid="{00000000-0005-0000-0000-0000955A0000}"/>
    <cellStyle name="Standard 33 4 2" xfId="25938" xr:uid="{00000000-0005-0000-0000-0000965A0000}"/>
    <cellStyle name="Standard 33 5" xfId="17520" xr:uid="{00000000-0005-0000-0000-0000975A0000}"/>
    <cellStyle name="Standard 34" xfId="626" xr:uid="{00000000-0005-0000-0000-0000985A0000}"/>
    <cellStyle name="Standard 34 2" xfId="1614" xr:uid="{00000000-0005-0000-0000-0000995A0000}"/>
    <cellStyle name="Standard 34 2 2" xfId="5150" xr:uid="{00000000-0005-0000-0000-00009A5A0000}"/>
    <cellStyle name="Standard 34 2 2 2" xfId="13571" xr:uid="{00000000-0005-0000-0000-00009B5A0000}"/>
    <cellStyle name="Standard 34 2 2 2 2" xfId="30409" xr:uid="{00000000-0005-0000-0000-00009C5A0000}"/>
    <cellStyle name="Standard 34 2 2 3" xfId="21991" xr:uid="{00000000-0005-0000-0000-00009D5A0000}"/>
    <cellStyle name="Standard 34 2 3" xfId="10089" xr:uid="{00000000-0005-0000-0000-00009E5A0000}"/>
    <cellStyle name="Standard 34 2 3 2" xfId="26927" xr:uid="{00000000-0005-0000-0000-00009F5A0000}"/>
    <cellStyle name="Standard 34 2 4" xfId="18509" xr:uid="{00000000-0005-0000-0000-0000A05A0000}"/>
    <cellStyle name="Standard 34 3" xfId="4162" xr:uid="{00000000-0005-0000-0000-0000A15A0000}"/>
    <cellStyle name="Standard 34 3 2" xfId="12583" xr:uid="{00000000-0005-0000-0000-0000A25A0000}"/>
    <cellStyle name="Standard 34 3 2 2" xfId="29421" xr:uid="{00000000-0005-0000-0000-0000A35A0000}"/>
    <cellStyle name="Standard 34 3 3" xfId="21003" xr:uid="{00000000-0005-0000-0000-0000A45A0000}"/>
    <cellStyle name="Standard 34 4" xfId="9101" xr:uid="{00000000-0005-0000-0000-0000A55A0000}"/>
    <cellStyle name="Standard 34 4 2" xfId="25939" xr:uid="{00000000-0005-0000-0000-0000A65A0000}"/>
    <cellStyle name="Standard 34 5" xfId="17521" xr:uid="{00000000-0005-0000-0000-0000A75A0000}"/>
    <cellStyle name="Standard 35" xfId="1117" xr:uid="{00000000-0005-0000-0000-0000A85A0000}"/>
    <cellStyle name="Standard 35 2" xfId="4653" xr:uid="{00000000-0005-0000-0000-0000A95A0000}"/>
    <cellStyle name="Standard 35 2 2" xfId="13074" xr:uid="{00000000-0005-0000-0000-0000AA5A0000}"/>
    <cellStyle name="Standard 35 2 2 2" xfId="29912" xr:uid="{00000000-0005-0000-0000-0000AB5A0000}"/>
    <cellStyle name="Standard 35 2 3" xfId="21494" xr:uid="{00000000-0005-0000-0000-0000AC5A0000}"/>
    <cellStyle name="Standard 35 3" xfId="9592" xr:uid="{00000000-0005-0000-0000-0000AD5A0000}"/>
    <cellStyle name="Standard 35 3 2" xfId="26430" xr:uid="{00000000-0005-0000-0000-0000AE5A0000}"/>
    <cellStyle name="Standard 35 4" xfId="18012" xr:uid="{00000000-0005-0000-0000-0000AF5A0000}"/>
    <cellStyle name="Standard 36" xfId="1119" xr:uid="{00000000-0005-0000-0000-0000B05A0000}"/>
    <cellStyle name="Standard 36 2" xfId="4655" xr:uid="{00000000-0005-0000-0000-0000B15A0000}"/>
    <cellStyle name="Standard 36 2 2" xfId="13076" xr:uid="{00000000-0005-0000-0000-0000B25A0000}"/>
    <cellStyle name="Standard 36 2 2 2" xfId="29914" xr:uid="{00000000-0005-0000-0000-0000B35A0000}"/>
    <cellStyle name="Standard 36 2 3" xfId="21496" xr:uid="{00000000-0005-0000-0000-0000B45A0000}"/>
    <cellStyle name="Standard 36 3" xfId="9594" xr:uid="{00000000-0005-0000-0000-0000B55A0000}"/>
    <cellStyle name="Standard 36 3 2" xfId="26432" xr:uid="{00000000-0005-0000-0000-0000B65A0000}"/>
    <cellStyle name="Standard 36 4" xfId="18014" xr:uid="{00000000-0005-0000-0000-0000B75A0000}"/>
    <cellStyle name="Standard 37" xfId="2105" xr:uid="{00000000-0005-0000-0000-0000B85A0000}"/>
    <cellStyle name="Standard 37 2" xfId="5641" xr:uid="{00000000-0005-0000-0000-0000B95A0000}"/>
    <cellStyle name="Standard 37 2 2" xfId="14062" xr:uid="{00000000-0005-0000-0000-0000BA5A0000}"/>
    <cellStyle name="Standard 37 2 2 2" xfId="30900" xr:uid="{00000000-0005-0000-0000-0000BB5A0000}"/>
    <cellStyle name="Standard 37 2 3" xfId="22482" xr:uid="{00000000-0005-0000-0000-0000BC5A0000}"/>
    <cellStyle name="Standard 37 3" xfId="10580" xr:uid="{00000000-0005-0000-0000-0000BD5A0000}"/>
    <cellStyle name="Standard 37 3 2" xfId="27418" xr:uid="{00000000-0005-0000-0000-0000BE5A0000}"/>
    <cellStyle name="Standard 37 4" xfId="19000" xr:uid="{00000000-0005-0000-0000-0000BF5A0000}"/>
    <cellStyle name="Standard 38" xfId="2150" xr:uid="{00000000-0005-0000-0000-0000C05A0000}"/>
    <cellStyle name="Standard 38 2" xfId="5643" xr:uid="{00000000-0005-0000-0000-0000C15A0000}"/>
    <cellStyle name="Standard 38 2 2" xfId="14064" xr:uid="{00000000-0005-0000-0000-0000C25A0000}"/>
    <cellStyle name="Standard 38 2 2 2" xfId="30902" xr:uid="{00000000-0005-0000-0000-0000C35A0000}"/>
    <cellStyle name="Standard 38 2 3" xfId="22484" xr:uid="{00000000-0005-0000-0000-0000C45A0000}"/>
    <cellStyle name="Standard 38 3" xfId="10582" xr:uid="{00000000-0005-0000-0000-0000C55A0000}"/>
    <cellStyle name="Standard 38 3 2" xfId="27420" xr:uid="{00000000-0005-0000-0000-0000C65A0000}"/>
    <cellStyle name="Standard 38 4" xfId="19002" xr:uid="{00000000-0005-0000-0000-0000C75A0000}"/>
    <cellStyle name="Standard 39" xfId="2651" xr:uid="{00000000-0005-0000-0000-0000C85A0000}"/>
    <cellStyle name="Standard 4" xfId="2" xr:uid="{00000000-0005-0000-0000-0000C95A0000}"/>
    <cellStyle name="Standard 4 10" xfId="294" xr:uid="{00000000-0005-0000-0000-0000CA5A0000}"/>
    <cellStyle name="Standard 4 10 10" xfId="8449" xr:uid="{00000000-0005-0000-0000-0000CB5A0000}"/>
    <cellStyle name="Standard 4 10 10 2" xfId="16870" xr:uid="{00000000-0005-0000-0000-0000CC5A0000}"/>
    <cellStyle name="Standard 4 10 10 2 2" xfId="33708" xr:uid="{00000000-0005-0000-0000-0000CD5A0000}"/>
    <cellStyle name="Standard 4 10 10 3" xfId="25290" xr:uid="{00000000-0005-0000-0000-0000CE5A0000}"/>
    <cellStyle name="Standard 4 10 11" xfId="8769" xr:uid="{00000000-0005-0000-0000-0000CF5A0000}"/>
    <cellStyle name="Standard 4 10 11 2" xfId="25608" xr:uid="{00000000-0005-0000-0000-0000D05A0000}"/>
    <cellStyle name="Standard 4 10 12" xfId="17189" xr:uid="{00000000-0005-0000-0000-0000D15A0000}"/>
    <cellStyle name="Standard 4 10 2" xfId="790" xr:uid="{00000000-0005-0000-0000-0000D25A0000}"/>
    <cellStyle name="Standard 4 10 2 2" xfId="1778" xr:uid="{00000000-0005-0000-0000-0000D35A0000}"/>
    <cellStyle name="Standard 4 10 2 2 2" xfId="5314" xr:uid="{00000000-0005-0000-0000-0000D45A0000}"/>
    <cellStyle name="Standard 4 10 2 2 2 2" xfId="13735" xr:uid="{00000000-0005-0000-0000-0000D55A0000}"/>
    <cellStyle name="Standard 4 10 2 2 2 2 2" xfId="30573" xr:uid="{00000000-0005-0000-0000-0000D65A0000}"/>
    <cellStyle name="Standard 4 10 2 2 2 3" xfId="22155" xr:uid="{00000000-0005-0000-0000-0000D75A0000}"/>
    <cellStyle name="Standard 4 10 2 2 3" xfId="10253" xr:uid="{00000000-0005-0000-0000-0000D85A0000}"/>
    <cellStyle name="Standard 4 10 2 2 3 2" xfId="27091" xr:uid="{00000000-0005-0000-0000-0000D95A0000}"/>
    <cellStyle name="Standard 4 10 2 2 4" xfId="18673" xr:uid="{00000000-0005-0000-0000-0000DA5A0000}"/>
    <cellStyle name="Standard 4 10 2 3" xfId="4326" xr:uid="{00000000-0005-0000-0000-0000DB5A0000}"/>
    <cellStyle name="Standard 4 10 2 3 2" xfId="12747" xr:uid="{00000000-0005-0000-0000-0000DC5A0000}"/>
    <cellStyle name="Standard 4 10 2 3 2 2" xfId="29585" xr:uid="{00000000-0005-0000-0000-0000DD5A0000}"/>
    <cellStyle name="Standard 4 10 2 3 3" xfId="21167" xr:uid="{00000000-0005-0000-0000-0000DE5A0000}"/>
    <cellStyle name="Standard 4 10 2 4" xfId="9265" xr:uid="{00000000-0005-0000-0000-0000DF5A0000}"/>
    <cellStyle name="Standard 4 10 2 4 2" xfId="26103" xr:uid="{00000000-0005-0000-0000-0000E05A0000}"/>
    <cellStyle name="Standard 4 10 2 5" xfId="17685" xr:uid="{00000000-0005-0000-0000-0000E15A0000}"/>
    <cellStyle name="Standard 4 10 3" xfId="1283" xr:uid="{00000000-0005-0000-0000-0000E25A0000}"/>
    <cellStyle name="Standard 4 10 3 2" xfId="4819" xr:uid="{00000000-0005-0000-0000-0000E35A0000}"/>
    <cellStyle name="Standard 4 10 3 2 2" xfId="13240" xr:uid="{00000000-0005-0000-0000-0000E45A0000}"/>
    <cellStyle name="Standard 4 10 3 2 2 2" xfId="30078" xr:uid="{00000000-0005-0000-0000-0000E55A0000}"/>
    <cellStyle name="Standard 4 10 3 2 3" xfId="21660" xr:uid="{00000000-0005-0000-0000-0000E65A0000}"/>
    <cellStyle name="Standard 4 10 3 3" xfId="9758" xr:uid="{00000000-0005-0000-0000-0000E75A0000}"/>
    <cellStyle name="Standard 4 10 3 3 2" xfId="26596" xr:uid="{00000000-0005-0000-0000-0000E85A0000}"/>
    <cellStyle name="Standard 4 10 3 4" xfId="18178" xr:uid="{00000000-0005-0000-0000-0000E95A0000}"/>
    <cellStyle name="Standard 4 10 4" xfId="2496" xr:uid="{00000000-0005-0000-0000-0000EA5A0000}"/>
    <cellStyle name="Standard 4 10 4 2" xfId="5982" xr:uid="{00000000-0005-0000-0000-0000EB5A0000}"/>
    <cellStyle name="Standard 4 10 4 2 2" xfId="14403" xr:uid="{00000000-0005-0000-0000-0000EC5A0000}"/>
    <cellStyle name="Standard 4 10 4 2 2 2" xfId="31241" xr:uid="{00000000-0005-0000-0000-0000ED5A0000}"/>
    <cellStyle name="Standard 4 10 4 2 3" xfId="22823" xr:uid="{00000000-0005-0000-0000-0000EE5A0000}"/>
    <cellStyle name="Standard 4 10 4 3" xfId="10921" xr:uid="{00000000-0005-0000-0000-0000EF5A0000}"/>
    <cellStyle name="Standard 4 10 4 3 2" xfId="27759" xr:uid="{00000000-0005-0000-0000-0000F05A0000}"/>
    <cellStyle name="Standard 4 10 4 4" xfId="19341" xr:uid="{00000000-0005-0000-0000-0000F15A0000}"/>
    <cellStyle name="Standard 4 10 5" xfId="2991" xr:uid="{00000000-0005-0000-0000-0000F25A0000}"/>
    <cellStyle name="Standard 4 10 5 2" xfId="6473" xr:uid="{00000000-0005-0000-0000-0000F35A0000}"/>
    <cellStyle name="Standard 4 10 5 2 2" xfId="14894" xr:uid="{00000000-0005-0000-0000-0000F45A0000}"/>
    <cellStyle name="Standard 4 10 5 2 2 2" xfId="31732" xr:uid="{00000000-0005-0000-0000-0000F55A0000}"/>
    <cellStyle name="Standard 4 10 5 2 3" xfId="23314" xr:uid="{00000000-0005-0000-0000-0000F65A0000}"/>
    <cellStyle name="Standard 4 10 5 3" xfId="11412" xr:uid="{00000000-0005-0000-0000-0000F75A0000}"/>
    <cellStyle name="Standard 4 10 5 3 2" xfId="28250" xr:uid="{00000000-0005-0000-0000-0000F85A0000}"/>
    <cellStyle name="Standard 4 10 5 4" xfId="19832" xr:uid="{00000000-0005-0000-0000-0000F95A0000}"/>
    <cellStyle name="Standard 4 10 6" xfId="3488" xr:uid="{00000000-0005-0000-0000-0000FA5A0000}"/>
    <cellStyle name="Standard 4 10 6 2" xfId="6970" xr:uid="{00000000-0005-0000-0000-0000FB5A0000}"/>
    <cellStyle name="Standard 4 10 6 2 2" xfId="15391" xr:uid="{00000000-0005-0000-0000-0000FC5A0000}"/>
    <cellStyle name="Standard 4 10 6 2 2 2" xfId="32229" xr:uid="{00000000-0005-0000-0000-0000FD5A0000}"/>
    <cellStyle name="Standard 4 10 6 2 3" xfId="23811" xr:uid="{00000000-0005-0000-0000-0000FE5A0000}"/>
    <cellStyle name="Standard 4 10 6 3" xfId="11909" xr:uid="{00000000-0005-0000-0000-0000FF5A0000}"/>
    <cellStyle name="Standard 4 10 6 3 2" xfId="28747" xr:uid="{00000000-0005-0000-0000-0000005B0000}"/>
    <cellStyle name="Standard 4 10 6 4" xfId="20329" xr:uid="{00000000-0005-0000-0000-0000015B0000}"/>
    <cellStyle name="Standard 4 10 7" xfId="3831" xr:uid="{00000000-0005-0000-0000-0000025B0000}"/>
    <cellStyle name="Standard 4 10 7 2" xfId="12252" xr:uid="{00000000-0005-0000-0000-0000035B0000}"/>
    <cellStyle name="Standard 4 10 7 2 2" xfId="29090" xr:uid="{00000000-0005-0000-0000-0000045B0000}"/>
    <cellStyle name="Standard 4 10 7 3" xfId="20672" xr:uid="{00000000-0005-0000-0000-0000055B0000}"/>
    <cellStyle name="Standard 4 10 8" xfId="7465" xr:uid="{00000000-0005-0000-0000-0000065B0000}"/>
    <cellStyle name="Standard 4 10 8 2" xfId="15886" xr:uid="{00000000-0005-0000-0000-0000075B0000}"/>
    <cellStyle name="Standard 4 10 8 2 2" xfId="32724" xr:uid="{00000000-0005-0000-0000-0000085B0000}"/>
    <cellStyle name="Standard 4 10 8 3" xfId="24306" xr:uid="{00000000-0005-0000-0000-0000095B0000}"/>
    <cellStyle name="Standard 4 10 9" xfId="7956" xr:uid="{00000000-0005-0000-0000-00000A5B0000}"/>
    <cellStyle name="Standard 4 10 9 2" xfId="16377" xr:uid="{00000000-0005-0000-0000-00000B5B0000}"/>
    <cellStyle name="Standard 4 10 9 2 2" xfId="33215" xr:uid="{00000000-0005-0000-0000-00000C5B0000}"/>
    <cellStyle name="Standard 4 10 9 3" xfId="24797" xr:uid="{00000000-0005-0000-0000-00000D5B0000}"/>
    <cellStyle name="Standard 4 11" xfId="456" xr:uid="{00000000-0005-0000-0000-00000E5B0000}"/>
    <cellStyle name="Standard 4 11 10" xfId="8450" xr:uid="{00000000-0005-0000-0000-00000F5B0000}"/>
    <cellStyle name="Standard 4 11 10 2" xfId="16871" xr:uid="{00000000-0005-0000-0000-0000105B0000}"/>
    <cellStyle name="Standard 4 11 10 2 2" xfId="33709" xr:uid="{00000000-0005-0000-0000-0000115B0000}"/>
    <cellStyle name="Standard 4 11 10 3" xfId="25291" xr:uid="{00000000-0005-0000-0000-0000125B0000}"/>
    <cellStyle name="Standard 4 11 11" xfId="8932" xr:uid="{00000000-0005-0000-0000-0000135B0000}"/>
    <cellStyle name="Standard 4 11 11 2" xfId="25770" xr:uid="{00000000-0005-0000-0000-0000145B0000}"/>
    <cellStyle name="Standard 4 11 12" xfId="17352" xr:uid="{00000000-0005-0000-0000-0000155B0000}"/>
    <cellStyle name="Standard 4 11 2" xfId="952" xr:uid="{00000000-0005-0000-0000-0000165B0000}"/>
    <cellStyle name="Standard 4 11 2 2" xfId="1940" xr:uid="{00000000-0005-0000-0000-0000175B0000}"/>
    <cellStyle name="Standard 4 11 2 2 2" xfId="5476" xr:uid="{00000000-0005-0000-0000-0000185B0000}"/>
    <cellStyle name="Standard 4 11 2 2 2 2" xfId="13897" xr:uid="{00000000-0005-0000-0000-0000195B0000}"/>
    <cellStyle name="Standard 4 11 2 2 2 2 2" xfId="30735" xr:uid="{00000000-0005-0000-0000-00001A5B0000}"/>
    <cellStyle name="Standard 4 11 2 2 2 3" xfId="22317" xr:uid="{00000000-0005-0000-0000-00001B5B0000}"/>
    <cellStyle name="Standard 4 11 2 2 3" xfId="10415" xr:uid="{00000000-0005-0000-0000-00001C5B0000}"/>
    <cellStyle name="Standard 4 11 2 2 3 2" xfId="27253" xr:uid="{00000000-0005-0000-0000-00001D5B0000}"/>
    <cellStyle name="Standard 4 11 2 2 4" xfId="18835" xr:uid="{00000000-0005-0000-0000-00001E5B0000}"/>
    <cellStyle name="Standard 4 11 2 3" xfId="4488" xr:uid="{00000000-0005-0000-0000-00001F5B0000}"/>
    <cellStyle name="Standard 4 11 2 3 2" xfId="12909" xr:uid="{00000000-0005-0000-0000-0000205B0000}"/>
    <cellStyle name="Standard 4 11 2 3 2 2" xfId="29747" xr:uid="{00000000-0005-0000-0000-0000215B0000}"/>
    <cellStyle name="Standard 4 11 2 3 3" xfId="21329" xr:uid="{00000000-0005-0000-0000-0000225B0000}"/>
    <cellStyle name="Standard 4 11 2 4" xfId="9427" xr:uid="{00000000-0005-0000-0000-0000235B0000}"/>
    <cellStyle name="Standard 4 11 2 4 2" xfId="26265" xr:uid="{00000000-0005-0000-0000-0000245B0000}"/>
    <cellStyle name="Standard 4 11 2 5" xfId="17847" xr:uid="{00000000-0005-0000-0000-0000255B0000}"/>
    <cellStyle name="Standard 4 11 3" xfId="1445" xr:uid="{00000000-0005-0000-0000-0000265B0000}"/>
    <cellStyle name="Standard 4 11 3 2" xfId="4981" xr:uid="{00000000-0005-0000-0000-0000275B0000}"/>
    <cellStyle name="Standard 4 11 3 2 2" xfId="13402" xr:uid="{00000000-0005-0000-0000-0000285B0000}"/>
    <cellStyle name="Standard 4 11 3 2 2 2" xfId="30240" xr:uid="{00000000-0005-0000-0000-0000295B0000}"/>
    <cellStyle name="Standard 4 11 3 2 3" xfId="21822" xr:uid="{00000000-0005-0000-0000-00002A5B0000}"/>
    <cellStyle name="Standard 4 11 3 3" xfId="9920" xr:uid="{00000000-0005-0000-0000-00002B5B0000}"/>
    <cellStyle name="Standard 4 11 3 3 2" xfId="26758" xr:uid="{00000000-0005-0000-0000-00002C5B0000}"/>
    <cellStyle name="Standard 4 11 3 4" xfId="18340" xr:uid="{00000000-0005-0000-0000-00002D5B0000}"/>
    <cellStyle name="Standard 4 11 4" xfId="2497" xr:uid="{00000000-0005-0000-0000-00002E5B0000}"/>
    <cellStyle name="Standard 4 11 4 2" xfId="5983" xr:uid="{00000000-0005-0000-0000-00002F5B0000}"/>
    <cellStyle name="Standard 4 11 4 2 2" xfId="14404" xr:uid="{00000000-0005-0000-0000-0000305B0000}"/>
    <cellStyle name="Standard 4 11 4 2 2 2" xfId="31242" xr:uid="{00000000-0005-0000-0000-0000315B0000}"/>
    <cellStyle name="Standard 4 11 4 2 3" xfId="22824" xr:uid="{00000000-0005-0000-0000-0000325B0000}"/>
    <cellStyle name="Standard 4 11 4 3" xfId="10922" xr:uid="{00000000-0005-0000-0000-0000335B0000}"/>
    <cellStyle name="Standard 4 11 4 3 2" xfId="27760" xr:uid="{00000000-0005-0000-0000-0000345B0000}"/>
    <cellStyle name="Standard 4 11 4 4" xfId="19342" xr:uid="{00000000-0005-0000-0000-0000355B0000}"/>
    <cellStyle name="Standard 4 11 5" xfId="2992" xr:uid="{00000000-0005-0000-0000-0000365B0000}"/>
    <cellStyle name="Standard 4 11 5 2" xfId="6474" xr:uid="{00000000-0005-0000-0000-0000375B0000}"/>
    <cellStyle name="Standard 4 11 5 2 2" xfId="14895" xr:uid="{00000000-0005-0000-0000-0000385B0000}"/>
    <cellStyle name="Standard 4 11 5 2 2 2" xfId="31733" xr:uid="{00000000-0005-0000-0000-0000395B0000}"/>
    <cellStyle name="Standard 4 11 5 2 3" xfId="23315" xr:uid="{00000000-0005-0000-0000-00003A5B0000}"/>
    <cellStyle name="Standard 4 11 5 3" xfId="11413" xr:uid="{00000000-0005-0000-0000-00003B5B0000}"/>
    <cellStyle name="Standard 4 11 5 3 2" xfId="28251" xr:uid="{00000000-0005-0000-0000-00003C5B0000}"/>
    <cellStyle name="Standard 4 11 5 4" xfId="19833" xr:uid="{00000000-0005-0000-0000-00003D5B0000}"/>
    <cellStyle name="Standard 4 11 6" xfId="3489" xr:uid="{00000000-0005-0000-0000-00003E5B0000}"/>
    <cellStyle name="Standard 4 11 6 2" xfId="6971" xr:uid="{00000000-0005-0000-0000-00003F5B0000}"/>
    <cellStyle name="Standard 4 11 6 2 2" xfId="15392" xr:uid="{00000000-0005-0000-0000-0000405B0000}"/>
    <cellStyle name="Standard 4 11 6 2 2 2" xfId="32230" xr:uid="{00000000-0005-0000-0000-0000415B0000}"/>
    <cellStyle name="Standard 4 11 6 2 3" xfId="23812" xr:uid="{00000000-0005-0000-0000-0000425B0000}"/>
    <cellStyle name="Standard 4 11 6 3" xfId="11910" xr:uid="{00000000-0005-0000-0000-0000435B0000}"/>
    <cellStyle name="Standard 4 11 6 3 2" xfId="28748" xr:uid="{00000000-0005-0000-0000-0000445B0000}"/>
    <cellStyle name="Standard 4 11 6 4" xfId="20330" xr:uid="{00000000-0005-0000-0000-0000455B0000}"/>
    <cellStyle name="Standard 4 11 7" xfId="3993" xr:uid="{00000000-0005-0000-0000-0000465B0000}"/>
    <cellStyle name="Standard 4 11 7 2" xfId="12414" xr:uid="{00000000-0005-0000-0000-0000475B0000}"/>
    <cellStyle name="Standard 4 11 7 2 2" xfId="29252" xr:uid="{00000000-0005-0000-0000-0000485B0000}"/>
    <cellStyle name="Standard 4 11 7 3" xfId="20834" xr:uid="{00000000-0005-0000-0000-0000495B0000}"/>
    <cellStyle name="Standard 4 11 8" xfId="7466" xr:uid="{00000000-0005-0000-0000-00004A5B0000}"/>
    <cellStyle name="Standard 4 11 8 2" xfId="15887" xr:uid="{00000000-0005-0000-0000-00004B5B0000}"/>
    <cellStyle name="Standard 4 11 8 2 2" xfId="32725" xr:uid="{00000000-0005-0000-0000-00004C5B0000}"/>
    <cellStyle name="Standard 4 11 8 3" xfId="24307" xr:uid="{00000000-0005-0000-0000-00004D5B0000}"/>
    <cellStyle name="Standard 4 11 9" xfId="7957" xr:uid="{00000000-0005-0000-0000-00004E5B0000}"/>
    <cellStyle name="Standard 4 11 9 2" xfId="16378" xr:uid="{00000000-0005-0000-0000-00004F5B0000}"/>
    <cellStyle name="Standard 4 11 9 2 2" xfId="33216" xr:uid="{00000000-0005-0000-0000-0000505B0000}"/>
    <cellStyle name="Standard 4 11 9 3" xfId="24798" xr:uid="{00000000-0005-0000-0000-0000515B0000}"/>
    <cellStyle name="Standard 4 12" xfId="627" xr:uid="{00000000-0005-0000-0000-0000525B0000}"/>
    <cellStyle name="Standard 4 12 2" xfId="1615" xr:uid="{00000000-0005-0000-0000-0000535B0000}"/>
    <cellStyle name="Standard 4 12 2 2" xfId="5151" xr:uid="{00000000-0005-0000-0000-0000545B0000}"/>
    <cellStyle name="Standard 4 12 2 2 2" xfId="13572" xr:uid="{00000000-0005-0000-0000-0000555B0000}"/>
    <cellStyle name="Standard 4 12 2 2 2 2" xfId="30410" xr:uid="{00000000-0005-0000-0000-0000565B0000}"/>
    <cellStyle name="Standard 4 12 2 2 3" xfId="21992" xr:uid="{00000000-0005-0000-0000-0000575B0000}"/>
    <cellStyle name="Standard 4 12 2 3" xfId="10090" xr:uid="{00000000-0005-0000-0000-0000585B0000}"/>
    <cellStyle name="Standard 4 12 2 3 2" xfId="26928" xr:uid="{00000000-0005-0000-0000-0000595B0000}"/>
    <cellStyle name="Standard 4 12 2 4" xfId="18510" xr:uid="{00000000-0005-0000-0000-00005A5B0000}"/>
    <cellStyle name="Standard 4 12 3" xfId="4163" xr:uid="{00000000-0005-0000-0000-00005B5B0000}"/>
    <cellStyle name="Standard 4 12 3 2" xfId="12584" xr:uid="{00000000-0005-0000-0000-00005C5B0000}"/>
    <cellStyle name="Standard 4 12 3 2 2" xfId="29422" xr:uid="{00000000-0005-0000-0000-00005D5B0000}"/>
    <cellStyle name="Standard 4 12 3 3" xfId="21004" xr:uid="{00000000-0005-0000-0000-00005E5B0000}"/>
    <cellStyle name="Standard 4 12 4" xfId="9102" xr:uid="{00000000-0005-0000-0000-00005F5B0000}"/>
    <cellStyle name="Standard 4 12 4 2" xfId="25940" xr:uid="{00000000-0005-0000-0000-0000605B0000}"/>
    <cellStyle name="Standard 4 12 5" xfId="17522" xr:uid="{00000000-0005-0000-0000-0000615B0000}"/>
    <cellStyle name="Standard 4 13" xfId="1120" xr:uid="{00000000-0005-0000-0000-0000625B0000}"/>
    <cellStyle name="Standard 4 13 2" xfId="4656" xr:uid="{00000000-0005-0000-0000-0000635B0000}"/>
    <cellStyle name="Standard 4 13 2 2" xfId="13077" xr:uid="{00000000-0005-0000-0000-0000645B0000}"/>
    <cellStyle name="Standard 4 13 2 2 2" xfId="29915" xr:uid="{00000000-0005-0000-0000-0000655B0000}"/>
    <cellStyle name="Standard 4 13 2 3" xfId="21497" xr:uid="{00000000-0005-0000-0000-0000665B0000}"/>
    <cellStyle name="Standard 4 13 3" xfId="9595" xr:uid="{00000000-0005-0000-0000-0000675B0000}"/>
    <cellStyle name="Standard 4 13 3 2" xfId="26433" xr:uid="{00000000-0005-0000-0000-0000685B0000}"/>
    <cellStyle name="Standard 4 13 4" xfId="18015" xr:uid="{00000000-0005-0000-0000-0000695B0000}"/>
    <cellStyle name="Standard 4 14" xfId="2495" xr:uid="{00000000-0005-0000-0000-00006A5B0000}"/>
    <cellStyle name="Standard 4 14 2" xfId="5981" xr:uid="{00000000-0005-0000-0000-00006B5B0000}"/>
    <cellStyle name="Standard 4 14 2 2" xfId="14402" xr:uid="{00000000-0005-0000-0000-00006C5B0000}"/>
    <cellStyle name="Standard 4 14 2 2 2" xfId="31240" xr:uid="{00000000-0005-0000-0000-00006D5B0000}"/>
    <cellStyle name="Standard 4 14 2 3" xfId="22822" xr:uid="{00000000-0005-0000-0000-00006E5B0000}"/>
    <cellStyle name="Standard 4 14 3" xfId="10920" xr:uid="{00000000-0005-0000-0000-00006F5B0000}"/>
    <cellStyle name="Standard 4 14 3 2" xfId="27758" xr:uid="{00000000-0005-0000-0000-0000705B0000}"/>
    <cellStyle name="Standard 4 14 4" xfId="19340" xr:uid="{00000000-0005-0000-0000-0000715B0000}"/>
    <cellStyle name="Standard 4 15" xfId="2990" xr:uid="{00000000-0005-0000-0000-0000725B0000}"/>
    <cellStyle name="Standard 4 15 2" xfId="6472" xr:uid="{00000000-0005-0000-0000-0000735B0000}"/>
    <cellStyle name="Standard 4 15 2 2" xfId="14893" xr:uid="{00000000-0005-0000-0000-0000745B0000}"/>
    <cellStyle name="Standard 4 15 2 2 2" xfId="31731" xr:uid="{00000000-0005-0000-0000-0000755B0000}"/>
    <cellStyle name="Standard 4 15 2 3" xfId="23313" xr:uid="{00000000-0005-0000-0000-0000765B0000}"/>
    <cellStyle name="Standard 4 15 3" xfId="11411" xr:uid="{00000000-0005-0000-0000-0000775B0000}"/>
    <cellStyle name="Standard 4 15 3 2" xfId="28249" xr:uid="{00000000-0005-0000-0000-0000785B0000}"/>
    <cellStyle name="Standard 4 15 4" xfId="19831" xr:uid="{00000000-0005-0000-0000-0000795B0000}"/>
    <cellStyle name="Standard 4 16" xfId="3487" xr:uid="{00000000-0005-0000-0000-00007A5B0000}"/>
    <cellStyle name="Standard 4 16 2" xfId="6969" xr:uid="{00000000-0005-0000-0000-00007B5B0000}"/>
    <cellStyle name="Standard 4 16 2 2" xfId="15390" xr:uid="{00000000-0005-0000-0000-00007C5B0000}"/>
    <cellStyle name="Standard 4 16 2 2 2" xfId="32228" xr:uid="{00000000-0005-0000-0000-00007D5B0000}"/>
    <cellStyle name="Standard 4 16 2 3" xfId="23810" xr:uid="{00000000-0005-0000-0000-00007E5B0000}"/>
    <cellStyle name="Standard 4 16 3" xfId="11908" xr:uid="{00000000-0005-0000-0000-00007F5B0000}"/>
    <cellStyle name="Standard 4 16 3 2" xfId="28746" xr:uid="{00000000-0005-0000-0000-0000805B0000}"/>
    <cellStyle name="Standard 4 16 4" xfId="20328" xr:uid="{00000000-0005-0000-0000-0000815B0000}"/>
    <cellStyle name="Standard 4 17" xfId="3668" xr:uid="{00000000-0005-0000-0000-0000825B0000}"/>
    <cellStyle name="Standard 4 17 2" xfId="12089" xr:uid="{00000000-0005-0000-0000-0000835B0000}"/>
    <cellStyle name="Standard 4 17 2 2" xfId="28927" xr:uid="{00000000-0005-0000-0000-0000845B0000}"/>
    <cellStyle name="Standard 4 17 3" xfId="20509" xr:uid="{00000000-0005-0000-0000-0000855B0000}"/>
    <cellStyle name="Standard 4 18" xfId="7464" xr:uid="{00000000-0005-0000-0000-0000865B0000}"/>
    <cellStyle name="Standard 4 18 2" xfId="15885" xr:uid="{00000000-0005-0000-0000-0000875B0000}"/>
    <cellStyle name="Standard 4 18 2 2" xfId="32723" xr:uid="{00000000-0005-0000-0000-0000885B0000}"/>
    <cellStyle name="Standard 4 18 3" xfId="24305" xr:uid="{00000000-0005-0000-0000-0000895B0000}"/>
    <cellStyle name="Standard 4 19" xfId="7955" xr:uid="{00000000-0005-0000-0000-00008A5B0000}"/>
    <cellStyle name="Standard 4 19 2" xfId="16376" xr:uid="{00000000-0005-0000-0000-00008B5B0000}"/>
    <cellStyle name="Standard 4 19 2 2" xfId="33214" xr:uid="{00000000-0005-0000-0000-00008C5B0000}"/>
    <cellStyle name="Standard 4 19 3" xfId="24796" xr:uid="{00000000-0005-0000-0000-00008D5B0000}"/>
    <cellStyle name="Standard 4 2" xfId="3" xr:uid="{00000000-0005-0000-0000-00008E5B0000}"/>
    <cellStyle name="Standard 4 2 10" xfId="2993" xr:uid="{00000000-0005-0000-0000-00008F5B0000}"/>
    <cellStyle name="Standard 4 2 10 2" xfId="6475" xr:uid="{00000000-0005-0000-0000-0000905B0000}"/>
    <cellStyle name="Standard 4 2 10 2 2" xfId="14896" xr:uid="{00000000-0005-0000-0000-0000915B0000}"/>
    <cellStyle name="Standard 4 2 10 2 2 2" xfId="31734" xr:uid="{00000000-0005-0000-0000-0000925B0000}"/>
    <cellStyle name="Standard 4 2 10 2 3" xfId="23316" xr:uid="{00000000-0005-0000-0000-0000935B0000}"/>
    <cellStyle name="Standard 4 2 10 3" xfId="11414" xr:uid="{00000000-0005-0000-0000-0000945B0000}"/>
    <cellStyle name="Standard 4 2 10 3 2" xfId="28252" xr:uid="{00000000-0005-0000-0000-0000955B0000}"/>
    <cellStyle name="Standard 4 2 10 4" xfId="19834" xr:uid="{00000000-0005-0000-0000-0000965B0000}"/>
    <cellStyle name="Standard 4 2 11" xfId="3490" xr:uid="{00000000-0005-0000-0000-0000975B0000}"/>
    <cellStyle name="Standard 4 2 11 2" xfId="6972" xr:uid="{00000000-0005-0000-0000-0000985B0000}"/>
    <cellStyle name="Standard 4 2 11 2 2" xfId="15393" xr:uid="{00000000-0005-0000-0000-0000995B0000}"/>
    <cellStyle name="Standard 4 2 11 2 2 2" xfId="32231" xr:uid="{00000000-0005-0000-0000-00009A5B0000}"/>
    <cellStyle name="Standard 4 2 11 2 3" xfId="23813" xr:uid="{00000000-0005-0000-0000-00009B5B0000}"/>
    <cellStyle name="Standard 4 2 11 3" xfId="11911" xr:uid="{00000000-0005-0000-0000-00009C5B0000}"/>
    <cellStyle name="Standard 4 2 11 3 2" xfId="28749" xr:uid="{00000000-0005-0000-0000-00009D5B0000}"/>
    <cellStyle name="Standard 4 2 11 4" xfId="20331" xr:uid="{00000000-0005-0000-0000-00009E5B0000}"/>
    <cellStyle name="Standard 4 2 12" xfId="3669" xr:uid="{00000000-0005-0000-0000-00009F5B0000}"/>
    <cellStyle name="Standard 4 2 12 2" xfId="12090" xr:uid="{00000000-0005-0000-0000-0000A05B0000}"/>
    <cellStyle name="Standard 4 2 12 2 2" xfId="28928" xr:uid="{00000000-0005-0000-0000-0000A15B0000}"/>
    <cellStyle name="Standard 4 2 12 3" xfId="20510" xr:uid="{00000000-0005-0000-0000-0000A25B0000}"/>
    <cellStyle name="Standard 4 2 13" xfId="7467" xr:uid="{00000000-0005-0000-0000-0000A35B0000}"/>
    <cellStyle name="Standard 4 2 13 2" xfId="15888" xr:uid="{00000000-0005-0000-0000-0000A45B0000}"/>
    <cellStyle name="Standard 4 2 13 2 2" xfId="32726" xr:uid="{00000000-0005-0000-0000-0000A55B0000}"/>
    <cellStyle name="Standard 4 2 13 3" xfId="24308" xr:uid="{00000000-0005-0000-0000-0000A65B0000}"/>
    <cellStyle name="Standard 4 2 14" xfId="7958" xr:uid="{00000000-0005-0000-0000-0000A75B0000}"/>
    <cellStyle name="Standard 4 2 14 2" xfId="16379" xr:uid="{00000000-0005-0000-0000-0000A85B0000}"/>
    <cellStyle name="Standard 4 2 14 2 2" xfId="33217" xr:uid="{00000000-0005-0000-0000-0000A95B0000}"/>
    <cellStyle name="Standard 4 2 14 3" xfId="24799" xr:uid="{00000000-0005-0000-0000-0000AA5B0000}"/>
    <cellStyle name="Standard 4 2 15" xfId="8451" xr:uid="{00000000-0005-0000-0000-0000AB5B0000}"/>
    <cellStyle name="Standard 4 2 15 2" xfId="16872" xr:uid="{00000000-0005-0000-0000-0000AC5B0000}"/>
    <cellStyle name="Standard 4 2 15 2 2" xfId="33710" xr:uid="{00000000-0005-0000-0000-0000AD5B0000}"/>
    <cellStyle name="Standard 4 2 15 3" xfId="25292" xr:uid="{00000000-0005-0000-0000-0000AE5B0000}"/>
    <cellStyle name="Standard 4 2 16" xfId="8607" xr:uid="{00000000-0005-0000-0000-0000AF5B0000}"/>
    <cellStyle name="Standard 4 2 16 2" xfId="25446" xr:uid="{00000000-0005-0000-0000-0000B05B0000}"/>
    <cellStyle name="Standard 4 2 17" xfId="17027" xr:uid="{00000000-0005-0000-0000-0000B15B0000}"/>
    <cellStyle name="Standard 4 2 2" xfId="56" xr:uid="{00000000-0005-0000-0000-0000B25B0000}"/>
    <cellStyle name="Standard 4 2 2 10" xfId="3491" xr:uid="{00000000-0005-0000-0000-0000B35B0000}"/>
    <cellStyle name="Standard 4 2 2 10 2" xfId="6973" xr:uid="{00000000-0005-0000-0000-0000B45B0000}"/>
    <cellStyle name="Standard 4 2 2 10 2 2" xfId="15394" xr:uid="{00000000-0005-0000-0000-0000B55B0000}"/>
    <cellStyle name="Standard 4 2 2 10 2 2 2" xfId="32232" xr:uid="{00000000-0005-0000-0000-0000B65B0000}"/>
    <cellStyle name="Standard 4 2 2 10 2 3" xfId="23814" xr:uid="{00000000-0005-0000-0000-0000B75B0000}"/>
    <cellStyle name="Standard 4 2 2 10 3" xfId="11912" xr:uid="{00000000-0005-0000-0000-0000B85B0000}"/>
    <cellStyle name="Standard 4 2 2 10 3 2" xfId="28750" xr:uid="{00000000-0005-0000-0000-0000B95B0000}"/>
    <cellStyle name="Standard 4 2 2 10 4" xfId="20332" xr:uid="{00000000-0005-0000-0000-0000BA5B0000}"/>
    <cellStyle name="Standard 4 2 2 11" xfId="3695" xr:uid="{00000000-0005-0000-0000-0000BB5B0000}"/>
    <cellStyle name="Standard 4 2 2 11 2" xfId="12116" xr:uid="{00000000-0005-0000-0000-0000BC5B0000}"/>
    <cellStyle name="Standard 4 2 2 11 2 2" xfId="28954" xr:uid="{00000000-0005-0000-0000-0000BD5B0000}"/>
    <cellStyle name="Standard 4 2 2 11 3" xfId="20536" xr:uid="{00000000-0005-0000-0000-0000BE5B0000}"/>
    <cellStyle name="Standard 4 2 2 12" xfId="7468" xr:uid="{00000000-0005-0000-0000-0000BF5B0000}"/>
    <cellStyle name="Standard 4 2 2 12 2" xfId="15889" xr:uid="{00000000-0005-0000-0000-0000C05B0000}"/>
    <cellStyle name="Standard 4 2 2 12 2 2" xfId="32727" xr:uid="{00000000-0005-0000-0000-0000C15B0000}"/>
    <cellStyle name="Standard 4 2 2 12 3" xfId="24309" xr:uid="{00000000-0005-0000-0000-0000C25B0000}"/>
    <cellStyle name="Standard 4 2 2 13" xfId="7959" xr:uid="{00000000-0005-0000-0000-0000C35B0000}"/>
    <cellStyle name="Standard 4 2 2 13 2" xfId="16380" xr:uid="{00000000-0005-0000-0000-0000C45B0000}"/>
    <cellStyle name="Standard 4 2 2 13 2 2" xfId="33218" xr:uid="{00000000-0005-0000-0000-0000C55B0000}"/>
    <cellStyle name="Standard 4 2 2 13 3" xfId="24800" xr:uid="{00000000-0005-0000-0000-0000C65B0000}"/>
    <cellStyle name="Standard 4 2 2 14" xfId="8452" xr:uid="{00000000-0005-0000-0000-0000C75B0000}"/>
    <cellStyle name="Standard 4 2 2 14 2" xfId="16873" xr:uid="{00000000-0005-0000-0000-0000C85B0000}"/>
    <cellStyle name="Standard 4 2 2 14 2 2" xfId="33711" xr:uid="{00000000-0005-0000-0000-0000C95B0000}"/>
    <cellStyle name="Standard 4 2 2 14 3" xfId="25293" xr:uid="{00000000-0005-0000-0000-0000CA5B0000}"/>
    <cellStyle name="Standard 4 2 2 15" xfId="8633" xr:uid="{00000000-0005-0000-0000-0000CB5B0000}"/>
    <cellStyle name="Standard 4 2 2 15 2" xfId="25472" xr:uid="{00000000-0005-0000-0000-0000CC5B0000}"/>
    <cellStyle name="Standard 4 2 2 16" xfId="17053" xr:uid="{00000000-0005-0000-0000-0000CD5B0000}"/>
    <cellStyle name="Standard 4 2 2 2" xfId="121" xr:uid="{00000000-0005-0000-0000-0000CE5B0000}"/>
    <cellStyle name="Standard 4 2 2 2 10" xfId="3736" xr:uid="{00000000-0005-0000-0000-0000CF5B0000}"/>
    <cellStyle name="Standard 4 2 2 2 10 2" xfId="12157" xr:uid="{00000000-0005-0000-0000-0000D05B0000}"/>
    <cellStyle name="Standard 4 2 2 2 10 2 2" xfId="28995" xr:uid="{00000000-0005-0000-0000-0000D15B0000}"/>
    <cellStyle name="Standard 4 2 2 2 10 3" xfId="20577" xr:uid="{00000000-0005-0000-0000-0000D25B0000}"/>
    <cellStyle name="Standard 4 2 2 2 11" xfId="7469" xr:uid="{00000000-0005-0000-0000-0000D35B0000}"/>
    <cellStyle name="Standard 4 2 2 2 11 2" xfId="15890" xr:uid="{00000000-0005-0000-0000-0000D45B0000}"/>
    <cellStyle name="Standard 4 2 2 2 11 2 2" xfId="32728" xr:uid="{00000000-0005-0000-0000-0000D55B0000}"/>
    <cellStyle name="Standard 4 2 2 2 11 3" xfId="24310" xr:uid="{00000000-0005-0000-0000-0000D65B0000}"/>
    <cellStyle name="Standard 4 2 2 2 12" xfId="7960" xr:uid="{00000000-0005-0000-0000-0000D75B0000}"/>
    <cellStyle name="Standard 4 2 2 2 12 2" xfId="16381" xr:uid="{00000000-0005-0000-0000-0000D85B0000}"/>
    <cellStyle name="Standard 4 2 2 2 12 2 2" xfId="33219" xr:uid="{00000000-0005-0000-0000-0000D95B0000}"/>
    <cellStyle name="Standard 4 2 2 2 12 3" xfId="24801" xr:uid="{00000000-0005-0000-0000-0000DA5B0000}"/>
    <cellStyle name="Standard 4 2 2 2 13" xfId="8453" xr:uid="{00000000-0005-0000-0000-0000DB5B0000}"/>
    <cellStyle name="Standard 4 2 2 2 13 2" xfId="16874" xr:uid="{00000000-0005-0000-0000-0000DC5B0000}"/>
    <cellStyle name="Standard 4 2 2 2 13 2 2" xfId="33712" xr:uid="{00000000-0005-0000-0000-0000DD5B0000}"/>
    <cellStyle name="Standard 4 2 2 2 13 3" xfId="25294" xr:uid="{00000000-0005-0000-0000-0000DE5B0000}"/>
    <cellStyle name="Standard 4 2 2 2 14" xfId="8674" xr:uid="{00000000-0005-0000-0000-0000DF5B0000}"/>
    <cellStyle name="Standard 4 2 2 2 14 2" xfId="25513" xr:uid="{00000000-0005-0000-0000-0000E05B0000}"/>
    <cellStyle name="Standard 4 2 2 2 15" xfId="17094" xr:uid="{00000000-0005-0000-0000-0000E15B0000}"/>
    <cellStyle name="Standard 4 2 2 2 2" xfId="252" xr:uid="{00000000-0005-0000-0000-0000E25B0000}"/>
    <cellStyle name="Standard 4 2 2 2 2 10" xfId="7470" xr:uid="{00000000-0005-0000-0000-0000E35B0000}"/>
    <cellStyle name="Standard 4 2 2 2 2 10 2" xfId="15891" xr:uid="{00000000-0005-0000-0000-0000E45B0000}"/>
    <cellStyle name="Standard 4 2 2 2 2 10 2 2" xfId="32729" xr:uid="{00000000-0005-0000-0000-0000E55B0000}"/>
    <cellStyle name="Standard 4 2 2 2 2 10 3" xfId="24311" xr:uid="{00000000-0005-0000-0000-0000E65B0000}"/>
    <cellStyle name="Standard 4 2 2 2 2 11" xfId="7961" xr:uid="{00000000-0005-0000-0000-0000E75B0000}"/>
    <cellStyle name="Standard 4 2 2 2 2 11 2" xfId="16382" xr:uid="{00000000-0005-0000-0000-0000E85B0000}"/>
    <cellStyle name="Standard 4 2 2 2 2 11 2 2" xfId="33220" xr:uid="{00000000-0005-0000-0000-0000E95B0000}"/>
    <cellStyle name="Standard 4 2 2 2 2 11 3" xfId="24802" xr:uid="{00000000-0005-0000-0000-0000EA5B0000}"/>
    <cellStyle name="Standard 4 2 2 2 2 12" xfId="8454" xr:uid="{00000000-0005-0000-0000-0000EB5B0000}"/>
    <cellStyle name="Standard 4 2 2 2 2 12 2" xfId="16875" xr:uid="{00000000-0005-0000-0000-0000EC5B0000}"/>
    <cellStyle name="Standard 4 2 2 2 2 12 2 2" xfId="33713" xr:uid="{00000000-0005-0000-0000-0000ED5B0000}"/>
    <cellStyle name="Standard 4 2 2 2 2 12 3" xfId="25295" xr:uid="{00000000-0005-0000-0000-0000EE5B0000}"/>
    <cellStyle name="Standard 4 2 2 2 2 13" xfId="8749" xr:uid="{00000000-0005-0000-0000-0000EF5B0000}"/>
    <cellStyle name="Standard 4 2 2 2 2 13 2" xfId="25588" xr:uid="{00000000-0005-0000-0000-0000F05B0000}"/>
    <cellStyle name="Standard 4 2 2 2 2 14" xfId="17169" xr:uid="{00000000-0005-0000-0000-0000F15B0000}"/>
    <cellStyle name="Standard 4 2 2 2 2 2" xfId="437" xr:uid="{00000000-0005-0000-0000-0000F25B0000}"/>
    <cellStyle name="Standard 4 2 2 2 2 2 10" xfId="8455" xr:uid="{00000000-0005-0000-0000-0000F35B0000}"/>
    <cellStyle name="Standard 4 2 2 2 2 2 10 2" xfId="16876" xr:uid="{00000000-0005-0000-0000-0000F45B0000}"/>
    <cellStyle name="Standard 4 2 2 2 2 2 10 2 2" xfId="33714" xr:uid="{00000000-0005-0000-0000-0000F55B0000}"/>
    <cellStyle name="Standard 4 2 2 2 2 2 10 3" xfId="25296" xr:uid="{00000000-0005-0000-0000-0000F65B0000}"/>
    <cellStyle name="Standard 4 2 2 2 2 2 11" xfId="8912" xr:uid="{00000000-0005-0000-0000-0000F75B0000}"/>
    <cellStyle name="Standard 4 2 2 2 2 2 11 2" xfId="25751" xr:uid="{00000000-0005-0000-0000-0000F85B0000}"/>
    <cellStyle name="Standard 4 2 2 2 2 2 12" xfId="17332" xr:uid="{00000000-0005-0000-0000-0000F95B0000}"/>
    <cellStyle name="Standard 4 2 2 2 2 2 2" xfId="933" xr:uid="{00000000-0005-0000-0000-0000FA5B0000}"/>
    <cellStyle name="Standard 4 2 2 2 2 2 2 2" xfId="1921" xr:uid="{00000000-0005-0000-0000-0000FB5B0000}"/>
    <cellStyle name="Standard 4 2 2 2 2 2 2 2 2" xfId="5457" xr:uid="{00000000-0005-0000-0000-0000FC5B0000}"/>
    <cellStyle name="Standard 4 2 2 2 2 2 2 2 2 2" xfId="13878" xr:uid="{00000000-0005-0000-0000-0000FD5B0000}"/>
    <cellStyle name="Standard 4 2 2 2 2 2 2 2 2 2 2" xfId="30716" xr:uid="{00000000-0005-0000-0000-0000FE5B0000}"/>
    <cellStyle name="Standard 4 2 2 2 2 2 2 2 2 3" xfId="22298" xr:uid="{00000000-0005-0000-0000-0000FF5B0000}"/>
    <cellStyle name="Standard 4 2 2 2 2 2 2 2 3" xfId="10396" xr:uid="{00000000-0005-0000-0000-0000005C0000}"/>
    <cellStyle name="Standard 4 2 2 2 2 2 2 2 3 2" xfId="27234" xr:uid="{00000000-0005-0000-0000-0000015C0000}"/>
    <cellStyle name="Standard 4 2 2 2 2 2 2 2 4" xfId="18816" xr:uid="{00000000-0005-0000-0000-0000025C0000}"/>
    <cellStyle name="Standard 4 2 2 2 2 2 2 3" xfId="4469" xr:uid="{00000000-0005-0000-0000-0000035C0000}"/>
    <cellStyle name="Standard 4 2 2 2 2 2 2 3 2" xfId="12890" xr:uid="{00000000-0005-0000-0000-0000045C0000}"/>
    <cellStyle name="Standard 4 2 2 2 2 2 2 3 2 2" xfId="29728" xr:uid="{00000000-0005-0000-0000-0000055C0000}"/>
    <cellStyle name="Standard 4 2 2 2 2 2 2 3 3" xfId="21310" xr:uid="{00000000-0005-0000-0000-0000065C0000}"/>
    <cellStyle name="Standard 4 2 2 2 2 2 2 4" xfId="9408" xr:uid="{00000000-0005-0000-0000-0000075C0000}"/>
    <cellStyle name="Standard 4 2 2 2 2 2 2 4 2" xfId="26246" xr:uid="{00000000-0005-0000-0000-0000085C0000}"/>
    <cellStyle name="Standard 4 2 2 2 2 2 2 5" xfId="17828" xr:uid="{00000000-0005-0000-0000-0000095C0000}"/>
    <cellStyle name="Standard 4 2 2 2 2 2 3" xfId="1426" xr:uid="{00000000-0005-0000-0000-00000A5C0000}"/>
    <cellStyle name="Standard 4 2 2 2 2 2 3 2" xfId="4962" xr:uid="{00000000-0005-0000-0000-00000B5C0000}"/>
    <cellStyle name="Standard 4 2 2 2 2 2 3 2 2" xfId="13383" xr:uid="{00000000-0005-0000-0000-00000C5C0000}"/>
    <cellStyle name="Standard 4 2 2 2 2 2 3 2 2 2" xfId="30221" xr:uid="{00000000-0005-0000-0000-00000D5C0000}"/>
    <cellStyle name="Standard 4 2 2 2 2 2 3 2 3" xfId="21803" xr:uid="{00000000-0005-0000-0000-00000E5C0000}"/>
    <cellStyle name="Standard 4 2 2 2 2 2 3 3" xfId="9901" xr:uid="{00000000-0005-0000-0000-00000F5C0000}"/>
    <cellStyle name="Standard 4 2 2 2 2 2 3 3 2" xfId="26739" xr:uid="{00000000-0005-0000-0000-0000105C0000}"/>
    <cellStyle name="Standard 4 2 2 2 2 2 3 4" xfId="18321" xr:uid="{00000000-0005-0000-0000-0000115C0000}"/>
    <cellStyle name="Standard 4 2 2 2 2 2 4" xfId="2502" xr:uid="{00000000-0005-0000-0000-0000125C0000}"/>
    <cellStyle name="Standard 4 2 2 2 2 2 4 2" xfId="5988" xr:uid="{00000000-0005-0000-0000-0000135C0000}"/>
    <cellStyle name="Standard 4 2 2 2 2 2 4 2 2" xfId="14409" xr:uid="{00000000-0005-0000-0000-0000145C0000}"/>
    <cellStyle name="Standard 4 2 2 2 2 2 4 2 2 2" xfId="31247" xr:uid="{00000000-0005-0000-0000-0000155C0000}"/>
    <cellStyle name="Standard 4 2 2 2 2 2 4 2 3" xfId="22829" xr:uid="{00000000-0005-0000-0000-0000165C0000}"/>
    <cellStyle name="Standard 4 2 2 2 2 2 4 3" xfId="10927" xr:uid="{00000000-0005-0000-0000-0000175C0000}"/>
    <cellStyle name="Standard 4 2 2 2 2 2 4 3 2" xfId="27765" xr:uid="{00000000-0005-0000-0000-0000185C0000}"/>
    <cellStyle name="Standard 4 2 2 2 2 2 4 4" xfId="19347" xr:uid="{00000000-0005-0000-0000-0000195C0000}"/>
    <cellStyle name="Standard 4 2 2 2 2 2 5" xfId="2997" xr:uid="{00000000-0005-0000-0000-00001A5C0000}"/>
    <cellStyle name="Standard 4 2 2 2 2 2 5 2" xfId="6479" xr:uid="{00000000-0005-0000-0000-00001B5C0000}"/>
    <cellStyle name="Standard 4 2 2 2 2 2 5 2 2" xfId="14900" xr:uid="{00000000-0005-0000-0000-00001C5C0000}"/>
    <cellStyle name="Standard 4 2 2 2 2 2 5 2 2 2" xfId="31738" xr:uid="{00000000-0005-0000-0000-00001D5C0000}"/>
    <cellStyle name="Standard 4 2 2 2 2 2 5 2 3" xfId="23320" xr:uid="{00000000-0005-0000-0000-00001E5C0000}"/>
    <cellStyle name="Standard 4 2 2 2 2 2 5 3" xfId="11418" xr:uid="{00000000-0005-0000-0000-00001F5C0000}"/>
    <cellStyle name="Standard 4 2 2 2 2 2 5 3 2" xfId="28256" xr:uid="{00000000-0005-0000-0000-0000205C0000}"/>
    <cellStyle name="Standard 4 2 2 2 2 2 5 4" xfId="19838" xr:uid="{00000000-0005-0000-0000-0000215C0000}"/>
    <cellStyle name="Standard 4 2 2 2 2 2 6" xfId="3494" xr:uid="{00000000-0005-0000-0000-0000225C0000}"/>
    <cellStyle name="Standard 4 2 2 2 2 2 6 2" xfId="6976" xr:uid="{00000000-0005-0000-0000-0000235C0000}"/>
    <cellStyle name="Standard 4 2 2 2 2 2 6 2 2" xfId="15397" xr:uid="{00000000-0005-0000-0000-0000245C0000}"/>
    <cellStyle name="Standard 4 2 2 2 2 2 6 2 2 2" xfId="32235" xr:uid="{00000000-0005-0000-0000-0000255C0000}"/>
    <cellStyle name="Standard 4 2 2 2 2 2 6 2 3" xfId="23817" xr:uid="{00000000-0005-0000-0000-0000265C0000}"/>
    <cellStyle name="Standard 4 2 2 2 2 2 6 3" xfId="11915" xr:uid="{00000000-0005-0000-0000-0000275C0000}"/>
    <cellStyle name="Standard 4 2 2 2 2 2 6 3 2" xfId="28753" xr:uid="{00000000-0005-0000-0000-0000285C0000}"/>
    <cellStyle name="Standard 4 2 2 2 2 2 6 4" xfId="20335" xr:uid="{00000000-0005-0000-0000-0000295C0000}"/>
    <cellStyle name="Standard 4 2 2 2 2 2 7" xfId="3974" xr:uid="{00000000-0005-0000-0000-00002A5C0000}"/>
    <cellStyle name="Standard 4 2 2 2 2 2 7 2" xfId="12395" xr:uid="{00000000-0005-0000-0000-00002B5C0000}"/>
    <cellStyle name="Standard 4 2 2 2 2 2 7 2 2" xfId="29233" xr:uid="{00000000-0005-0000-0000-00002C5C0000}"/>
    <cellStyle name="Standard 4 2 2 2 2 2 7 3" xfId="20815" xr:uid="{00000000-0005-0000-0000-00002D5C0000}"/>
    <cellStyle name="Standard 4 2 2 2 2 2 8" xfId="7471" xr:uid="{00000000-0005-0000-0000-00002E5C0000}"/>
    <cellStyle name="Standard 4 2 2 2 2 2 8 2" xfId="15892" xr:uid="{00000000-0005-0000-0000-00002F5C0000}"/>
    <cellStyle name="Standard 4 2 2 2 2 2 8 2 2" xfId="32730" xr:uid="{00000000-0005-0000-0000-0000305C0000}"/>
    <cellStyle name="Standard 4 2 2 2 2 2 8 3" xfId="24312" xr:uid="{00000000-0005-0000-0000-0000315C0000}"/>
    <cellStyle name="Standard 4 2 2 2 2 2 9" xfId="7962" xr:uid="{00000000-0005-0000-0000-0000325C0000}"/>
    <cellStyle name="Standard 4 2 2 2 2 2 9 2" xfId="16383" xr:uid="{00000000-0005-0000-0000-0000335C0000}"/>
    <cellStyle name="Standard 4 2 2 2 2 2 9 2 2" xfId="33221" xr:uid="{00000000-0005-0000-0000-0000345C0000}"/>
    <cellStyle name="Standard 4 2 2 2 2 2 9 3" xfId="24803" xr:uid="{00000000-0005-0000-0000-0000355C0000}"/>
    <cellStyle name="Standard 4 2 2 2 2 3" xfId="599" xr:uid="{00000000-0005-0000-0000-0000365C0000}"/>
    <cellStyle name="Standard 4 2 2 2 2 3 10" xfId="8456" xr:uid="{00000000-0005-0000-0000-0000375C0000}"/>
    <cellStyle name="Standard 4 2 2 2 2 3 10 2" xfId="16877" xr:uid="{00000000-0005-0000-0000-0000385C0000}"/>
    <cellStyle name="Standard 4 2 2 2 2 3 10 2 2" xfId="33715" xr:uid="{00000000-0005-0000-0000-0000395C0000}"/>
    <cellStyle name="Standard 4 2 2 2 2 3 10 3" xfId="25297" xr:uid="{00000000-0005-0000-0000-00003A5C0000}"/>
    <cellStyle name="Standard 4 2 2 2 2 3 11" xfId="9075" xr:uid="{00000000-0005-0000-0000-00003B5C0000}"/>
    <cellStyle name="Standard 4 2 2 2 2 3 11 2" xfId="25913" xr:uid="{00000000-0005-0000-0000-00003C5C0000}"/>
    <cellStyle name="Standard 4 2 2 2 2 3 12" xfId="17495" xr:uid="{00000000-0005-0000-0000-00003D5C0000}"/>
    <cellStyle name="Standard 4 2 2 2 2 3 2" xfId="1095" xr:uid="{00000000-0005-0000-0000-00003E5C0000}"/>
    <cellStyle name="Standard 4 2 2 2 2 3 2 2" xfId="2083" xr:uid="{00000000-0005-0000-0000-00003F5C0000}"/>
    <cellStyle name="Standard 4 2 2 2 2 3 2 2 2" xfId="5619" xr:uid="{00000000-0005-0000-0000-0000405C0000}"/>
    <cellStyle name="Standard 4 2 2 2 2 3 2 2 2 2" xfId="14040" xr:uid="{00000000-0005-0000-0000-0000415C0000}"/>
    <cellStyle name="Standard 4 2 2 2 2 3 2 2 2 2 2" xfId="30878" xr:uid="{00000000-0005-0000-0000-0000425C0000}"/>
    <cellStyle name="Standard 4 2 2 2 2 3 2 2 2 3" xfId="22460" xr:uid="{00000000-0005-0000-0000-0000435C0000}"/>
    <cellStyle name="Standard 4 2 2 2 2 3 2 2 3" xfId="10558" xr:uid="{00000000-0005-0000-0000-0000445C0000}"/>
    <cellStyle name="Standard 4 2 2 2 2 3 2 2 3 2" xfId="27396" xr:uid="{00000000-0005-0000-0000-0000455C0000}"/>
    <cellStyle name="Standard 4 2 2 2 2 3 2 2 4" xfId="18978" xr:uid="{00000000-0005-0000-0000-0000465C0000}"/>
    <cellStyle name="Standard 4 2 2 2 2 3 2 3" xfId="4631" xr:uid="{00000000-0005-0000-0000-0000475C0000}"/>
    <cellStyle name="Standard 4 2 2 2 2 3 2 3 2" xfId="13052" xr:uid="{00000000-0005-0000-0000-0000485C0000}"/>
    <cellStyle name="Standard 4 2 2 2 2 3 2 3 2 2" xfId="29890" xr:uid="{00000000-0005-0000-0000-0000495C0000}"/>
    <cellStyle name="Standard 4 2 2 2 2 3 2 3 3" xfId="21472" xr:uid="{00000000-0005-0000-0000-00004A5C0000}"/>
    <cellStyle name="Standard 4 2 2 2 2 3 2 4" xfId="9570" xr:uid="{00000000-0005-0000-0000-00004B5C0000}"/>
    <cellStyle name="Standard 4 2 2 2 2 3 2 4 2" xfId="26408" xr:uid="{00000000-0005-0000-0000-00004C5C0000}"/>
    <cellStyle name="Standard 4 2 2 2 2 3 2 5" xfId="17990" xr:uid="{00000000-0005-0000-0000-00004D5C0000}"/>
    <cellStyle name="Standard 4 2 2 2 2 3 3" xfId="1588" xr:uid="{00000000-0005-0000-0000-00004E5C0000}"/>
    <cellStyle name="Standard 4 2 2 2 2 3 3 2" xfId="5124" xr:uid="{00000000-0005-0000-0000-00004F5C0000}"/>
    <cellStyle name="Standard 4 2 2 2 2 3 3 2 2" xfId="13545" xr:uid="{00000000-0005-0000-0000-0000505C0000}"/>
    <cellStyle name="Standard 4 2 2 2 2 3 3 2 2 2" xfId="30383" xr:uid="{00000000-0005-0000-0000-0000515C0000}"/>
    <cellStyle name="Standard 4 2 2 2 2 3 3 2 3" xfId="21965" xr:uid="{00000000-0005-0000-0000-0000525C0000}"/>
    <cellStyle name="Standard 4 2 2 2 2 3 3 3" xfId="10063" xr:uid="{00000000-0005-0000-0000-0000535C0000}"/>
    <cellStyle name="Standard 4 2 2 2 2 3 3 3 2" xfId="26901" xr:uid="{00000000-0005-0000-0000-0000545C0000}"/>
    <cellStyle name="Standard 4 2 2 2 2 3 3 4" xfId="18483" xr:uid="{00000000-0005-0000-0000-0000555C0000}"/>
    <cellStyle name="Standard 4 2 2 2 2 3 4" xfId="2503" xr:uid="{00000000-0005-0000-0000-0000565C0000}"/>
    <cellStyle name="Standard 4 2 2 2 2 3 4 2" xfId="5989" xr:uid="{00000000-0005-0000-0000-0000575C0000}"/>
    <cellStyle name="Standard 4 2 2 2 2 3 4 2 2" xfId="14410" xr:uid="{00000000-0005-0000-0000-0000585C0000}"/>
    <cellStyle name="Standard 4 2 2 2 2 3 4 2 2 2" xfId="31248" xr:uid="{00000000-0005-0000-0000-0000595C0000}"/>
    <cellStyle name="Standard 4 2 2 2 2 3 4 2 3" xfId="22830" xr:uid="{00000000-0005-0000-0000-00005A5C0000}"/>
    <cellStyle name="Standard 4 2 2 2 2 3 4 3" xfId="10928" xr:uid="{00000000-0005-0000-0000-00005B5C0000}"/>
    <cellStyle name="Standard 4 2 2 2 2 3 4 3 2" xfId="27766" xr:uid="{00000000-0005-0000-0000-00005C5C0000}"/>
    <cellStyle name="Standard 4 2 2 2 2 3 4 4" xfId="19348" xr:uid="{00000000-0005-0000-0000-00005D5C0000}"/>
    <cellStyle name="Standard 4 2 2 2 2 3 5" xfId="2998" xr:uid="{00000000-0005-0000-0000-00005E5C0000}"/>
    <cellStyle name="Standard 4 2 2 2 2 3 5 2" xfId="6480" xr:uid="{00000000-0005-0000-0000-00005F5C0000}"/>
    <cellStyle name="Standard 4 2 2 2 2 3 5 2 2" xfId="14901" xr:uid="{00000000-0005-0000-0000-0000605C0000}"/>
    <cellStyle name="Standard 4 2 2 2 2 3 5 2 2 2" xfId="31739" xr:uid="{00000000-0005-0000-0000-0000615C0000}"/>
    <cellStyle name="Standard 4 2 2 2 2 3 5 2 3" xfId="23321" xr:uid="{00000000-0005-0000-0000-0000625C0000}"/>
    <cellStyle name="Standard 4 2 2 2 2 3 5 3" xfId="11419" xr:uid="{00000000-0005-0000-0000-0000635C0000}"/>
    <cellStyle name="Standard 4 2 2 2 2 3 5 3 2" xfId="28257" xr:uid="{00000000-0005-0000-0000-0000645C0000}"/>
    <cellStyle name="Standard 4 2 2 2 2 3 5 4" xfId="19839" xr:uid="{00000000-0005-0000-0000-0000655C0000}"/>
    <cellStyle name="Standard 4 2 2 2 2 3 6" xfId="3495" xr:uid="{00000000-0005-0000-0000-0000665C0000}"/>
    <cellStyle name="Standard 4 2 2 2 2 3 6 2" xfId="6977" xr:uid="{00000000-0005-0000-0000-0000675C0000}"/>
    <cellStyle name="Standard 4 2 2 2 2 3 6 2 2" xfId="15398" xr:uid="{00000000-0005-0000-0000-0000685C0000}"/>
    <cellStyle name="Standard 4 2 2 2 2 3 6 2 2 2" xfId="32236" xr:uid="{00000000-0005-0000-0000-0000695C0000}"/>
    <cellStyle name="Standard 4 2 2 2 2 3 6 2 3" xfId="23818" xr:uid="{00000000-0005-0000-0000-00006A5C0000}"/>
    <cellStyle name="Standard 4 2 2 2 2 3 6 3" xfId="11916" xr:uid="{00000000-0005-0000-0000-00006B5C0000}"/>
    <cellStyle name="Standard 4 2 2 2 2 3 6 3 2" xfId="28754" xr:uid="{00000000-0005-0000-0000-00006C5C0000}"/>
    <cellStyle name="Standard 4 2 2 2 2 3 6 4" xfId="20336" xr:uid="{00000000-0005-0000-0000-00006D5C0000}"/>
    <cellStyle name="Standard 4 2 2 2 2 3 7" xfId="4136" xr:uid="{00000000-0005-0000-0000-00006E5C0000}"/>
    <cellStyle name="Standard 4 2 2 2 2 3 7 2" xfId="12557" xr:uid="{00000000-0005-0000-0000-00006F5C0000}"/>
    <cellStyle name="Standard 4 2 2 2 2 3 7 2 2" xfId="29395" xr:uid="{00000000-0005-0000-0000-0000705C0000}"/>
    <cellStyle name="Standard 4 2 2 2 2 3 7 3" xfId="20977" xr:uid="{00000000-0005-0000-0000-0000715C0000}"/>
    <cellStyle name="Standard 4 2 2 2 2 3 8" xfId="7472" xr:uid="{00000000-0005-0000-0000-0000725C0000}"/>
    <cellStyle name="Standard 4 2 2 2 2 3 8 2" xfId="15893" xr:uid="{00000000-0005-0000-0000-0000735C0000}"/>
    <cellStyle name="Standard 4 2 2 2 2 3 8 2 2" xfId="32731" xr:uid="{00000000-0005-0000-0000-0000745C0000}"/>
    <cellStyle name="Standard 4 2 2 2 2 3 8 3" xfId="24313" xr:uid="{00000000-0005-0000-0000-0000755C0000}"/>
    <cellStyle name="Standard 4 2 2 2 2 3 9" xfId="7963" xr:uid="{00000000-0005-0000-0000-0000765C0000}"/>
    <cellStyle name="Standard 4 2 2 2 2 3 9 2" xfId="16384" xr:uid="{00000000-0005-0000-0000-0000775C0000}"/>
    <cellStyle name="Standard 4 2 2 2 2 3 9 2 2" xfId="33222" xr:uid="{00000000-0005-0000-0000-0000785C0000}"/>
    <cellStyle name="Standard 4 2 2 2 2 3 9 3" xfId="24804" xr:uid="{00000000-0005-0000-0000-0000795C0000}"/>
    <cellStyle name="Standard 4 2 2 2 2 4" xfId="770" xr:uid="{00000000-0005-0000-0000-00007A5C0000}"/>
    <cellStyle name="Standard 4 2 2 2 2 4 2" xfId="1758" xr:uid="{00000000-0005-0000-0000-00007B5C0000}"/>
    <cellStyle name="Standard 4 2 2 2 2 4 2 2" xfId="5294" xr:uid="{00000000-0005-0000-0000-00007C5C0000}"/>
    <cellStyle name="Standard 4 2 2 2 2 4 2 2 2" xfId="13715" xr:uid="{00000000-0005-0000-0000-00007D5C0000}"/>
    <cellStyle name="Standard 4 2 2 2 2 4 2 2 2 2" xfId="30553" xr:uid="{00000000-0005-0000-0000-00007E5C0000}"/>
    <cellStyle name="Standard 4 2 2 2 2 4 2 2 3" xfId="22135" xr:uid="{00000000-0005-0000-0000-00007F5C0000}"/>
    <cellStyle name="Standard 4 2 2 2 2 4 2 3" xfId="10233" xr:uid="{00000000-0005-0000-0000-0000805C0000}"/>
    <cellStyle name="Standard 4 2 2 2 2 4 2 3 2" xfId="27071" xr:uid="{00000000-0005-0000-0000-0000815C0000}"/>
    <cellStyle name="Standard 4 2 2 2 2 4 2 4" xfId="18653" xr:uid="{00000000-0005-0000-0000-0000825C0000}"/>
    <cellStyle name="Standard 4 2 2 2 2 4 3" xfId="4306" xr:uid="{00000000-0005-0000-0000-0000835C0000}"/>
    <cellStyle name="Standard 4 2 2 2 2 4 3 2" xfId="12727" xr:uid="{00000000-0005-0000-0000-0000845C0000}"/>
    <cellStyle name="Standard 4 2 2 2 2 4 3 2 2" xfId="29565" xr:uid="{00000000-0005-0000-0000-0000855C0000}"/>
    <cellStyle name="Standard 4 2 2 2 2 4 3 3" xfId="21147" xr:uid="{00000000-0005-0000-0000-0000865C0000}"/>
    <cellStyle name="Standard 4 2 2 2 2 4 4" xfId="9245" xr:uid="{00000000-0005-0000-0000-0000875C0000}"/>
    <cellStyle name="Standard 4 2 2 2 2 4 4 2" xfId="26083" xr:uid="{00000000-0005-0000-0000-0000885C0000}"/>
    <cellStyle name="Standard 4 2 2 2 2 4 5" xfId="17665" xr:uid="{00000000-0005-0000-0000-0000895C0000}"/>
    <cellStyle name="Standard 4 2 2 2 2 5" xfId="1263" xr:uid="{00000000-0005-0000-0000-00008A5C0000}"/>
    <cellStyle name="Standard 4 2 2 2 2 5 2" xfId="4799" xr:uid="{00000000-0005-0000-0000-00008B5C0000}"/>
    <cellStyle name="Standard 4 2 2 2 2 5 2 2" xfId="13220" xr:uid="{00000000-0005-0000-0000-00008C5C0000}"/>
    <cellStyle name="Standard 4 2 2 2 2 5 2 2 2" xfId="30058" xr:uid="{00000000-0005-0000-0000-00008D5C0000}"/>
    <cellStyle name="Standard 4 2 2 2 2 5 2 3" xfId="21640" xr:uid="{00000000-0005-0000-0000-00008E5C0000}"/>
    <cellStyle name="Standard 4 2 2 2 2 5 3" xfId="9738" xr:uid="{00000000-0005-0000-0000-00008F5C0000}"/>
    <cellStyle name="Standard 4 2 2 2 2 5 3 2" xfId="26576" xr:uid="{00000000-0005-0000-0000-0000905C0000}"/>
    <cellStyle name="Standard 4 2 2 2 2 5 4" xfId="18158" xr:uid="{00000000-0005-0000-0000-0000915C0000}"/>
    <cellStyle name="Standard 4 2 2 2 2 6" xfId="2501" xr:uid="{00000000-0005-0000-0000-0000925C0000}"/>
    <cellStyle name="Standard 4 2 2 2 2 6 2" xfId="5987" xr:uid="{00000000-0005-0000-0000-0000935C0000}"/>
    <cellStyle name="Standard 4 2 2 2 2 6 2 2" xfId="14408" xr:uid="{00000000-0005-0000-0000-0000945C0000}"/>
    <cellStyle name="Standard 4 2 2 2 2 6 2 2 2" xfId="31246" xr:uid="{00000000-0005-0000-0000-0000955C0000}"/>
    <cellStyle name="Standard 4 2 2 2 2 6 2 3" xfId="22828" xr:uid="{00000000-0005-0000-0000-0000965C0000}"/>
    <cellStyle name="Standard 4 2 2 2 2 6 3" xfId="10926" xr:uid="{00000000-0005-0000-0000-0000975C0000}"/>
    <cellStyle name="Standard 4 2 2 2 2 6 3 2" xfId="27764" xr:uid="{00000000-0005-0000-0000-0000985C0000}"/>
    <cellStyle name="Standard 4 2 2 2 2 6 4" xfId="19346" xr:uid="{00000000-0005-0000-0000-0000995C0000}"/>
    <cellStyle name="Standard 4 2 2 2 2 7" xfId="2996" xr:uid="{00000000-0005-0000-0000-00009A5C0000}"/>
    <cellStyle name="Standard 4 2 2 2 2 7 2" xfId="6478" xr:uid="{00000000-0005-0000-0000-00009B5C0000}"/>
    <cellStyle name="Standard 4 2 2 2 2 7 2 2" xfId="14899" xr:uid="{00000000-0005-0000-0000-00009C5C0000}"/>
    <cellStyle name="Standard 4 2 2 2 2 7 2 2 2" xfId="31737" xr:uid="{00000000-0005-0000-0000-00009D5C0000}"/>
    <cellStyle name="Standard 4 2 2 2 2 7 2 3" xfId="23319" xr:uid="{00000000-0005-0000-0000-00009E5C0000}"/>
    <cellStyle name="Standard 4 2 2 2 2 7 3" xfId="11417" xr:uid="{00000000-0005-0000-0000-00009F5C0000}"/>
    <cellStyle name="Standard 4 2 2 2 2 7 3 2" xfId="28255" xr:uid="{00000000-0005-0000-0000-0000A05C0000}"/>
    <cellStyle name="Standard 4 2 2 2 2 7 4" xfId="19837" xr:uid="{00000000-0005-0000-0000-0000A15C0000}"/>
    <cellStyle name="Standard 4 2 2 2 2 8" xfId="3493" xr:uid="{00000000-0005-0000-0000-0000A25C0000}"/>
    <cellStyle name="Standard 4 2 2 2 2 8 2" xfId="6975" xr:uid="{00000000-0005-0000-0000-0000A35C0000}"/>
    <cellStyle name="Standard 4 2 2 2 2 8 2 2" xfId="15396" xr:uid="{00000000-0005-0000-0000-0000A45C0000}"/>
    <cellStyle name="Standard 4 2 2 2 2 8 2 2 2" xfId="32234" xr:uid="{00000000-0005-0000-0000-0000A55C0000}"/>
    <cellStyle name="Standard 4 2 2 2 2 8 2 3" xfId="23816" xr:uid="{00000000-0005-0000-0000-0000A65C0000}"/>
    <cellStyle name="Standard 4 2 2 2 2 8 3" xfId="11914" xr:uid="{00000000-0005-0000-0000-0000A75C0000}"/>
    <cellStyle name="Standard 4 2 2 2 2 8 3 2" xfId="28752" xr:uid="{00000000-0005-0000-0000-0000A85C0000}"/>
    <cellStyle name="Standard 4 2 2 2 2 8 4" xfId="20334" xr:uid="{00000000-0005-0000-0000-0000A95C0000}"/>
    <cellStyle name="Standard 4 2 2 2 2 9" xfId="3811" xr:uid="{00000000-0005-0000-0000-0000AA5C0000}"/>
    <cellStyle name="Standard 4 2 2 2 2 9 2" xfId="12232" xr:uid="{00000000-0005-0000-0000-0000AB5C0000}"/>
    <cellStyle name="Standard 4 2 2 2 2 9 2 2" xfId="29070" xr:uid="{00000000-0005-0000-0000-0000AC5C0000}"/>
    <cellStyle name="Standard 4 2 2 2 2 9 3" xfId="20652" xr:uid="{00000000-0005-0000-0000-0000AD5C0000}"/>
    <cellStyle name="Standard 4 2 2 2 3" xfId="362" xr:uid="{00000000-0005-0000-0000-0000AE5C0000}"/>
    <cellStyle name="Standard 4 2 2 2 3 10" xfId="8457" xr:uid="{00000000-0005-0000-0000-0000AF5C0000}"/>
    <cellStyle name="Standard 4 2 2 2 3 10 2" xfId="16878" xr:uid="{00000000-0005-0000-0000-0000B05C0000}"/>
    <cellStyle name="Standard 4 2 2 2 3 10 2 2" xfId="33716" xr:uid="{00000000-0005-0000-0000-0000B15C0000}"/>
    <cellStyle name="Standard 4 2 2 2 3 10 3" xfId="25298" xr:uid="{00000000-0005-0000-0000-0000B25C0000}"/>
    <cellStyle name="Standard 4 2 2 2 3 11" xfId="8837" xr:uid="{00000000-0005-0000-0000-0000B35C0000}"/>
    <cellStyle name="Standard 4 2 2 2 3 11 2" xfId="25676" xr:uid="{00000000-0005-0000-0000-0000B45C0000}"/>
    <cellStyle name="Standard 4 2 2 2 3 12" xfId="17257" xr:uid="{00000000-0005-0000-0000-0000B55C0000}"/>
    <cellStyle name="Standard 4 2 2 2 3 2" xfId="858" xr:uid="{00000000-0005-0000-0000-0000B65C0000}"/>
    <cellStyle name="Standard 4 2 2 2 3 2 2" xfId="1846" xr:uid="{00000000-0005-0000-0000-0000B75C0000}"/>
    <cellStyle name="Standard 4 2 2 2 3 2 2 2" xfId="5382" xr:uid="{00000000-0005-0000-0000-0000B85C0000}"/>
    <cellStyle name="Standard 4 2 2 2 3 2 2 2 2" xfId="13803" xr:uid="{00000000-0005-0000-0000-0000B95C0000}"/>
    <cellStyle name="Standard 4 2 2 2 3 2 2 2 2 2" xfId="30641" xr:uid="{00000000-0005-0000-0000-0000BA5C0000}"/>
    <cellStyle name="Standard 4 2 2 2 3 2 2 2 3" xfId="22223" xr:uid="{00000000-0005-0000-0000-0000BB5C0000}"/>
    <cellStyle name="Standard 4 2 2 2 3 2 2 3" xfId="10321" xr:uid="{00000000-0005-0000-0000-0000BC5C0000}"/>
    <cellStyle name="Standard 4 2 2 2 3 2 2 3 2" xfId="27159" xr:uid="{00000000-0005-0000-0000-0000BD5C0000}"/>
    <cellStyle name="Standard 4 2 2 2 3 2 2 4" xfId="18741" xr:uid="{00000000-0005-0000-0000-0000BE5C0000}"/>
    <cellStyle name="Standard 4 2 2 2 3 2 3" xfId="4394" xr:uid="{00000000-0005-0000-0000-0000BF5C0000}"/>
    <cellStyle name="Standard 4 2 2 2 3 2 3 2" xfId="12815" xr:uid="{00000000-0005-0000-0000-0000C05C0000}"/>
    <cellStyle name="Standard 4 2 2 2 3 2 3 2 2" xfId="29653" xr:uid="{00000000-0005-0000-0000-0000C15C0000}"/>
    <cellStyle name="Standard 4 2 2 2 3 2 3 3" xfId="21235" xr:uid="{00000000-0005-0000-0000-0000C25C0000}"/>
    <cellStyle name="Standard 4 2 2 2 3 2 4" xfId="9333" xr:uid="{00000000-0005-0000-0000-0000C35C0000}"/>
    <cellStyle name="Standard 4 2 2 2 3 2 4 2" xfId="26171" xr:uid="{00000000-0005-0000-0000-0000C45C0000}"/>
    <cellStyle name="Standard 4 2 2 2 3 2 5" xfId="17753" xr:uid="{00000000-0005-0000-0000-0000C55C0000}"/>
    <cellStyle name="Standard 4 2 2 2 3 3" xfId="1351" xr:uid="{00000000-0005-0000-0000-0000C65C0000}"/>
    <cellStyle name="Standard 4 2 2 2 3 3 2" xfId="4887" xr:uid="{00000000-0005-0000-0000-0000C75C0000}"/>
    <cellStyle name="Standard 4 2 2 2 3 3 2 2" xfId="13308" xr:uid="{00000000-0005-0000-0000-0000C85C0000}"/>
    <cellStyle name="Standard 4 2 2 2 3 3 2 2 2" xfId="30146" xr:uid="{00000000-0005-0000-0000-0000C95C0000}"/>
    <cellStyle name="Standard 4 2 2 2 3 3 2 3" xfId="21728" xr:uid="{00000000-0005-0000-0000-0000CA5C0000}"/>
    <cellStyle name="Standard 4 2 2 2 3 3 3" xfId="9826" xr:uid="{00000000-0005-0000-0000-0000CB5C0000}"/>
    <cellStyle name="Standard 4 2 2 2 3 3 3 2" xfId="26664" xr:uid="{00000000-0005-0000-0000-0000CC5C0000}"/>
    <cellStyle name="Standard 4 2 2 2 3 3 4" xfId="18246" xr:uid="{00000000-0005-0000-0000-0000CD5C0000}"/>
    <cellStyle name="Standard 4 2 2 2 3 4" xfId="2504" xr:uid="{00000000-0005-0000-0000-0000CE5C0000}"/>
    <cellStyle name="Standard 4 2 2 2 3 4 2" xfId="5990" xr:uid="{00000000-0005-0000-0000-0000CF5C0000}"/>
    <cellStyle name="Standard 4 2 2 2 3 4 2 2" xfId="14411" xr:uid="{00000000-0005-0000-0000-0000D05C0000}"/>
    <cellStyle name="Standard 4 2 2 2 3 4 2 2 2" xfId="31249" xr:uid="{00000000-0005-0000-0000-0000D15C0000}"/>
    <cellStyle name="Standard 4 2 2 2 3 4 2 3" xfId="22831" xr:uid="{00000000-0005-0000-0000-0000D25C0000}"/>
    <cellStyle name="Standard 4 2 2 2 3 4 3" xfId="10929" xr:uid="{00000000-0005-0000-0000-0000D35C0000}"/>
    <cellStyle name="Standard 4 2 2 2 3 4 3 2" xfId="27767" xr:uid="{00000000-0005-0000-0000-0000D45C0000}"/>
    <cellStyle name="Standard 4 2 2 2 3 4 4" xfId="19349" xr:uid="{00000000-0005-0000-0000-0000D55C0000}"/>
    <cellStyle name="Standard 4 2 2 2 3 5" xfId="2999" xr:uid="{00000000-0005-0000-0000-0000D65C0000}"/>
    <cellStyle name="Standard 4 2 2 2 3 5 2" xfId="6481" xr:uid="{00000000-0005-0000-0000-0000D75C0000}"/>
    <cellStyle name="Standard 4 2 2 2 3 5 2 2" xfId="14902" xr:uid="{00000000-0005-0000-0000-0000D85C0000}"/>
    <cellStyle name="Standard 4 2 2 2 3 5 2 2 2" xfId="31740" xr:uid="{00000000-0005-0000-0000-0000D95C0000}"/>
    <cellStyle name="Standard 4 2 2 2 3 5 2 3" xfId="23322" xr:uid="{00000000-0005-0000-0000-0000DA5C0000}"/>
    <cellStyle name="Standard 4 2 2 2 3 5 3" xfId="11420" xr:uid="{00000000-0005-0000-0000-0000DB5C0000}"/>
    <cellStyle name="Standard 4 2 2 2 3 5 3 2" xfId="28258" xr:uid="{00000000-0005-0000-0000-0000DC5C0000}"/>
    <cellStyle name="Standard 4 2 2 2 3 5 4" xfId="19840" xr:uid="{00000000-0005-0000-0000-0000DD5C0000}"/>
    <cellStyle name="Standard 4 2 2 2 3 6" xfId="3496" xr:uid="{00000000-0005-0000-0000-0000DE5C0000}"/>
    <cellStyle name="Standard 4 2 2 2 3 6 2" xfId="6978" xr:uid="{00000000-0005-0000-0000-0000DF5C0000}"/>
    <cellStyle name="Standard 4 2 2 2 3 6 2 2" xfId="15399" xr:uid="{00000000-0005-0000-0000-0000E05C0000}"/>
    <cellStyle name="Standard 4 2 2 2 3 6 2 2 2" xfId="32237" xr:uid="{00000000-0005-0000-0000-0000E15C0000}"/>
    <cellStyle name="Standard 4 2 2 2 3 6 2 3" xfId="23819" xr:uid="{00000000-0005-0000-0000-0000E25C0000}"/>
    <cellStyle name="Standard 4 2 2 2 3 6 3" xfId="11917" xr:uid="{00000000-0005-0000-0000-0000E35C0000}"/>
    <cellStyle name="Standard 4 2 2 2 3 6 3 2" xfId="28755" xr:uid="{00000000-0005-0000-0000-0000E45C0000}"/>
    <cellStyle name="Standard 4 2 2 2 3 6 4" xfId="20337" xr:uid="{00000000-0005-0000-0000-0000E55C0000}"/>
    <cellStyle name="Standard 4 2 2 2 3 7" xfId="3899" xr:uid="{00000000-0005-0000-0000-0000E65C0000}"/>
    <cellStyle name="Standard 4 2 2 2 3 7 2" xfId="12320" xr:uid="{00000000-0005-0000-0000-0000E75C0000}"/>
    <cellStyle name="Standard 4 2 2 2 3 7 2 2" xfId="29158" xr:uid="{00000000-0005-0000-0000-0000E85C0000}"/>
    <cellStyle name="Standard 4 2 2 2 3 7 3" xfId="20740" xr:uid="{00000000-0005-0000-0000-0000E95C0000}"/>
    <cellStyle name="Standard 4 2 2 2 3 8" xfId="7473" xr:uid="{00000000-0005-0000-0000-0000EA5C0000}"/>
    <cellStyle name="Standard 4 2 2 2 3 8 2" xfId="15894" xr:uid="{00000000-0005-0000-0000-0000EB5C0000}"/>
    <cellStyle name="Standard 4 2 2 2 3 8 2 2" xfId="32732" xr:uid="{00000000-0005-0000-0000-0000EC5C0000}"/>
    <cellStyle name="Standard 4 2 2 2 3 8 3" xfId="24314" xr:uid="{00000000-0005-0000-0000-0000ED5C0000}"/>
    <cellStyle name="Standard 4 2 2 2 3 9" xfId="7964" xr:uid="{00000000-0005-0000-0000-0000EE5C0000}"/>
    <cellStyle name="Standard 4 2 2 2 3 9 2" xfId="16385" xr:uid="{00000000-0005-0000-0000-0000EF5C0000}"/>
    <cellStyle name="Standard 4 2 2 2 3 9 2 2" xfId="33223" xr:uid="{00000000-0005-0000-0000-0000F05C0000}"/>
    <cellStyle name="Standard 4 2 2 2 3 9 3" xfId="24805" xr:uid="{00000000-0005-0000-0000-0000F15C0000}"/>
    <cellStyle name="Standard 4 2 2 2 4" xfId="524" xr:uid="{00000000-0005-0000-0000-0000F25C0000}"/>
    <cellStyle name="Standard 4 2 2 2 4 10" xfId="8458" xr:uid="{00000000-0005-0000-0000-0000F35C0000}"/>
    <cellStyle name="Standard 4 2 2 2 4 10 2" xfId="16879" xr:uid="{00000000-0005-0000-0000-0000F45C0000}"/>
    <cellStyle name="Standard 4 2 2 2 4 10 2 2" xfId="33717" xr:uid="{00000000-0005-0000-0000-0000F55C0000}"/>
    <cellStyle name="Standard 4 2 2 2 4 10 3" xfId="25299" xr:uid="{00000000-0005-0000-0000-0000F65C0000}"/>
    <cellStyle name="Standard 4 2 2 2 4 11" xfId="9000" xr:uid="{00000000-0005-0000-0000-0000F75C0000}"/>
    <cellStyle name="Standard 4 2 2 2 4 11 2" xfId="25838" xr:uid="{00000000-0005-0000-0000-0000F85C0000}"/>
    <cellStyle name="Standard 4 2 2 2 4 12" xfId="17420" xr:uid="{00000000-0005-0000-0000-0000F95C0000}"/>
    <cellStyle name="Standard 4 2 2 2 4 2" xfId="1020" xr:uid="{00000000-0005-0000-0000-0000FA5C0000}"/>
    <cellStyle name="Standard 4 2 2 2 4 2 2" xfId="2008" xr:uid="{00000000-0005-0000-0000-0000FB5C0000}"/>
    <cellStyle name="Standard 4 2 2 2 4 2 2 2" xfId="5544" xr:uid="{00000000-0005-0000-0000-0000FC5C0000}"/>
    <cellStyle name="Standard 4 2 2 2 4 2 2 2 2" xfId="13965" xr:uid="{00000000-0005-0000-0000-0000FD5C0000}"/>
    <cellStyle name="Standard 4 2 2 2 4 2 2 2 2 2" xfId="30803" xr:uid="{00000000-0005-0000-0000-0000FE5C0000}"/>
    <cellStyle name="Standard 4 2 2 2 4 2 2 2 3" xfId="22385" xr:uid="{00000000-0005-0000-0000-0000FF5C0000}"/>
    <cellStyle name="Standard 4 2 2 2 4 2 2 3" xfId="10483" xr:uid="{00000000-0005-0000-0000-0000005D0000}"/>
    <cellStyle name="Standard 4 2 2 2 4 2 2 3 2" xfId="27321" xr:uid="{00000000-0005-0000-0000-0000015D0000}"/>
    <cellStyle name="Standard 4 2 2 2 4 2 2 4" xfId="18903" xr:uid="{00000000-0005-0000-0000-0000025D0000}"/>
    <cellStyle name="Standard 4 2 2 2 4 2 3" xfId="4556" xr:uid="{00000000-0005-0000-0000-0000035D0000}"/>
    <cellStyle name="Standard 4 2 2 2 4 2 3 2" xfId="12977" xr:uid="{00000000-0005-0000-0000-0000045D0000}"/>
    <cellStyle name="Standard 4 2 2 2 4 2 3 2 2" xfId="29815" xr:uid="{00000000-0005-0000-0000-0000055D0000}"/>
    <cellStyle name="Standard 4 2 2 2 4 2 3 3" xfId="21397" xr:uid="{00000000-0005-0000-0000-0000065D0000}"/>
    <cellStyle name="Standard 4 2 2 2 4 2 4" xfId="9495" xr:uid="{00000000-0005-0000-0000-0000075D0000}"/>
    <cellStyle name="Standard 4 2 2 2 4 2 4 2" xfId="26333" xr:uid="{00000000-0005-0000-0000-0000085D0000}"/>
    <cellStyle name="Standard 4 2 2 2 4 2 5" xfId="17915" xr:uid="{00000000-0005-0000-0000-0000095D0000}"/>
    <cellStyle name="Standard 4 2 2 2 4 3" xfId="1513" xr:uid="{00000000-0005-0000-0000-00000A5D0000}"/>
    <cellStyle name="Standard 4 2 2 2 4 3 2" xfId="5049" xr:uid="{00000000-0005-0000-0000-00000B5D0000}"/>
    <cellStyle name="Standard 4 2 2 2 4 3 2 2" xfId="13470" xr:uid="{00000000-0005-0000-0000-00000C5D0000}"/>
    <cellStyle name="Standard 4 2 2 2 4 3 2 2 2" xfId="30308" xr:uid="{00000000-0005-0000-0000-00000D5D0000}"/>
    <cellStyle name="Standard 4 2 2 2 4 3 2 3" xfId="21890" xr:uid="{00000000-0005-0000-0000-00000E5D0000}"/>
    <cellStyle name="Standard 4 2 2 2 4 3 3" xfId="9988" xr:uid="{00000000-0005-0000-0000-00000F5D0000}"/>
    <cellStyle name="Standard 4 2 2 2 4 3 3 2" xfId="26826" xr:uid="{00000000-0005-0000-0000-0000105D0000}"/>
    <cellStyle name="Standard 4 2 2 2 4 3 4" xfId="18408" xr:uid="{00000000-0005-0000-0000-0000115D0000}"/>
    <cellStyle name="Standard 4 2 2 2 4 4" xfId="2505" xr:uid="{00000000-0005-0000-0000-0000125D0000}"/>
    <cellStyle name="Standard 4 2 2 2 4 4 2" xfId="5991" xr:uid="{00000000-0005-0000-0000-0000135D0000}"/>
    <cellStyle name="Standard 4 2 2 2 4 4 2 2" xfId="14412" xr:uid="{00000000-0005-0000-0000-0000145D0000}"/>
    <cellStyle name="Standard 4 2 2 2 4 4 2 2 2" xfId="31250" xr:uid="{00000000-0005-0000-0000-0000155D0000}"/>
    <cellStyle name="Standard 4 2 2 2 4 4 2 3" xfId="22832" xr:uid="{00000000-0005-0000-0000-0000165D0000}"/>
    <cellStyle name="Standard 4 2 2 2 4 4 3" xfId="10930" xr:uid="{00000000-0005-0000-0000-0000175D0000}"/>
    <cellStyle name="Standard 4 2 2 2 4 4 3 2" xfId="27768" xr:uid="{00000000-0005-0000-0000-0000185D0000}"/>
    <cellStyle name="Standard 4 2 2 2 4 4 4" xfId="19350" xr:uid="{00000000-0005-0000-0000-0000195D0000}"/>
    <cellStyle name="Standard 4 2 2 2 4 5" xfId="3000" xr:uid="{00000000-0005-0000-0000-00001A5D0000}"/>
    <cellStyle name="Standard 4 2 2 2 4 5 2" xfId="6482" xr:uid="{00000000-0005-0000-0000-00001B5D0000}"/>
    <cellStyle name="Standard 4 2 2 2 4 5 2 2" xfId="14903" xr:uid="{00000000-0005-0000-0000-00001C5D0000}"/>
    <cellStyle name="Standard 4 2 2 2 4 5 2 2 2" xfId="31741" xr:uid="{00000000-0005-0000-0000-00001D5D0000}"/>
    <cellStyle name="Standard 4 2 2 2 4 5 2 3" xfId="23323" xr:uid="{00000000-0005-0000-0000-00001E5D0000}"/>
    <cellStyle name="Standard 4 2 2 2 4 5 3" xfId="11421" xr:uid="{00000000-0005-0000-0000-00001F5D0000}"/>
    <cellStyle name="Standard 4 2 2 2 4 5 3 2" xfId="28259" xr:uid="{00000000-0005-0000-0000-0000205D0000}"/>
    <cellStyle name="Standard 4 2 2 2 4 5 4" xfId="19841" xr:uid="{00000000-0005-0000-0000-0000215D0000}"/>
    <cellStyle name="Standard 4 2 2 2 4 6" xfId="3497" xr:uid="{00000000-0005-0000-0000-0000225D0000}"/>
    <cellStyle name="Standard 4 2 2 2 4 6 2" xfId="6979" xr:uid="{00000000-0005-0000-0000-0000235D0000}"/>
    <cellStyle name="Standard 4 2 2 2 4 6 2 2" xfId="15400" xr:uid="{00000000-0005-0000-0000-0000245D0000}"/>
    <cellStyle name="Standard 4 2 2 2 4 6 2 2 2" xfId="32238" xr:uid="{00000000-0005-0000-0000-0000255D0000}"/>
    <cellStyle name="Standard 4 2 2 2 4 6 2 3" xfId="23820" xr:uid="{00000000-0005-0000-0000-0000265D0000}"/>
    <cellStyle name="Standard 4 2 2 2 4 6 3" xfId="11918" xr:uid="{00000000-0005-0000-0000-0000275D0000}"/>
    <cellStyle name="Standard 4 2 2 2 4 6 3 2" xfId="28756" xr:uid="{00000000-0005-0000-0000-0000285D0000}"/>
    <cellStyle name="Standard 4 2 2 2 4 6 4" xfId="20338" xr:uid="{00000000-0005-0000-0000-0000295D0000}"/>
    <cellStyle name="Standard 4 2 2 2 4 7" xfId="4061" xr:uid="{00000000-0005-0000-0000-00002A5D0000}"/>
    <cellStyle name="Standard 4 2 2 2 4 7 2" xfId="12482" xr:uid="{00000000-0005-0000-0000-00002B5D0000}"/>
    <cellStyle name="Standard 4 2 2 2 4 7 2 2" xfId="29320" xr:uid="{00000000-0005-0000-0000-00002C5D0000}"/>
    <cellStyle name="Standard 4 2 2 2 4 7 3" xfId="20902" xr:uid="{00000000-0005-0000-0000-00002D5D0000}"/>
    <cellStyle name="Standard 4 2 2 2 4 8" xfId="7474" xr:uid="{00000000-0005-0000-0000-00002E5D0000}"/>
    <cellStyle name="Standard 4 2 2 2 4 8 2" xfId="15895" xr:uid="{00000000-0005-0000-0000-00002F5D0000}"/>
    <cellStyle name="Standard 4 2 2 2 4 8 2 2" xfId="32733" xr:uid="{00000000-0005-0000-0000-0000305D0000}"/>
    <cellStyle name="Standard 4 2 2 2 4 8 3" xfId="24315" xr:uid="{00000000-0005-0000-0000-0000315D0000}"/>
    <cellStyle name="Standard 4 2 2 2 4 9" xfId="7965" xr:uid="{00000000-0005-0000-0000-0000325D0000}"/>
    <cellStyle name="Standard 4 2 2 2 4 9 2" xfId="16386" xr:uid="{00000000-0005-0000-0000-0000335D0000}"/>
    <cellStyle name="Standard 4 2 2 2 4 9 2 2" xfId="33224" xr:uid="{00000000-0005-0000-0000-0000345D0000}"/>
    <cellStyle name="Standard 4 2 2 2 4 9 3" xfId="24806" xr:uid="{00000000-0005-0000-0000-0000355D0000}"/>
    <cellStyle name="Standard 4 2 2 2 5" xfId="695" xr:uid="{00000000-0005-0000-0000-0000365D0000}"/>
    <cellStyle name="Standard 4 2 2 2 5 2" xfId="1683" xr:uid="{00000000-0005-0000-0000-0000375D0000}"/>
    <cellStyle name="Standard 4 2 2 2 5 2 2" xfId="5219" xr:uid="{00000000-0005-0000-0000-0000385D0000}"/>
    <cellStyle name="Standard 4 2 2 2 5 2 2 2" xfId="13640" xr:uid="{00000000-0005-0000-0000-0000395D0000}"/>
    <cellStyle name="Standard 4 2 2 2 5 2 2 2 2" xfId="30478" xr:uid="{00000000-0005-0000-0000-00003A5D0000}"/>
    <cellStyle name="Standard 4 2 2 2 5 2 2 3" xfId="22060" xr:uid="{00000000-0005-0000-0000-00003B5D0000}"/>
    <cellStyle name="Standard 4 2 2 2 5 2 3" xfId="10158" xr:uid="{00000000-0005-0000-0000-00003C5D0000}"/>
    <cellStyle name="Standard 4 2 2 2 5 2 3 2" xfId="26996" xr:uid="{00000000-0005-0000-0000-00003D5D0000}"/>
    <cellStyle name="Standard 4 2 2 2 5 2 4" xfId="18578" xr:uid="{00000000-0005-0000-0000-00003E5D0000}"/>
    <cellStyle name="Standard 4 2 2 2 5 3" xfId="4231" xr:uid="{00000000-0005-0000-0000-00003F5D0000}"/>
    <cellStyle name="Standard 4 2 2 2 5 3 2" xfId="12652" xr:uid="{00000000-0005-0000-0000-0000405D0000}"/>
    <cellStyle name="Standard 4 2 2 2 5 3 2 2" xfId="29490" xr:uid="{00000000-0005-0000-0000-0000415D0000}"/>
    <cellStyle name="Standard 4 2 2 2 5 3 3" xfId="21072" xr:uid="{00000000-0005-0000-0000-0000425D0000}"/>
    <cellStyle name="Standard 4 2 2 2 5 4" xfId="9170" xr:uid="{00000000-0005-0000-0000-0000435D0000}"/>
    <cellStyle name="Standard 4 2 2 2 5 4 2" xfId="26008" xr:uid="{00000000-0005-0000-0000-0000445D0000}"/>
    <cellStyle name="Standard 4 2 2 2 5 5" xfId="17590" xr:uid="{00000000-0005-0000-0000-0000455D0000}"/>
    <cellStyle name="Standard 4 2 2 2 6" xfId="1188" xr:uid="{00000000-0005-0000-0000-0000465D0000}"/>
    <cellStyle name="Standard 4 2 2 2 6 2" xfId="4724" xr:uid="{00000000-0005-0000-0000-0000475D0000}"/>
    <cellStyle name="Standard 4 2 2 2 6 2 2" xfId="13145" xr:uid="{00000000-0005-0000-0000-0000485D0000}"/>
    <cellStyle name="Standard 4 2 2 2 6 2 2 2" xfId="29983" xr:uid="{00000000-0005-0000-0000-0000495D0000}"/>
    <cellStyle name="Standard 4 2 2 2 6 2 3" xfId="21565" xr:uid="{00000000-0005-0000-0000-00004A5D0000}"/>
    <cellStyle name="Standard 4 2 2 2 6 3" xfId="9663" xr:uid="{00000000-0005-0000-0000-00004B5D0000}"/>
    <cellStyle name="Standard 4 2 2 2 6 3 2" xfId="26501" xr:uid="{00000000-0005-0000-0000-00004C5D0000}"/>
    <cellStyle name="Standard 4 2 2 2 6 4" xfId="18083" xr:uid="{00000000-0005-0000-0000-00004D5D0000}"/>
    <cellStyle name="Standard 4 2 2 2 7" xfId="2500" xr:uid="{00000000-0005-0000-0000-00004E5D0000}"/>
    <cellStyle name="Standard 4 2 2 2 7 2" xfId="5986" xr:uid="{00000000-0005-0000-0000-00004F5D0000}"/>
    <cellStyle name="Standard 4 2 2 2 7 2 2" xfId="14407" xr:uid="{00000000-0005-0000-0000-0000505D0000}"/>
    <cellStyle name="Standard 4 2 2 2 7 2 2 2" xfId="31245" xr:uid="{00000000-0005-0000-0000-0000515D0000}"/>
    <cellStyle name="Standard 4 2 2 2 7 2 3" xfId="22827" xr:uid="{00000000-0005-0000-0000-0000525D0000}"/>
    <cellStyle name="Standard 4 2 2 2 7 3" xfId="10925" xr:uid="{00000000-0005-0000-0000-0000535D0000}"/>
    <cellStyle name="Standard 4 2 2 2 7 3 2" xfId="27763" xr:uid="{00000000-0005-0000-0000-0000545D0000}"/>
    <cellStyle name="Standard 4 2 2 2 7 4" xfId="19345" xr:uid="{00000000-0005-0000-0000-0000555D0000}"/>
    <cellStyle name="Standard 4 2 2 2 8" xfId="2995" xr:uid="{00000000-0005-0000-0000-0000565D0000}"/>
    <cellStyle name="Standard 4 2 2 2 8 2" xfId="6477" xr:uid="{00000000-0005-0000-0000-0000575D0000}"/>
    <cellStyle name="Standard 4 2 2 2 8 2 2" xfId="14898" xr:uid="{00000000-0005-0000-0000-0000585D0000}"/>
    <cellStyle name="Standard 4 2 2 2 8 2 2 2" xfId="31736" xr:uid="{00000000-0005-0000-0000-0000595D0000}"/>
    <cellStyle name="Standard 4 2 2 2 8 2 3" xfId="23318" xr:uid="{00000000-0005-0000-0000-00005A5D0000}"/>
    <cellStyle name="Standard 4 2 2 2 8 3" xfId="11416" xr:uid="{00000000-0005-0000-0000-00005B5D0000}"/>
    <cellStyle name="Standard 4 2 2 2 8 3 2" xfId="28254" xr:uid="{00000000-0005-0000-0000-00005C5D0000}"/>
    <cellStyle name="Standard 4 2 2 2 8 4" xfId="19836" xr:uid="{00000000-0005-0000-0000-00005D5D0000}"/>
    <cellStyle name="Standard 4 2 2 2 9" xfId="3492" xr:uid="{00000000-0005-0000-0000-00005E5D0000}"/>
    <cellStyle name="Standard 4 2 2 2 9 2" xfId="6974" xr:uid="{00000000-0005-0000-0000-00005F5D0000}"/>
    <cellStyle name="Standard 4 2 2 2 9 2 2" xfId="15395" xr:uid="{00000000-0005-0000-0000-0000605D0000}"/>
    <cellStyle name="Standard 4 2 2 2 9 2 2 2" xfId="32233" xr:uid="{00000000-0005-0000-0000-0000615D0000}"/>
    <cellStyle name="Standard 4 2 2 2 9 2 3" xfId="23815" xr:uid="{00000000-0005-0000-0000-0000625D0000}"/>
    <cellStyle name="Standard 4 2 2 2 9 3" xfId="11913" xr:uid="{00000000-0005-0000-0000-0000635D0000}"/>
    <cellStyle name="Standard 4 2 2 2 9 3 2" xfId="28751" xr:uid="{00000000-0005-0000-0000-0000645D0000}"/>
    <cellStyle name="Standard 4 2 2 2 9 4" xfId="20333" xr:uid="{00000000-0005-0000-0000-0000655D0000}"/>
    <cellStyle name="Standard 4 2 2 2_1" xfId="251" xr:uid="{00000000-0005-0000-0000-0000665D0000}"/>
    <cellStyle name="Standard 4 2 2 3" xfId="159" xr:uid="{00000000-0005-0000-0000-0000675D0000}"/>
    <cellStyle name="Standard 4 2 2 3 10" xfId="7475" xr:uid="{00000000-0005-0000-0000-0000685D0000}"/>
    <cellStyle name="Standard 4 2 2 3 10 2" xfId="15896" xr:uid="{00000000-0005-0000-0000-0000695D0000}"/>
    <cellStyle name="Standard 4 2 2 3 10 2 2" xfId="32734" xr:uid="{00000000-0005-0000-0000-00006A5D0000}"/>
    <cellStyle name="Standard 4 2 2 3 10 3" xfId="24316" xr:uid="{00000000-0005-0000-0000-00006B5D0000}"/>
    <cellStyle name="Standard 4 2 2 3 11" xfId="7966" xr:uid="{00000000-0005-0000-0000-00006C5D0000}"/>
    <cellStyle name="Standard 4 2 2 3 11 2" xfId="16387" xr:uid="{00000000-0005-0000-0000-00006D5D0000}"/>
    <cellStyle name="Standard 4 2 2 3 11 2 2" xfId="33225" xr:uid="{00000000-0005-0000-0000-00006E5D0000}"/>
    <cellStyle name="Standard 4 2 2 3 11 3" xfId="24807" xr:uid="{00000000-0005-0000-0000-00006F5D0000}"/>
    <cellStyle name="Standard 4 2 2 3 12" xfId="8459" xr:uid="{00000000-0005-0000-0000-0000705D0000}"/>
    <cellStyle name="Standard 4 2 2 3 12 2" xfId="16880" xr:uid="{00000000-0005-0000-0000-0000715D0000}"/>
    <cellStyle name="Standard 4 2 2 3 12 2 2" xfId="33718" xr:uid="{00000000-0005-0000-0000-0000725D0000}"/>
    <cellStyle name="Standard 4 2 2 3 12 3" xfId="25300" xr:uid="{00000000-0005-0000-0000-0000735D0000}"/>
    <cellStyle name="Standard 4 2 2 3 13" xfId="8711" xr:uid="{00000000-0005-0000-0000-0000745D0000}"/>
    <cellStyle name="Standard 4 2 2 3 13 2" xfId="25550" xr:uid="{00000000-0005-0000-0000-0000755D0000}"/>
    <cellStyle name="Standard 4 2 2 3 14" xfId="17131" xr:uid="{00000000-0005-0000-0000-0000765D0000}"/>
    <cellStyle name="Standard 4 2 2 3 2" xfId="399" xr:uid="{00000000-0005-0000-0000-0000775D0000}"/>
    <cellStyle name="Standard 4 2 2 3 2 10" xfId="8460" xr:uid="{00000000-0005-0000-0000-0000785D0000}"/>
    <cellStyle name="Standard 4 2 2 3 2 10 2" xfId="16881" xr:uid="{00000000-0005-0000-0000-0000795D0000}"/>
    <cellStyle name="Standard 4 2 2 3 2 10 2 2" xfId="33719" xr:uid="{00000000-0005-0000-0000-00007A5D0000}"/>
    <cellStyle name="Standard 4 2 2 3 2 10 3" xfId="25301" xr:uid="{00000000-0005-0000-0000-00007B5D0000}"/>
    <cellStyle name="Standard 4 2 2 3 2 11" xfId="8874" xr:uid="{00000000-0005-0000-0000-00007C5D0000}"/>
    <cellStyle name="Standard 4 2 2 3 2 11 2" xfId="25713" xr:uid="{00000000-0005-0000-0000-00007D5D0000}"/>
    <cellStyle name="Standard 4 2 2 3 2 12" xfId="17294" xr:uid="{00000000-0005-0000-0000-00007E5D0000}"/>
    <cellStyle name="Standard 4 2 2 3 2 2" xfId="895" xr:uid="{00000000-0005-0000-0000-00007F5D0000}"/>
    <cellStyle name="Standard 4 2 2 3 2 2 2" xfId="1883" xr:uid="{00000000-0005-0000-0000-0000805D0000}"/>
    <cellStyle name="Standard 4 2 2 3 2 2 2 2" xfId="5419" xr:uid="{00000000-0005-0000-0000-0000815D0000}"/>
    <cellStyle name="Standard 4 2 2 3 2 2 2 2 2" xfId="13840" xr:uid="{00000000-0005-0000-0000-0000825D0000}"/>
    <cellStyle name="Standard 4 2 2 3 2 2 2 2 2 2" xfId="30678" xr:uid="{00000000-0005-0000-0000-0000835D0000}"/>
    <cellStyle name="Standard 4 2 2 3 2 2 2 2 3" xfId="22260" xr:uid="{00000000-0005-0000-0000-0000845D0000}"/>
    <cellStyle name="Standard 4 2 2 3 2 2 2 3" xfId="10358" xr:uid="{00000000-0005-0000-0000-0000855D0000}"/>
    <cellStyle name="Standard 4 2 2 3 2 2 2 3 2" xfId="27196" xr:uid="{00000000-0005-0000-0000-0000865D0000}"/>
    <cellStyle name="Standard 4 2 2 3 2 2 2 4" xfId="18778" xr:uid="{00000000-0005-0000-0000-0000875D0000}"/>
    <cellStyle name="Standard 4 2 2 3 2 2 3" xfId="4431" xr:uid="{00000000-0005-0000-0000-0000885D0000}"/>
    <cellStyle name="Standard 4 2 2 3 2 2 3 2" xfId="12852" xr:uid="{00000000-0005-0000-0000-0000895D0000}"/>
    <cellStyle name="Standard 4 2 2 3 2 2 3 2 2" xfId="29690" xr:uid="{00000000-0005-0000-0000-00008A5D0000}"/>
    <cellStyle name="Standard 4 2 2 3 2 2 3 3" xfId="21272" xr:uid="{00000000-0005-0000-0000-00008B5D0000}"/>
    <cellStyle name="Standard 4 2 2 3 2 2 4" xfId="9370" xr:uid="{00000000-0005-0000-0000-00008C5D0000}"/>
    <cellStyle name="Standard 4 2 2 3 2 2 4 2" xfId="26208" xr:uid="{00000000-0005-0000-0000-00008D5D0000}"/>
    <cellStyle name="Standard 4 2 2 3 2 2 5" xfId="17790" xr:uid="{00000000-0005-0000-0000-00008E5D0000}"/>
    <cellStyle name="Standard 4 2 2 3 2 3" xfId="1388" xr:uid="{00000000-0005-0000-0000-00008F5D0000}"/>
    <cellStyle name="Standard 4 2 2 3 2 3 2" xfId="4924" xr:uid="{00000000-0005-0000-0000-0000905D0000}"/>
    <cellStyle name="Standard 4 2 2 3 2 3 2 2" xfId="13345" xr:uid="{00000000-0005-0000-0000-0000915D0000}"/>
    <cellStyle name="Standard 4 2 2 3 2 3 2 2 2" xfId="30183" xr:uid="{00000000-0005-0000-0000-0000925D0000}"/>
    <cellStyle name="Standard 4 2 2 3 2 3 2 3" xfId="21765" xr:uid="{00000000-0005-0000-0000-0000935D0000}"/>
    <cellStyle name="Standard 4 2 2 3 2 3 3" xfId="9863" xr:uid="{00000000-0005-0000-0000-0000945D0000}"/>
    <cellStyle name="Standard 4 2 2 3 2 3 3 2" xfId="26701" xr:uid="{00000000-0005-0000-0000-0000955D0000}"/>
    <cellStyle name="Standard 4 2 2 3 2 3 4" xfId="18283" xr:uid="{00000000-0005-0000-0000-0000965D0000}"/>
    <cellStyle name="Standard 4 2 2 3 2 4" xfId="2507" xr:uid="{00000000-0005-0000-0000-0000975D0000}"/>
    <cellStyle name="Standard 4 2 2 3 2 4 2" xfId="5993" xr:uid="{00000000-0005-0000-0000-0000985D0000}"/>
    <cellStyle name="Standard 4 2 2 3 2 4 2 2" xfId="14414" xr:uid="{00000000-0005-0000-0000-0000995D0000}"/>
    <cellStyle name="Standard 4 2 2 3 2 4 2 2 2" xfId="31252" xr:uid="{00000000-0005-0000-0000-00009A5D0000}"/>
    <cellStyle name="Standard 4 2 2 3 2 4 2 3" xfId="22834" xr:uid="{00000000-0005-0000-0000-00009B5D0000}"/>
    <cellStyle name="Standard 4 2 2 3 2 4 3" xfId="10932" xr:uid="{00000000-0005-0000-0000-00009C5D0000}"/>
    <cellStyle name="Standard 4 2 2 3 2 4 3 2" xfId="27770" xr:uid="{00000000-0005-0000-0000-00009D5D0000}"/>
    <cellStyle name="Standard 4 2 2 3 2 4 4" xfId="19352" xr:uid="{00000000-0005-0000-0000-00009E5D0000}"/>
    <cellStyle name="Standard 4 2 2 3 2 5" xfId="3002" xr:uid="{00000000-0005-0000-0000-00009F5D0000}"/>
    <cellStyle name="Standard 4 2 2 3 2 5 2" xfId="6484" xr:uid="{00000000-0005-0000-0000-0000A05D0000}"/>
    <cellStyle name="Standard 4 2 2 3 2 5 2 2" xfId="14905" xr:uid="{00000000-0005-0000-0000-0000A15D0000}"/>
    <cellStyle name="Standard 4 2 2 3 2 5 2 2 2" xfId="31743" xr:uid="{00000000-0005-0000-0000-0000A25D0000}"/>
    <cellStyle name="Standard 4 2 2 3 2 5 2 3" xfId="23325" xr:uid="{00000000-0005-0000-0000-0000A35D0000}"/>
    <cellStyle name="Standard 4 2 2 3 2 5 3" xfId="11423" xr:uid="{00000000-0005-0000-0000-0000A45D0000}"/>
    <cellStyle name="Standard 4 2 2 3 2 5 3 2" xfId="28261" xr:uid="{00000000-0005-0000-0000-0000A55D0000}"/>
    <cellStyle name="Standard 4 2 2 3 2 5 4" xfId="19843" xr:uid="{00000000-0005-0000-0000-0000A65D0000}"/>
    <cellStyle name="Standard 4 2 2 3 2 6" xfId="3499" xr:uid="{00000000-0005-0000-0000-0000A75D0000}"/>
    <cellStyle name="Standard 4 2 2 3 2 6 2" xfId="6981" xr:uid="{00000000-0005-0000-0000-0000A85D0000}"/>
    <cellStyle name="Standard 4 2 2 3 2 6 2 2" xfId="15402" xr:uid="{00000000-0005-0000-0000-0000A95D0000}"/>
    <cellStyle name="Standard 4 2 2 3 2 6 2 2 2" xfId="32240" xr:uid="{00000000-0005-0000-0000-0000AA5D0000}"/>
    <cellStyle name="Standard 4 2 2 3 2 6 2 3" xfId="23822" xr:uid="{00000000-0005-0000-0000-0000AB5D0000}"/>
    <cellStyle name="Standard 4 2 2 3 2 6 3" xfId="11920" xr:uid="{00000000-0005-0000-0000-0000AC5D0000}"/>
    <cellStyle name="Standard 4 2 2 3 2 6 3 2" xfId="28758" xr:uid="{00000000-0005-0000-0000-0000AD5D0000}"/>
    <cellStyle name="Standard 4 2 2 3 2 6 4" xfId="20340" xr:uid="{00000000-0005-0000-0000-0000AE5D0000}"/>
    <cellStyle name="Standard 4 2 2 3 2 7" xfId="3936" xr:uid="{00000000-0005-0000-0000-0000AF5D0000}"/>
    <cellStyle name="Standard 4 2 2 3 2 7 2" xfId="12357" xr:uid="{00000000-0005-0000-0000-0000B05D0000}"/>
    <cellStyle name="Standard 4 2 2 3 2 7 2 2" xfId="29195" xr:uid="{00000000-0005-0000-0000-0000B15D0000}"/>
    <cellStyle name="Standard 4 2 2 3 2 7 3" xfId="20777" xr:uid="{00000000-0005-0000-0000-0000B25D0000}"/>
    <cellStyle name="Standard 4 2 2 3 2 8" xfId="7476" xr:uid="{00000000-0005-0000-0000-0000B35D0000}"/>
    <cellStyle name="Standard 4 2 2 3 2 8 2" xfId="15897" xr:uid="{00000000-0005-0000-0000-0000B45D0000}"/>
    <cellStyle name="Standard 4 2 2 3 2 8 2 2" xfId="32735" xr:uid="{00000000-0005-0000-0000-0000B55D0000}"/>
    <cellStyle name="Standard 4 2 2 3 2 8 3" xfId="24317" xr:uid="{00000000-0005-0000-0000-0000B65D0000}"/>
    <cellStyle name="Standard 4 2 2 3 2 9" xfId="7967" xr:uid="{00000000-0005-0000-0000-0000B75D0000}"/>
    <cellStyle name="Standard 4 2 2 3 2 9 2" xfId="16388" xr:uid="{00000000-0005-0000-0000-0000B85D0000}"/>
    <cellStyle name="Standard 4 2 2 3 2 9 2 2" xfId="33226" xr:uid="{00000000-0005-0000-0000-0000B95D0000}"/>
    <cellStyle name="Standard 4 2 2 3 2 9 3" xfId="24808" xr:uid="{00000000-0005-0000-0000-0000BA5D0000}"/>
    <cellStyle name="Standard 4 2 2 3 3" xfId="561" xr:uid="{00000000-0005-0000-0000-0000BB5D0000}"/>
    <cellStyle name="Standard 4 2 2 3 3 10" xfId="8461" xr:uid="{00000000-0005-0000-0000-0000BC5D0000}"/>
    <cellStyle name="Standard 4 2 2 3 3 10 2" xfId="16882" xr:uid="{00000000-0005-0000-0000-0000BD5D0000}"/>
    <cellStyle name="Standard 4 2 2 3 3 10 2 2" xfId="33720" xr:uid="{00000000-0005-0000-0000-0000BE5D0000}"/>
    <cellStyle name="Standard 4 2 2 3 3 10 3" xfId="25302" xr:uid="{00000000-0005-0000-0000-0000BF5D0000}"/>
    <cellStyle name="Standard 4 2 2 3 3 11" xfId="9037" xr:uid="{00000000-0005-0000-0000-0000C05D0000}"/>
    <cellStyle name="Standard 4 2 2 3 3 11 2" xfId="25875" xr:uid="{00000000-0005-0000-0000-0000C15D0000}"/>
    <cellStyle name="Standard 4 2 2 3 3 12" xfId="17457" xr:uid="{00000000-0005-0000-0000-0000C25D0000}"/>
    <cellStyle name="Standard 4 2 2 3 3 2" xfId="1057" xr:uid="{00000000-0005-0000-0000-0000C35D0000}"/>
    <cellStyle name="Standard 4 2 2 3 3 2 2" xfId="2045" xr:uid="{00000000-0005-0000-0000-0000C45D0000}"/>
    <cellStyle name="Standard 4 2 2 3 3 2 2 2" xfId="5581" xr:uid="{00000000-0005-0000-0000-0000C55D0000}"/>
    <cellStyle name="Standard 4 2 2 3 3 2 2 2 2" xfId="14002" xr:uid="{00000000-0005-0000-0000-0000C65D0000}"/>
    <cellStyle name="Standard 4 2 2 3 3 2 2 2 2 2" xfId="30840" xr:uid="{00000000-0005-0000-0000-0000C75D0000}"/>
    <cellStyle name="Standard 4 2 2 3 3 2 2 2 3" xfId="22422" xr:uid="{00000000-0005-0000-0000-0000C85D0000}"/>
    <cellStyle name="Standard 4 2 2 3 3 2 2 3" xfId="10520" xr:uid="{00000000-0005-0000-0000-0000C95D0000}"/>
    <cellStyle name="Standard 4 2 2 3 3 2 2 3 2" xfId="27358" xr:uid="{00000000-0005-0000-0000-0000CA5D0000}"/>
    <cellStyle name="Standard 4 2 2 3 3 2 2 4" xfId="18940" xr:uid="{00000000-0005-0000-0000-0000CB5D0000}"/>
    <cellStyle name="Standard 4 2 2 3 3 2 3" xfId="4593" xr:uid="{00000000-0005-0000-0000-0000CC5D0000}"/>
    <cellStyle name="Standard 4 2 2 3 3 2 3 2" xfId="13014" xr:uid="{00000000-0005-0000-0000-0000CD5D0000}"/>
    <cellStyle name="Standard 4 2 2 3 3 2 3 2 2" xfId="29852" xr:uid="{00000000-0005-0000-0000-0000CE5D0000}"/>
    <cellStyle name="Standard 4 2 2 3 3 2 3 3" xfId="21434" xr:uid="{00000000-0005-0000-0000-0000CF5D0000}"/>
    <cellStyle name="Standard 4 2 2 3 3 2 4" xfId="9532" xr:uid="{00000000-0005-0000-0000-0000D05D0000}"/>
    <cellStyle name="Standard 4 2 2 3 3 2 4 2" xfId="26370" xr:uid="{00000000-0005-0000-0000-0000D15D0000}"/>
    <cellStyle name="Standard 4 2 2 3 3 2 5" xfId="17952" xr:uid="{00000000-0005-0000-0000-0000D25D0000}"/>
    <cellStyle name="Standard 4 2 2 3 3 3" xfId="1550" xr:uid="{00000000-0005-0000-0000-0000D35D0000}"/>
    <cellStyle name="Standard 4 2 2 3 3 3 2" xfId="5086" xr:uid="{00000000-0005-0000-0000-0000D45D0000}"/>
    <cellStyle name="Standard 4 2 2 3 3 3 2 2" xfId="13507" xr:uid="{00000000-0005-0000-0000-0000D55D0000}"/>
    <cellStyle name="Standard 4 2 2 3 3 3 2 2 2" xfId="30345" xr:uid="{00000000-0005-0000-0000-0000D65D0000}"/>
    <cellStyle name="Standard 4 2 2 3 3 3 2 3" xfId="21927" xr:uid="{00000000-0005-0000-0000-0000D75D0000}"/>
    <cellStyle name="Standard 4 2 2 3 3 3 3" xfId="10025" xr:uid="{00000000-0005-0000-0000-0000D85D0000}"/>
    <cellStyle name="Standard 4 2 2 3 3 3 3 2" xfId="26863" xr:uid="{00000000-0005-0000-0000-0000D95D0000}"/>
    <cellStyle name="Standard 4 2 2 3 3 3 4" xfId="18445" xr:uid="{00000000-0005-0000-0000-0000DA5D0000}"/>
    <cellStyle name="Standard 4 2 2 3 3 4" xfId="2508" xr:uid="{00000000-0005-0000-0000-0000DB5D0000}"/>
    <cellStyle name="Standard 4 2 2 3 3 4 2" xfId="5994" xr:uid="{00000000-0005-0000-0000-0000DC5D0000}"/>
    <cellStyle name="Standard 4 2 2 3 3 4 2 2" xfId="14415" xr:uid="{00000000-0005-0000-0000-0000DD5D0000}"/>
    <cellStyle name="Standard 4 2 2 3 3 4 2 2 2" xfId="31253" xr:uid="{00000000-0005-0000-0000-0000DE5D0000}"/>
    <cellStyle name="Standard 4 2 2 3 3 4 2 3" xfId="22835" xr:uid="{00000000-0005-0000-0000-0000DF5D0000}"/>
    <cellStyle name="Standard 4 2 2 3 3 4 3" xfId="10933" xr:uid="{00000000-0005-0000-0000-0000E05D0000}"/>
    <cellStyle name="Standard 4 2 2 3 3 4 3 2" xfId="27771" xr:uid="{00000000-0005-0000-0000-0000E15D0000}"/>
    <cellStyle name="Standard 4 2 2 3 3 4 4" xfId="19353" xr:uid="{00000000-0005-0000-0000-0000E25D0000}"/>
    <cellStyle name="Standard 4 2 2 3 3 5" xfId="3003" xr:uid="{00000000-0005-0000-0000-0000E35D0000}"/>
    <cellStyle name="Standard 4 2 2 3 3 5 2" xfId="6485" xr:uid="{00000000-0005-0000-0000-0000E45D0000}"/>
    <cellStyle name="Standard 4 2 2 3 3 5 2 2" xfId="14906" xr:uid="{00000000-0005-0000-0000-0000E55D0000}"/>
    <cellStyle name="Standard 4 2 2 3 3 5 2 2 2" xfId="31744" xr:uid="{00000000-0005-0000-0000-0000E65D0000}"/>
    <cellStyle name="Standard 4 2 2 3 3 5 2 3" xfId="23326" xr:uid="{00000000-0005-0000-0000-0000E75D0000}"/>
    <cellStyle name="Standard 4 2 2 3 3 5 3" xfId="11424" xr:uid="{00000000-0005-0000-0000-0000E85D0000}"/>
    <cellStyle name="Standard 4 2 2 3 3 5 3 2" xfId="28262" xr:uid="{00000000-0005-0000-0000-0000E95D0000}"/>
    <cellStyle name="Standard 4 2 2 3 3 5 4" xfId="19844" xr:uid="{00000000-0005-0000-0000-0000EA5D0000}"/>
    <cellStyle name="Standard 4 2 2 3 3 6" xfId="3500" xr:uid="{00000000-0005-0000-0000-0000EB5D0000}"/>
    <cellStyle name="Standard 4 2 2 3 3 6 2" xfId="6982" xr:uid="{00000000-0005-0000-0000-0000EC5D0000}"/>
    <cellStyle name="Standard 4 2 2 3 3 6 2 2" xfId="15403" xr:uid="{00000000-0005-0000-0000-0000ED5D0000}"/>
    <cellStyle name="Standard 4 2 2 3 3 6 2 2 2" xfId="32241" xr:uid="{00000000-0005-0000-0000-0000EE5D0000}"/>
    <cellStyle name="Standard 4 2 2 3 3 6 2 3" xfId="23823" xr:uid="{00000000-0005-0000-0000-0000EF5D0000}"/>
    <cellStyle name="Standard 4 2 2 3 3 6 3" xfId="11921" xr:uid="{00000000-0005-0000-0000-0000F05D0000}"/>
    <cellStyle name="Standard 4 2 2 3 3 6 3 2" xfId="28759" xr:uid="{00000000-0005-0000-0000-0000F15D0000}"/>
    <cellStyle name="Standard 4 2 2 3 3 6 4" xfId="20341" xr:uid="{00000000-0005-0000-0000-0000F25D0000}"/>
    <cellStyle name="Standard 4 2 2 3 3 7" xfId="4098" xr:uid="{00000000-0005-0000-0000-0000F35D0000}"/>
    <cellStyle name="Standard 4 2 2 3 3 7 2" xfId="12519" xr:uid="{00000000-0005-0000-0000-0000F45D0000}"/>
    <cellStyle name="Standard 4 2 2 3 3 7 2 2" xfId="29357" xr:uid="{00000000-0005-0000-0000-0000F55D0000}"/>
    <cellStyle name="Standard 4 2 2 3 3 7 3" xfId="20939" xr:uid="{00000000-0005-0000-0000-0000F65D0000}"/>
    <cellStyle name="Standard 4 2 2 3 3 8" xfId="7477" xr:uid="{00000000-0005-0000-0000-0000F75D0000}"/>
    <cellStyle name="Standard 4 2 2 3 3 8 2" xfId="15898" xr:uid="{00000000-0005-0000-0000-0000F85D0000}"/>
    <cellStyle name="Standard 4 2 2 3 3 8 2 2" xfId="32736" xr:uid="{00000000-0005-0000-0000-0000F95D0000}"/>
    <cellStyle name="Standard 4 2 2 3 3 8 3" xfId="24318" xr:uid="{00000000-0005-0000-0000-0000FA5D0000}"/>
    <cellStyle name="Standard 4 2 2 3 3 9" xfId="7968" xr:uid="{00000000-0005-0000-0000-0000FB5D0000}"/>
    <cellStyle name="Standard 4 2 2 3 3 9 2" xfId="16389" xr:uid="{00000000-0005-0000-0000-0000FC5D0000}"/>
    <cellStyle name="Standard 4 2 2 3 3 9 2 2" xfId="33227" xr:uid="{00000000-0005-0000-0000-0000FD5D0000}"/>
    <cellStyle name="Standard 4 2 2 3 3 9 3" xfId="24809" xr:uid="{00000000-0005-0000-0000-0000FE5D0000}"/>
    <cellStyle name="Standard 4 2 2 3 4" xfId="732" xr:uid="{00000000-0005-0000-0000-0000FF5D0000}"/>
    <cellStyle name="Standard 4 2 2 3 4 2" xfId="1720" xr:uid="{00000000-0005-0000-0000-0000005E0000}"/>
    <cellStyle name="Standard 4 2 2 3 4 2 2" xfId="5256" xr:uid="{00000000-0005-0000-0000-0000015E0000}"/>
    <cellStyle name="Standard 4 2 2 3 4 2 2 2" xfId="13677" xr:uid="{00000000-0005-0000-0000-0000025E0000}"/>
    <cellStyle name="Standard 4 2 2 3 4 2 2 2 2" xfId="30515" xr:uid="{00000000-0005-0000-0000-0000035E0000}"/>
    <cellStyle name="Standard 4 2 2 3 4 2 2 3" xfId="22097" xr:uid="{00000000-0005-0000-0000-0000045E0000}"/>
    <cellStyle name="Standard 4 2 2 3 4 2 3" xfId="10195" xr:uid="{00000000-0005-0000-0000-0000055E0000}"/>
    <cellStyle name="Standard 4 2 2 3 4 2 3 2" xfId="27033" xr:uid="{00000000-0005-0000-0000-0000065E0000}"/>
    <cellStyle name="Standard 4 2 2 3 4 2 4" xfId="18615" xr:uid="{00000000-0005-0000-0000-0000075E0000}"/>
    <cellStyle name="Standard 4 2 2 3 4 3" xfId="4268" xr:uid="{00000000-0005-0000-0000-0000085E0000}"/>
    <cellStyle name="Standard 4 2 2 3 4 3 2" xfId="12689" xr:uid="{00000000-0005-0000-0000-0000095E0000}"/>
    <cellStyle name="Standard 4 2 2 3 4 3 2 2" xfId="29527" xr:uid="{00000000-0005-0000-0000-00000A5E0000}"/>
    <cellStyle name="Standard 4 2 2 3 4 3 3" xfId="21109" xr:uid="{00000000-0005-0000-0000-00000B5E0000}"/>
    <cellStyle name="Standard 4 2 2 3 4 4" xfId="9207" xr:uid="{00000000-0005-0000-0000-00000C5E0000}"/>
    <cellStyle name="Standard 4 2 2 3 4 4 2" xfId="26045" xr:uid="{00000000-0005-0000-0000-00000D5E0000}"/>
    <cellStyle name="Standard 4 2 2 3 4 5" xfId="17627" xr:uid="{00000000-0005-0000-0000-00000E5E0000}"/>
    <cellStyle name="Standard 4 2 2 3 5" xfId="1225" xr:uid="{00000000-0005-0000-0000-00000F5E0000}"/>
    <cellStyle name="Standard 4 2 2 3 5 2" xfId="4761" xr:uid="{00000000-0005-0000-0000-0000105E0000}"/>
    <cellStyle name="Standard 4 2 2 3 5 2 2" xfId="13182" xr:uid="{00000000-0005-0000-0000-0000115E0000}"/>
    <cellStyle name="Standard 4 2 2 3 5 2 2 2" xfId="30020" xr:uid="{00000000-0005-0000-0000-0000125E0000}"/>
    <cellStyle name="Standard 4 2 2 3 5 2 3" xfId="21602" xr:uid="{00000000-0005-0000-0000-0000135E0000}"/>
    <cellStyle name="Standard 4 2 2 3 5 3" xfId="9700" xr:uid="{00000000-0005-0000-0000-0000145E0000}"/>
    <cellStyle name="Standard 4 2 2 3 5 3 2" xfId="26538" xr:uid="{00000000-0005-0000-0000-0000155E0000}"/>
    <cellStyle name="Standard 4 2 2 3 5 4" xfId="18120" xr:uid="{00000000-0005-0000-0000-0000165E0000}"/>
    <cellStyle name="Standard 4 2 2 3 6" xfId="2506" xr:uid="{00000000-0005-0000-0000-0000175E0000}"/>
    <cellStyle name="Standard 4 2 2 3 6 2" xfId="5992" xr:uid="{00000000-0005-0000-0000-0000185E0000}"/>
    <cellStyle name="Standard 4 2 2 3 6 2 2" xfId="14413" xr:uid="{00000000-0005-0000-0000-0000195E0000}"/>
    <cellStyle name="Standard 4 2 2 3 6 2 2 2" xfId="31251" xr:uid="{00000000-0005-0000-0000-00001A5E0000}"/>
    <cellStyle name="Standard 4 2 2 3 6 2 3" xfId="22833" xr:uid="{00000000-0005-0000-0000-00001B5E0000}"/>
    <cellStyle name="Standard 4 2 2 3 6 3" xfId="10931" xr:uid="{00000000-0005-0000-0000-00001C5E0000}"/>
    <cellStyle name="Standard 4 2 2 3 6 3 2" xfId="27769" xr:uid="{00000000-0005-0000-0000-00001D5E0000}"/>
    <cellStyle name="Standard 4 2 2 3 6 4" xfId="19351" xr:uid="{00000000-0005-0000-0000-00001E5E0000}"/>
    <cellStyle name="Standard 4 2 2 3 7" xfId="3001" xr:uid="{00000000-0005-0000-0000-00001F5E0000}"/>
    <cellStyle name="Standard 4 2 2 3 7 2" xfId="6483" xr:uid="{00000000-0005-0000-0000-0000205E0000}"/>
    <cellStyle name="Standard 4 2 2 3 7 2 2" xfId="14904" xr:uid="{00000000-0005-0000-0000-0000215E0000}"/>
    <cellStyle name="Standard 4 2 2 3 7 2 2 2" xfId="31742" xr:uid="{00000000-0005-0000-0000-0000225E0000}"/>
    <cellStyle name="Standard 4 2 2 3 7 2 3" xfId="23324" xr:uid="{00000000-0005-0000-0000-0000235E0000}"/>
    <cellStyle name="Standard 4 2 2 3 7 3" xfId="11422" xr:uid="{00000000-0005-0000-0000-0000245E0000}"/>
    <cellStyle name="Standard 4 2 2 3 7 3 2" xfId="28260" xr:uid="{00000000-0005-0000-0000-0000255E0000}"/>
    <cellStyle name="Standard 4 2 2 3 7 4" xfId="19842" xr:uid="{00000000-0005-0000-0000-0000265E0000}"/>
    <cellStyle name="Standard 4 2 2 3 8" xfId="3498" xr:uid="{00000000-0005-0000-0000-0000275E0000}"/>
    <cellStyle name="Standard 4 2 2 3 8 2" xfId="6980" xr:uid="{00000000-0005-0000-0000-0000285E0000}"/>
    <cellStyle name="Standard 4 2 2 3 8 2 2" xfId="15401" xr:uid="{00000000-0005-0000-0000-0000295E0000}"/>
    <cellStyle name="Standard 4 2 2 3 8 2 2 2" xfId="32239" xr:uid="{00000000-0005-0000-0000-00002A5E0000}"/>
    <cellStyle name="Standard 4 2 2 3 8 2 3" xfId="23821" xr:uid="{00000000-0005-0000-0000-00002B5E0000}"/>
    <cellStyle name="Standard 4 2 2 3 8 3" xfId="11919" xr:uid="{00000000-0005-0000-0000-00002C5E0000}"/>
    <cellStyle name="Standard 4 2 2 3 8 3 2" xfId="28757" xr:uid="{00000000-0005-0000-0000-00002D5E0000}"/>
    <cellStyle name="Standard 4 2 2 3 8 4" xfId="20339" xr:uid="{00000000-0005-0000-0000-00002E5E0000}"/>
    <cellStyle name="Standard 4 2 2 3 9" xfId="3773" xr:uid="{00000000-0005-0000-0000-00002F5E0000}"/>
    <cellStyle name="Standard 4 2 2 3 9 2" xfId="12194" xr:uid="{00000000-0005-0000-0000-0000305E0000}"/>
    <cellStyle name="Standard 4 2 2 3 9 2 2" xfId="29032" xr:uid="{00000000-0005-0000-0000-0000315E0000}"/>
    <cellStyle name="Standard 4 2 2 3 9 3" xfId="20614" xr:uid="{00000000-0005-0000-0000-0000325E0000}"/>
    <cellStyle name="Standard 4 2 2 4" xfId="321" xr:uid="{00000000-0005-0000-0000-0000335E0000}"/>
    <cellStyle name="Standard 4 2 2 4 10" xfId="8462" xr:uid="{00000000-0005-0000-0000-0000345E0000}"/>
    <cellStyle name="Standard 4 2 2 4 10 2" xfId="16883" xr:uid="{00000000-0005-0000-0000-0000355E0000}"/>
    <cellStyle name="Standard 4 2 2 4 10 2 2" xfId="33721" xr:uid="{00000000-0005-0000-0000-0000365E0000}"/>
    <cellStyle name="Standard 4 2 2 4 10 3" xfId="25303" xr:uid="{00000000-0005-0000-0000-0000375E0000}"/>
    <cellStyle name="Standard 4 2 2 4 11" xfId="8796" xr:uid="{00000000-0005-0000-0000-0000385E0000}"/>
    <cellStyle name="Standard 4 2 2 4 11 2" xfId="25635" xr:uid="{00000000-0005-0000-0000-0000395E0000}"/>
    <cellStyle name="Standard 4 2 2 4 12" xfId="17216" xr:uid="{00000000-0005-0000-0000-00003A5E0000}"/>
    <cellStyle name="Standard 4 2 2 4 2" xfId="817" xr:uid="{00000000-0005-0000-0000-00003B5E0000}"/>
    <cellStyle name="Standard 4 2 2 4 2 2" xfId="1805" xr:uid="{00000000-0005-0000-0000-00003C5E0000}"/>
    <cellStyle name="Standard 4 2 2 4 2 2 2" xfId="5341" xr:uid="{00000000-0005-0000-0000-00003D5E0000}"/>
    <cellStyle name="Standard 4 2 2 4 2 2 2 2" xfId="13762" xr:uid="{00000000-0005-0000-0000-00003E5E0000}"/>
    <cellStyle name="Standard 4 2 2 4 2 2 2 2 2" xfId="30600" xr:uid="{00000000-0005-0000-0000-00003F5E0000}"/>
    <cellStyle name="Standard 4 2 2 4 2 2 2 3" xfId="22182" xr:uid="{00000000-0005-0000-0000-0000405E0000}"/>
    <cellStyle name="Standard 4 2 2 4 2 2 3" xfId="10280" xr:uid="{00000000-0005-0000-0000-0000415E0000}"/>
    <cellStyle name="Standard 4 2 2 4 2 2 3 2" xfId="27118" xr:uid="{00000000-0005-0000-0000-0000425E0000}"/>
    <cellStyle name="Standard 4 2 2 4 2 2 4" xfId="18700" xr:uid="{00000000-0005-0000-0000-0000435E0000}"/>
    <cellStyle name="Standard 4 2 2 4 2 3" xfId="4353" xr:uid="{00000000-0005-0000-0000-0000445E0000}"/>
    <cellStyle name="Standard 4 2 2 4 2 3 2" xfId="12774" xr:uid="{00000000-0005-0000-0000-0000455E0000}"/>
    <cellStyle name="Standard 4 2 2 4 2 3 2 2" xfId="29612" xr:uid="{00000000-0005-0000-0000-0000465E0000}"/>
    <cellStyle name="Standard 4 2 2 4 2 3 3" xfId="21194" xr:uid="{00000000-0005-0000-0000-0000475E0000}"/>
    <cellStyle name="Standard 4 2 2 4 2 4" xfId="9292" xr:uid="{00000000-0005-0000-0000-0000485E0000}"/>
    <cellStyle name="Standard 4 2 2 4 2 4 2" xfId="26130" xr:uid="{00000000-0005-0000-0000-0000495E0000}"/>
    <cellStyle name="Standard 4 2 2 4 2 5" xfId="17712" xr:uid="{00000000-0005-0000-0000-00004A5E0000}"/>
    <cellStyle name="Standard 4 2 2 4 3" xfId="1310" xr:uid="{00000000-0005-0000-0000-00004B5E0000}"/>
    <cellStyle name="Standard 4 2 2 4 3 2" xfId="4846" xr:uid="{00000000-0005-0000-0000-00004C5E0000}"/>
    <cellStyle name="Standard 4 2 2 4 3 2 2" xfId="13267" xr:uid="{00000000-0005-0000-0000-00004D5E0000}"/>
    <cellStyle name="Standard 4 2 2 4 3 2 2 2" xfId="30105" xr:uid="{00000000-0005-0000-0000-00004E5E0000}"/>
    <cellStyle name="Standard 4 2 2 4 3 2 3" xfId="21687" xr:uid="{00000000-0005-0000-0000-00004F5E0000}"/>
    <cellStyle name="Standard 4 2 2 4 3 3" xfId="9785" xr:uid="{00000000-0005-0000-0000-0000505E0000}"/>
    <cellStyle name="Standard 4 2 2 4 3 3 2" xfId="26623" xr:uid="{00000000-0005-0000-0000-0000515E0000}"/>
    <cellStyle name="Standard 4 2 2 4 3 4" xfId="18205" xr:uid="{00000000-0005-0000-0000-0000525E0000}"/>
    <cellStyle name="Standard 4 2 2 4 4" xfId="2509" xr:uid="{00000000-0005-0000-0000-0000535E0000}"/>
    <cellStyle name="Standard 4 2 2 4 4 2" xfId="5995" xr:uid="{00000000-0005-0000-0000-0000545E0000}"/>
    <cellStyle name="Standard 4 2 2 4 4 2 2" xfId="14416" xr:uid="{00000000-0005-0000-0000-0000555E0000}"/>
    <cellStyle name="Standard 4 2 2 4 4 2 2 2" xfId="31254" xr:uid="{00000000-0005-0000-0000-0000565E0000}"/>
    <cellStyle name="Standard 4 2 2 4 4 2 3" xfId="22836" xr:uid="{00000000-0005-0000-0000-0000575E0000}"/>
    <cellStyle name="Standard 4 2 2 4 4 3" xfId="10934" xr:uid="{00000000-0005-0000-0000-0000585E0000}"/>
    <cellStyle name="Standard 4 2 2 4 4 3 2" xfId="27772" xr:uid="{00000000-0005-0000-0000-0000595E0000}"/>
    <cellStyle name="Standard 4 2 2 4 4 4" xfId="19354" xr:uid="{00000000-0005-0000-0000-00005A5E0000}"/>
    <cellStyle name="Standard 4 2 2 4 5" xfId="3004" xr:uid="{00000000-0005-0000-0000-00005B5E0000}"/>
    <cellStyle name="Standard 4 2 2 4 5 2" xfId="6486" xr:uid="{00000000-0005-0000-0000-00005C5E0000}"/>
    <cellStyle name="Standard 4 2 2 4 5 2 2" xfId="14907" xr:uid="{00000000-0005-0000-0000-00005D5E0000}"/>
    <cellStyle name="Standard 4 2 2 4 5 2 2 2" xfId="31745" xr:uid="{00000000-0005-0000-0000-00005E5E0000}"/>
    <cellStyle name="Standard 4 2 2 4 5 2 3" xfId="23327" xr:uid="{00000000-0005-0000-0000-00005F5E0000}"/>
    <cellStyle name="Standard 4 2 2 4 5 3" xfId="11425" xr:uid="{00000000-0005-0000-0000-0000605E0000}"/>
    <cellStyle name="Standard 4 2 2 4 5 3 2" xfId="28263" xr:uid="{00000000-0005-0000-0000-0000615E0000}"/>
    <cellStyle name="Standard 4 2 2 4 5 4" xfId="19845" xr:uid="{00000000-0005-0000-0000-0000625E0000}"/>
    <cellStyle name="Standard 4 2 2 4 6" xfId="3501" xr:uid="{00000000-0005-0000-0000-0000635E0000}"/>
    <cellStyle name="Standard 4 2 2 4 6 2" xfId="6983" xr:uid="{00000000-0005-0000-0000-0000645E0000}"/>
    <cellStyle name="Standard 4 2 2 4 6 2 2" xfId="15404" xr:uid="{00000000-0005-0000-0000-0000655E0000}"/>
    <cellStyle name="Standard 4 2 2 4 6 2 2 2" xfId="32242" xr:uid="{00000000-0005-0000-0000-0000665E0000}"/>
    <cellStyle name="Standard 4 2 2 4 6 2 3" xfId="23824" xr:uid="{00000000-0005-0000-0000-0000675E0000}"/>
    <cellStyle name="Standard 4 2 2 4 6 3" xfId="11922" xr:uid="{00000000-0005-0000-0000-0000685E0000}"/>
    <cellStyle name="Standard 4 2 2 4 6 3 2" xfId="28760" xr:uid="{00000000-0005-0000-0000-0000695E0000}"/>
    <cellStyle name="Standard 4 2 2 4 6 4" xfId="20342" xr:uid="{00000000-0005-0000-0000-00006A5E0000}"/>
    <cellStyle name="Standard 4 2 2 4 7" xfId="3858" xr:uid="{00000000-0005-0000-0000-00006B5E0000}"/>
    <cellStyle name="Standard 4 2 2 4 7 2" xfId="12279" xr:uid="{00000000-0005-0000-0000-00006C5E0000}"/>
    <cellStyle name="Standard 4 2 2 4 7 2 2" xfId="29117" xr:uid="{00000000-0005-0000-0000-00006D5E0000}"/>
    <cellStyle name="Standard 4 2 2 4 7 3" xfId="20699" xr:uid="{00000000-0005-0000-0000-00006E5E0000}"/>
    <cellStyle name="Standard 4 2 2 4 8" xfId="7478" xr:uid="{00000000-0005-0000-0000-00006F5E0000}"/>
    <cellStyle name="Standard 4 2 2 4 8 2" xfId="15899" xr:uid="{00000000-0005-0000-0000-0000705E0000}"/>
    <cellStyle name="Standard 4 2 2 4 8 2 2" xfId="32737" xr:uid="{00000000-0005-0000-0000-0000715E0000}"/>
    <cellStyle name="Standard 4 2 2 4 8 3" xfId="24319" xr:uid="{00000000-0005-0000-0000-0000725E0000}"/>
    <cellStyle name="Standard 4 2 2 4 9" xfId="7969" xr:uid="{00000000-0005-0000-0000-0000735E0000}"/>
    <cellStyle name="Standard 4 2 2 4 9 2" xfId="16390" xr:uid="{00000000-0005-0000-0000-0000745E0000}"/>
    <cellStyle name="Standard 4 2 2 4 9 2 2" xfId="33228" xr:uid="{00000000-0005-0000-0000-0000755E0000}"/>
    <cellStyle name="Standard 4 2 2 4 9 3" xfId="24810" xr:uid="{00000000-0005-0000-0000-0000765E0000}"/>
    <cellStyle name="Standard 4 2 2 5" xfId="483" xr:uid="{00000000-0005-0000-0000-0000775E0000}"/>
    <cellStyle name="Standard 4 2 2 5 10" xfId="8463" xr:uid="{00000000-0005-0000-0000-0000785E0000}"/>
    <cellStyle name="Standard 4 2 2 5 10 2" xfId="16884" xr:uid="{00000000-0005-0000-0000-0000795E0000}"/>
    <cellStyle name="Standard 4 2 2 5 10 2 2" xfId="33722" xr:uid="{00000000-0005-0000-0000-00007A5E0000}"/>
    <cellStyle name="Standard 4 2 2 5 10 3" xfId="25304" xr:uid="{00000000-0005-0000-0000-00007B5E0000}"/>
    <cellStyle name="Standard 4 2 2 5 11" xfId="8959" xr:uid="{00000000-0005-0000-0000-00007C5E0000}"/>
    <cellStyle name="Standard 4 2 2 5 11 2" xfId="25797" xr:uid="{00000000-0005-0000-0000-00007D5E0000}"/>
    <cellStyle name="Standard 4 2 2 5 12" xfId="17379" xr:uid="{00000000-0005-0000-0000-00007E5E0000}"/>
    <cellStyle name="Standard 4 2 2 5 2" xfId="979" xr:uid="{00000000-0005-0000-0000-00007F5E0000}"/>
    <cellStyle name="Standard 4 2 2 5 2 2" xfId="1967" xr:uid="{00000000-0005-0000-0000-0000805E0000}"/>
    <cellStyle name="Standard 4 2 2 5 2 2 2" xfId="5503" xr:uid="{00000000-0005-0000-0000-0000815E0000}"/>
    <cellStyle name="Standard 4 2 2 5 2 2 2 2" xfId="13924" xr:uid="{00000000-0005-0000-0000-0000825E0000}"/>
    <cellStyle name="Standard 4 2 2 5 2 2 2 2 2" xfId="30762" xr:uid="{00000000-0005-0000-0000-0000835E0000}"/>
    <cellStyle name="Standard 4 2 2 5 2 2 2 3" xfId="22344" xr:uid="{00000000-0005-0000-0000-0000845E0000}"/>
    <cellStyle name="Standard 4 2 2 5 2 2 3" xfId="10442" xr:uid="{00000000-0005-0000-0000-0000855E0000}"/>
    <cellStyle name="Standard 4 2 2 5 2 2 3 2" xfId="27280" xr:uid="{00000000-0005-0000-0000-0000865E0000}"/>
    <cellStyle name="Standard 4 2 2 5 2 2 4" xfId="18862" xr:uid="{00000000-0005-0000-0000-0000875E0000}"/>
    <cellStyle name="Standard 4 2 2 5 2 3" xfId="4515" xr:uid="{00000000-0005-0000-0000-0000885E0000}"/>
    <cellStyle name="Standard 4 2 2 5 2 3 2" xfId="12936" xr:uid="{00000000-0005-0000-0000-0000895E0000}"/>
    <cellStyle name="Standard 4 2 2 5 2 3 2 2" xfId="29774" xr:uid="{00000000-0005-0000-0000-00008A5E0000}"/>
    <cellStyle name="Standard 4 2 2 5 2 3 3" xfId="21356" xr:uid="{00000000-0005-0000-0000-00008B5E0000}"/>
    <cellStyle name="Standard 4 2 2 5 2 4" xfId="9454" xr:uid="{00000000-0005-0000-0000-00008C5E0000}"/>
    <cellStyle name="Standard 4 2 2 5 2 4 2" xfId="26292" xr:uid="{00000000-0005-0000-0000-00008D5E0000}"/>
    <cellStyle name="Standard 4 2 2 5 2 5" xfId="17874" xr:uid="{00000000-0005-0000-0000-00008E5E0000}"/>
    <cellStyle name="Standard 4 2 2 5 3" xfId="1472" xr:uid="{00000000-0005-0000-0000-00008F5E0000}"/>
    <cellStyle name="Standard 4 2 2 5 3 2" xfId="5008" xr:uid="{00000000-0005-0000-0000-0000905E0000}"/>
    <cellStyle name="Standard 4 2 2 5 3 2 2" xfId="13429" xr:uid="{00000000-0005-0000-0000-0000915E0000}"/>
    <cellStyle name="Standard 4 2 2 5 3 2 2 2" xfId="30267" xr:uid="{00000000-0005-0000-0000-0000925E0000}"/>
    <cellStyle name="Standard 4 2 2 5 3 2 3" xfId="21849" xr:uid="{00000000-0005-0000-0000-0000935E0000}"/>
    <cellStyle name="Standard 4 2 2 5 3 3" xfId="9947" xr:uid="{00000000-0005-0000-0000-0000945E0000}"/>
    <cellStyle name="Standard 4 2 2 5 3 3 2" xfId="26785" xr:uid="{00000000-0005-0000-0000-0000955E0000}"/>
    <cellStyle name="Standard 4 2 2 5 3 4" xfId="18367" xr:uid="{00000000-0005-0000-0000-0000965E0000}"/>
    <cellStyle name="Standard 4 2 2 5 4" xfId="2510" xr:uid="{00000000-0005-0000-0000-0000975E0000}"/>
    <cellStyle name="Standard 4 2 2 5 4 2" xfId="5996" xr:uid="{00000000-0005-0000-0000-0000985E0000}"/>
    <cellStyle name="Standard 4 2 2 5 4 2 2" xfId="14417" xr:uid="{00000000-0005-0000-0000-0000995E0000}"/>
    <cellStyle name="Standard 4 2 2 5 4 2 2 2" xfId="31255" xr:uid="{00000000-0005-0000-0000-00009A5E0000}"/>
    <cellStyle name="Standard 4 2 2 5 4 2 3" xfId="22837" xr:uid="{00000000-0005-0000-0000-00009B5E0000}"/>
    <cellStyle name="Standard 4 2 2 5 4 3" xfId="10935" xr:uid="{00000000-0005-0000-0000-00009C5E0000}"/>
    <cellStyle name="Standard 4 2 2 5 4 3 2" xfId="27773" xr:uid="{00000000-0005-0000-0000-00009D5E0000}"/>
    <cellStyle name="Standard 4 2 2 5 4 4" xfId="19355" xr:uid="{00000000-0005-0000-0000-00009E5E0000}"/>
    <cellStyle name="Standard 4 2 2 5 5" xfId="3005" xr:uid="{00000000-0005-0000-0000-00009F5E0000}"/>
    <cellStyle name="Standard 4 2 2 5 5 2" xfId="6487" xr:uid="{00000000-0005-0000-0000-0000A05E0000}"/>
    <cellStyle name="Standard 4 2 2 5 5 2 2" xfId="14908" xr:uid="{00000000-0005-0000-0000-0000A15E0000}"/>
    <cellStyle name="Standard 4 2 2 5 5 2 2 2" xfId="31746" xr:uid="{00000000-0005-0000-0000-0000A25E0000}"/>
    <cellStyle name="Standard 4 2 2 5 5 2 3" xfId="23328" xr:uid="{00000000-0005-0000-0000-0000A35E0000}"/>
    <cellStyle name="Standard 4 2 2 5 5 3" xfId="11426" xr:uid="{00000000-0005-0000-0000-0000A45E0000}"/>
    <cellStyle name="Standard 4 2 2 5 5 3 2" xfId="28264" xr:uid="{00000000-0005-0000-0000-0000A55E0000}"/>
    <cellStyle name="Standard 4 2 2 5 5 4" xfId="19846" xr:uid="{00000000-0005-0000-0000-0000A65E0000}"/>
    <cellStyle name="Standard 4 2 2 5 6" xfId="3502" xr:uid="{00000000-0005-0000-0000-0000A75E0000}"/>
    <cellStyle name="Standard 4 2 2 5 6 2" xfId="6984" xr:uid="{00000000-0005-0000-0000-0000A85E0000}"/>
    <cellStyle name="Standard 4 2 2 5 6 2 2" xfId="15405" xr:uid="{00000000-0005-0000-0000-0000A95E0000}"/>
    <cellStyle name="Standard 4 2 2 5 6 2 2 2" xfId="32243" xr:uid="{00000000-0005-0000-0000-0000AA5E0000}"/>
    <cellStyle name="Standard 4 2 2 5 6 2 3" xfId="23825" xr:uid="{00000000-0005-0000-0000-0000AB5E0000}"/>
    <cellStyle name="Standard 4 2 2 5 6 3" xfId="11923" xr:uid="{00000000-0005-0000-0000-0000AC5E0000}"/>
    <cellStyle name="Standard 4 2 2 5 6 3 2" xfId="28761" xr:uid="{00000000-0005-0000-0000-0000AD5E0000}"/>
    <cellStyle name="Standard 4 2 2 5 6 4" xfId="20343" xr:uid="{00000000-0005-0000-0000-0000AE5E0000}"/>
    <cellStyle name="Standard 4 2 2 5 7" xfId="4020" xr:uid="{00000000-0005-0000-0000-0000AF5E0000}"/>
    <cellStyle name="Standard 4 2 2 5 7 2" xfId="12441" xr:uid="{00000000-0005-0000-0000-0000B05E0000}"/>
    <cellStyle name="Standard 4 2 2 5 7 2 2" xfId="29279" xr:uid="{00000000-0005-0000-0000-0000B15E0000}"/>
    <cellStyle name="Standard 4 2 2 5 7 3" xfId="20861" xr:uid="{00000000-0005-0000-0000-0000B25E0000}"/>
    <cellStyle name="Standard 4 2 2 5 8" xfId="7479" xr:uid="{00000000-0005-0000-0000-0000B35E0000}"/>
    <cellStyle name="Standard 4 2 2 5 8 2" xfId="15900" xr:uid="{00000000-0005-0000-0000-0000B45E0000}"/>
    <cellStyle name="Standard 4 2 2 5 8 2 2" xfId="32738" xr:uid="{00000000-0005-0000-0000-0000B55E0000}"/>
    <cellStyle name="Standard 4 2 2 5 8 3" xfId="24320" xr:uid="{00000000-0005-0000-0000-0000B65E0000}"/>
    <cellStyle name="Standard 4 2 2 5 9" xfId="7970" xr:uid="{00000000-0005-0000-0000-0000B75E0000}"/>
    <cellStyle name="Standard 4 2 2 5 9 2" xfId="16391" xr:uid="{00000000-0005-0000-0000-0000B85E0000}"/>
    <cellStyle name="Standard 4 2 2 5 9 2 2" xfId="33229" xr:uid="{00000000-0005-0000-0000-0000B95E0000}"/>
    <cellStyle name="Standard 4 2 2 5 9 3" xfId="24811" xr:uid="{00000000-0005-0000-0000-0000BA5E0000}"/>
    <cellStyle name="Standard 4 2 2 6" xfId="654" xr:uid="{00000000-0005-0000-0000-0000BB5E0000}"/>
    <cellStyle name="Standard 4 2 2 6 2" xfId="1642" xr:uid="{00000000-0005-0000-0000-0000BC5E0000}"/>
    <cellStyle name="Standard 4 2 2 6 2 2" xfId="5178" xr:uid="{00000000-0005-0000-0000-0000BD5E0000}"/>
    <cellStyle name="Standard 4 2 2 6 2 2 2" xfId="13599" xr:uid="{00000000-0005-0000-0000-0000BE5E0000}"/>
    <cellStyle name="Standard 4 2 2 6 2 2 2 2" xfId="30437" xr:uid="{00000000-0005-0000-0000-0000BF5E0000}"/>
    <cellStyle name="Standard 4 2 2 6 2 2 3" xfId="22019" xr:uid="{00000000-0005-0000-0000-0000C05E0000}"/>
    <cellStyle name="Standard 4 2 2 6 2 3" xfId="10117" xr:uid="{00000000-0005-0000-0000-0000C15E0000}"/>
    <cellStyle name="Standard 4 2 2 6 2 3 2" xfId="26955" xr:uid="{00000000-0005-0000-0000-0000C25E0000}"/>
    <cellStyle name="Standard 4 2 2 6 2 4" xfId="18537" xr:uid="{00000000-0005-0000-0000-0000C35E0000}"/>
    <cellStyle name="Standard 4 2 2 6 3" xfId="4190" xr:uid="{00000000-0005-0000-0000-0000C45E0000}"/>
    <cellStyle name="Standard 4 2 2 6 3 2" xfId="12611" xr:uid="{00000000-0005-0000-0000-0000C55E0000}"/>
    <cellStyle name="Standard 4 2 2 6 3 2 2" xfId="29449" xr:uid="{00000000-0005-0000-0000-0000C65E0000}"/>
    <cellStyle name="Standard 4 2 2 6 3 3" xfId="21031" xr:uid="{00000000-0005-0000-0000-0000C75E0000}"/>
    <cellStyle name="Standard 4 2 2 6 4" xfId="9129" xr:uid="{00000000-0005-0000-0000-0000C85E0000}"/>
    <cellStyle name="Standard 4 2 2 6 4 2" xfId="25967" xr:uid="{00000000-0005-0000-0000-0000C95E0000}"/>
    <cellStyle name="Standard 4 2 2 6 5" xfId="17549" xr:uid="{00000000-0005-0000-0000-0000CA5E0000}"/>
    <cellStyle name="Standard 4 2 2 7" xfId="1147" xr:uid="{00000000-0005-0000-0000-0000CB5E0000}"/>
    <cellStyle name="Standard 4 2 2 7 2" xfId="4683" xr:uid="{00000000-0005-0000-0000-0000CC5E0000}"/>
    <cellStyle name="Standard 4 2 2 7 2 2" xfId="13104" xr:uid="{00000000-0005-0000-0000-0000CD5E0000}"/>
    <cellStyle name="Standard 4 2 2 7 2 2 2" xfId="29942" xr:uid="{00000000-0005-0000-0000-0000CE5E0000}"/>
    <cellStyle name="Standard 4 2 2 7 2 3" xfId="21524" xr:uid="{00000000-0005-0000-0000-0000CF5E0000}"/>
    <cellStyle name="Standard 4 2 2 7 3" xfId="9622" xr:uid="{00000000-0005-0000-0000-0000D05E0000}"/>
    <cellStyle name="Standard 4 2 2 7 3 2" xfId="26460" xr:uid="{00000000-0005-0000-0000-0000D15E0000}"/>
    <cellStyle name="Standard 4 2 2 7 4" xfId="18042" xr:uid="{00000000-0005-0000-0000-0000D25E0000}"/>
    <cellStyle name="Standard 4 2 2 8" xfId="2499" xr:uid="{00000000-0005-0000-0000-0000D35E0000}"/>
    <cellStyle name="Standard 4 2 2 8 2" xfId="5985" xr:uid="{00000000-0005-0000-0000-0000D45E0000}"/>
    <cellStyle name="Standard 4 2 2 8 2 2" xfId="14406" xr:uid="{00000000-0005-0000-0000-0000D55E0000}"/>
    <cellStyle name="Standard 4 2 2 8 2 2 2" xfId="31244" xr:uid="{00000000-0005-0000-0000-0000D65E0000}"/>
    <cellStyle name="Standard 4 2 2 8 2 3" xfId="22826" xr:uid="{00000000-0005-0000-0000-0000D75E0000}"/>
    <cellStyle name="Standard 4 2 2 8 3" xfId="10924" xr:uid="{00000000-0005-0000-0000-0000D85E0000}"/>
    <cellStyle name="Standard 4 2 2 8 3 2" xfId="27762" xr:uid="{00000000-0005-0000-0000-0000D95E0000}"/>
    <cellStyle name="Standard 4 2 2 8 4" xfId="19344" xr:uid="{00000000-0005-0000-0000-0000DA5E0000}"/>
    <cellStyle name="Standard 4 2 2 9" xfId="2994" xr:uid="{00000000-0005-0000-0000-0000DB5E0000}"/>
    <cellStyle name="Standard 4 2 2 9 2" xfId="6476" xr:uid="{00000000-0005-0000-0000-0000DC5E0000}"/>
    <cellStyle name="Standard 4 2 2 9 2 2" xfId="14897" xr:uid="{00000000-0005-0000-0000-0000DD5E0000}"/>
    <cellStyle name="Standard 4 2 2 9 2 2 2" xfId="31735" xr:uid="{00000000-0005-0000-0000-0000DE5E0000}"/>
    <cellStyle name="Standard 4 2 2 9 2 3" xfId="23317" xr:uid="{00000000-0005-0000-0000-0000DF5E0000}"/>
    <cellStyle name="Standard 4 2 2 9 3" xfId="11415" xr:uid="{00000000-0005-0000-0000-0000E05E0000}"/>
    <cellStyle name="Standard 4 2 2 9 3 2" xfId="28253" xr:uid="{00000000-0005-0000-0000-0000E15E0000}"/>
    <cellStyle name="Standard 4 2 2 9 4" xfId="19835" xr:uid="{00000000-0005-0000-0000-0000E25E0000}"/>
    <cellStyle name="Standard 4 2 2_1" xfId="250" xr:uid="{00000000-0005-0000-0000-0000E35E0000}"/>
    <cellStyle name="Standard 4 2 3" xfId="120" xr:uid="{00000000-0005-0000-0000-0000E45E0000}"/>
    <cellStyle name="Standard 4 2 3 10" xfId="3735" xr:uid="{00000000-0005-0000-0000-0000E55E0000}"/>
    <cellStyle name="Standard 4 2 3 10 2" xfId="12156" xr:uid="{00000000-0005-0000-0000-0000E65E0000}"/>
    <cellStyle name="Standard 4 2 3 10 2 2" xfId="28994" xr:uid="{00000000-0005-0000-0000-0000E75E0000}"/>
    <cellStyle name="Standard 4 2 3 10 3" xfId="20576" xr:uid="{00000000-0005-0000-0000-0000E85E0000}"/>
    <cellStyle name="Standard 4 2 3 11" xfId="7480" xr:uid="{00000000-0005-0000-0000-0000E95E0000}"/>
    <cellStyle name="Standard 4 2 3 11 2" xfId="15901" xr:uid="{00000000-0005-0000-0000-0000EA5E0000}"/>
    <cellStyle name="Standard 4 2 3 11 2 2" xfId="32739" xr:uid="{00000000-0005-0000-0000-0000EB5E0000}"/>
    <cellStyle name="Standard 4 2 3 11 3" xfId="24321" xr:uid="{00000000-0005-0000-0000-0000EC5E0000}"/>
    <cellStyle name="Standard 4 2 3 12" xfId="7971" xr:uid="{00000000-0005-0000-0000-0000ED5E0000}"/>
    <cellStyle name="Standard 4 2 3 12 2" xfId="16392" xr:uid="{00000000-0005-0000-0000-0000EE5E0000}"/>
    <cellStyle name="Standard 4 2 3 12 2 2" xfId="33230" xr:uid="{00000000-0005-0000-0000-0000EF5E0000}"/>
    <cellStyle name="Standard 4 2 3 12 3" xfId="24812" xr:uid="{00000000-0005-0000-0000-0000F05E0000}"/>
    <cellStyle name="Standard 4 2 3 13" xfId="8464" xr:uid="{00000000-0005-0000-0000-0000F15E0000}"/>
    <cellStyle name="Standard 4 2 3 13 2" xfId="16885" xr:uid="{00000000-0005-0000-0000-0000F25E0000}"/>
    <cellStyle name="Standard 4 2 3 13 2 2" xfId="33723" xr:uid="{00000000-0005-0000-0000-0000F35E0000}"/>
    <cellStyle name="Standard 4 2 3 13 3" xfId="25305" xr:uid="{00000000-0005-0000-0000-0000F45E0000}"/>
    <cellStyle name="Standard 4 2 3 14" xfId="8673" xr:uid="{00000000-0005-0000-0000-0000F55E0000}"/>
    <cellStyle name="Standard 4 2 3 14 2" xfId="25512" xr:uid="{00000000-0005-0000-0000-0000F65E0000}"/>
    <cellStyle name="Standard 4 2 3 15" xfId="17093" xr:uid="{00000000-0005-0000-0000-0000F75E0000}"/>
    <cellStyle name="Standard 4 2 3 2" xfId="254" xr:uid="{00000000-0005-0000-0000-0000F85E0000}"/>
    <cellStyle name="Standard 4 2 3 2 10" xfId="7481" xr:uid="{00000000-0005-0000-0000-0000F95E0000}"/>
    <cellStyle name="Standard 4 2 3 2 10 2" xfId="15902" xr:uid="{00000000-0005-0000-0000-0000FA5E0000}"/>
    <cellStyle name="Standard 4 2 3 2 10 2 2" xfId="32740" xr:uid="{00000000-0005-0000-0000-0000FB5E0000}"/>
    <cellStyle name="Standard 4 2 3 2 10 3" xfId="24322" xr:uid="{00000000-0005-0000-0000-0000FC5E0000}"/>
    <cellStyle name="Standard 4 2 3 2 11" xfId="7972" xr:uid="{00000000-0005-0000-0000-0000FD5E0000}"/>
    <cellStyle name="Standard 4 2 3 2 11 2" xfId="16393" xr:uid="{00000000-0005-0000-0000-0000FE5E0000}"/>
    <cellStyle name="Standard 4 2 3 2 11 2 2" xfId="33231" xr:uid="{00000000-0005-0000-0000-0000FF5E0000}"/>
    <cellStyle name="Standard 4 2 3 2 11 3" xfId="24813" xr:uid="{00000000-0005-0000-0000-0000005F0000}"/>
    <cellStyle name="Standard 4 2 3 2 12" xfId="8465" xr:uid="{00000000-0005-0000-0000-0000015F0000}"/>
    <cellStyle name="Standard 4 2 3 2 12 2" xfId="16886" xr:uid="{00000000-0005-0000-0000-0000025F0000}"/>
    <cellStyle name="Standard 4 2 3 2 12 2 2" xfId="33724" xr:uid="{00000000-0005-0000-0000-0000035F0000}"/>
    <cellStyle name="Standard 4 2 3 2 12 3" xfId="25306" xr:uid="{00000000-0005-0000-0000-0000045F0000}"/>
    <cellStyle name="Standard 4 2 3 2 13" xfId="8750" xr:uid="{00000000-0005-0000-0000-0000055F0000}"/>
    <cellStyle name="Standard 4 2 3 2 13 2" xfId="25589" xr:uid="{00000000-0005-0000-0000-0000065F0000}"/>
    <cellStyle name="Standard 4 2 3 2 14" xfId="17170" xr:uid="{00000000-0005-0000-0000-0000075F0000}"/>
    <cellStyle name="Standard 4 2 3 2 2" xfId="438" xr:uid="{00000000-0005-0000-0000-0000085F0000}"/>
    <cellStyle name="Standard 4 2 3 2 2 10" xfId="8466" xr:uid="{00000000-0005-0000-0000-0000095F0000}"/>
    <cellStyle name="Standard 4 2 3 2 2 10 2" xfId="16887" xr:uid="{00000000-0005-0000-0000-00000A5F0000}"/>
    <cellStyle name="Standard 4 2 3 2 2 10 2 2" xfId="33725" xr:uid="{00000000-0005-0000-0000-00000B5F0000}"/>
    <cellStyle name="Standard 4 2 3 2 2 10 3" xfId="25307" xr:uid="{00000000-0005-0000-0000-00000C5F0000}"/>
    <cellStyle name="Standard 4 2 3 2 2 11" xfId="8913" xr:uid="{00000000-0005-0000-0000-00000D5F0000}"/>
    <cellStyle name="Standard 4 2 3 2 2 11 2" xfId="25752" xr:uid="{00000000-0005-0000-0000-00000E5F0000}"/>
    <cellStyle name="Standard 4 2 3 2 2 12" xfId="17333" xr:uid="{00000000-0005-0000-0000-00000F5F0000}"/>
    <cellStyle name="Standard 4 2 3 2 2 2" xfId="934" xr:uid="{00000000-0005-0000-0000-0000105F0000}"/>
    <cellStyle name="Standard 4 2 3 2 2 2 2" xfId="1922" xr:uid="{00000000-0005-0000-0000-0000115F0000}"/>
    <cellStyle name="Standard 4 2 3 2 2 2 2 2" xfId="5458" xr:uid="{00000000-0005-0000-0000-0000125F0000}"/>
    <cellStyle name="Standard 4 2 3 2 2 2 2 2 2" xfId="13879" xr:uid="{00000000-0005-0000-0000-0000135F0000}"/>
    <cellStyle name="Standard 4 2 3 2 2 2 2 2 2 2" xfId="30717" xr:uid="{00000000-0005-0000-0000-0000145F0000}"/>
    <cellStyle name="Standard 4 2 3 2 2 2 2 2 3" xfId="22299" xr:uid="{00000000-0005-0000-0000-0000155F0000}"/>
    <cellStyle name="Standard 4 2 3 2 2 2 2 3" xfId="10397" xr:uid="{00000000-0005-0000-0000-0000165F0000}"/>
    <cellStyle name="Standard 4 2 3 2 2 2 2 3 2" xfId="27235" xr:uid="{00000000-0005-0000-0000-0000175F0000}"/>
    <cellStyle name="Standard 4 2 3 2 2 2 2 4" xfId="18817" xr:uid="{00000000-0005-0000-0000-0000185F0000}"/>
    <cellStyle name="Standard 4 2 3 2 2 2 3" xfId="4470" xr:uid="{00000000-0005-0000-0000-0000195F0000}"/>
    <cellStyle name="Standard 4 2 3 2 2 2 3 2" xfId="12891" xr:uid="{00000000-0005-0000-0000-00001A5F0000}"/>
    <cellStyle name="Standard 4 2 3 2 2 2 3 2 2" xfId="29729" xr:uid="{00000000-0005-0000-0000-00001B5F0000}"/>
    <cellStyle name="Standard 4 2 3 2 2 2 3 3" xfId="21311" xr:uid="{00000000-0005-0000-0000-00001C5F0000}"/>
    <cellStyle name="Standard 4 2 3 2 2 2 4" xfId="9409" xr:uid="{00000000-0005-0000-0000-00001D5F0000}"/>
    <cellStyle name="Standard 4 2 3 2 2 2 4 2" xfId="26247" xr:uid="{00000000-0005-0000-0000-00001E5F0000}"/>
    <cellStyle name="Standard 4 2 3 2 2 2 5" xfId="17829" xr:uid="{00000000-0005-0000-0000-00001F5F0000}"/>
    <cellStyle name="Standard 4 2 3 2 2 3" xfId="1427" xr:uid="{00000000-0005-0000-0000-0000205F0000}"/>
    <cellStyle name="Standard 4 2 3 2 2 3 2" xfId="4963" xr:uid="{00000000-0005-0000-0000-0000215F0000}"/>
    <cellStyle name="Standard 4 2 3 2 2 3 2 2" xfId="13384" xr:uid="{00000000-0005-0000-0000-0000225F0000}"/>
    <cellStyle name="Standard 4 2 3 2 2 3 2 2 2" xfId="30222" xr:uid="{00000000-0005-0000-0000-0000235F0000}"/>
    <cellStyle name="Standard 4 2 3 2 2 3 2 3" xfId="21804" xr:uid="{00000000-0005-0000-0000-0000245F0000}"/>
    <cellStyle name="Standard 4 2 3 2 2 3 3" xfId="9902" xr:uid="{00000000-0005-0000-0000-0000255F0000}"/>
    <cellStyle name="Standard 4 2 3 2 2 3 3 2" xfId="26740" xr:uid="{00000000-0005-0000-0000-0000265F0000}"/>
    <cellStyle name="Standard 4 2 3 2 2 3 4" xfId="18322" xr:uid="{00000000-0005-0000-0000-0000275F0000}"/>
    <cellStyle name="Standard 4 2 3 2 2 4" xfId="2513" xr:uid="{00000000-0005-0000-0000-0000285F0000}"/>
    <cellStyle name="Standard 4 2 3 2 2 4 2" xfId="5999" xr:uid="{00000000-0005-0000-0000-0000295F0000}"/>
    <cellStyle name="Standard 4 2 3 2 2 4 2 2" xfId="14420" xr:uid="{00000000-0005-0000-0000-00002A5F0000}"/>
    <cellStyle name="Standard 4 2 3 2 2 4 2 2 2" xfId="31258" xr:uid="{00000000-0005-0000-0000-00002B5F0000}"/>
    <cellStyle name="Standard 4 2 3 2 2 4 2 3" xfId="22840" xr:uid="{00000000-0005-0000-0000-00002C5F0000}"/>
    <cellStyle name="Standard 4 2 3 2 2 4 3" xfId="10938" xr:uid="{00000000-0005-0000-0000-00002D5F0000}"/>
    <cellStyle name="Standard 4 2 3 2 2 4 3 2" xfId="27776" xr:uid="{00000000-0005-0000-0000-00002E5F0000}"/>
    <cellStyle name="Standard 4 2 3 2 2 4 4" xfId="19358" xr:uid="{00000000-0005-0000-0000-00002F5F0000}"/>
    <cellStyle name="Standard 4 2 3 2 2 5" xfId="3008" xr:uid="{00000000-0005-0000-0000-0000305F0000}"/>
    <cellStyle name="Standard 4 2 3 2 2 5 2" xfId="6490" xr:uid="{00000000-0005-0000-0000-0000315F0000}"/>
    <cellStyle name="Standard 4 2 3 2 2 5 2 2" xfId="14911" xr:uid="{00000000-0005-0000-0000-0000325F0000}"/>
    <cellStyle name="Standard 4 2 3 2 2 5 2 2 2" xfId="31749" xr:uid="{00000000-0005-0000-0000-0000335F0000}"/>
    <cellStyle name="Standard 4 2 3 2 2 5 2 3" xfId="23331" xr:uid="{00000000-0005-0000-0000-0000345F0000}"/>
    <cellStyle name="Standard 4 2 3 2 2 5 3" xfId="11429" xr:uid="{00000000-0005-0000-0000-0000355F0000}"/>
    <cellStyle name="Standard 4 2 3 2 2 5 3 2" xfId="28267" xr:uid="{00000000-0005-0000-0000-0000365F0000}"/>
    <cellStyle name="Standard 4 2 3 2 2 5 4" xfId="19849" xr:uid="{00000000-0005-0000-0000-0000375F0000}"/>
    <cellStyle name="Standard 4 2 3 2 2 6" xfId="3505" xr:uid="{00000000-0005-0000-0000-0000385F0000}"/>
    <cellStyle name="Standard 4 2 3 2 2 6 2" xfId="6987" xr:uid="{00000000-0005-0000-0000-0000395F0000}"/>
    <cellStyle name="Standard 4 2 3 2 2 6 2 2" xfId="15408" xr:uid="{00000000-0005-0000-0000-00003A5F0000}"/>
    <cellStyle name="Standard 4 2 3 2 2 6 2 2 2" xfId="32246" xr:uid="{00000000-0005-0000-0000-00003B5F0000}"/>
    <cellStyle name="Standard 4 2 3 2 2 6 2 3" xfId="23828" xr:uid="{00000000-0005-0000-0000-00003C5F0000}"/>
    <cellStyle name="Standard 4 2 3 2 2 6 3" xfId="11926" xr:uid="{00000000-0005-0000-0000-00003D5F0000}"/>
    <cellStyle name="Standard 4 2 3 2 2 6 3 2" xfId="28764" xr:uid="{00000000-0005-0000-0000-00003E5F0000}"/>
    <cellStyle name="Standard 4 2 3 2 2 6 4" xfId="20346" xr:uid="{00000000-0005-0000-0000-00003F5F0000}"/>
    <cellStyle name="Standard 4 2 3 2 2 7" xfId="3975" xr:uid="{00000000-0005-0000-0000-0000405F0000}"/>
    <cellStyle name="Standard 4 2 3 2 2 7 2" xfId="12396" xr:uid="{00000000-0005-0000-0000-0000415F0000}"/>
    <cellStyle name="Standard 4 2 3 2 2 7 2 2" xfId="29234" xr:uid="{00000000-0005-0000-0000-0000425F0000}"/>
    <cellStyle name="Standard 4 2 3 2 2 7 3" xfId="20816" xr:uid="{00000000-0005-0000-0000-0000435F0000}"/>
    <cellStyle name="Standard 4 2 3 2 2 8" xfId="7482" xr:uid="{00000000-0005-0000-0000-0000445F0000}"/>
    <cellStyle name="Standard 4 2 3 2 2 8 2" xfId="15903" xr:uid="{00000000-0005-0000-0000-0000455F0000}"/>
    <cellStyle name="Standard 4 2 3 2 2 8 2 2" xfId="32741" xr:uid="{00000000-0005-0000-0000-0000465F0000}"/>
    <cellStyle name="Standard 4 2 3 2 2 8 3" xfId="24323" xr:uid="{00000000-0005-0000-0000-0000475F0000}"/>
    <cellStyle name="Standard 4 2 3 2 2 9" xfId="7973" xr:uid="{00000000-0005-0000-0000-0000485F0000}"/>
    <cellStyle name="Standard 4 2 3 2 2 9 2" xfId="16394" xr:uid="{00000000-0005-0000-0000-0000495F0000}"/>
    <cellStyle name="Standard 4 2 3 2 2 9 2 2" xfId="33232" xr:uid="{00000000-0005-0000-0000-00004A5F0000}"/>
    <cellStyle name="Standard 4 2 3 2 2 9 3" xfId="24814" xr:uid="{00000000-0005-0000-0000-00004B5F0000}"/>
    <cellStyle name="Standard 4 2 3 2 3" xfId="600" xr:uid="{00000000-0005-0000-0000-00004C5F0000}"/>
    <cellStyle name="Standard 4 2 3 2 3 10" xfId="8467" xr:uid="{00000000-0005-0000-0000-00004D5F0000}"/>
    <cellStyle name="Standard 4 2 3 2 3 10 2" xfId="16888" xr:uid="{00000000-0005-0000-0000-00004E5F0000}"/>
    <cellStyle name="Standard 4 2 3 2 3 10 2 2" xfId="33726" xr:uid="{00000000-0005-0000-0000-00004F5F0000}"/>
    <cellStyle name="Standard 4 2 3 2 3 10 3" xfId="25308" xr:uid="{00000000-0005-0000-0000-0000505F0000}"/>
    <cellStyle name="Standard 4 2 3 2 3 11" xfId="9076" xr:uid="{00000000-0005-0000-0000-0000515F0000}"/>
    <cellStyle name="Standard 4 2 3 2 3 11 2" xfId="25914" xr:uid="{00000000-0005-0000-0000-0000525F0000}"/>
    <cellStyle name="Standard 4 2 3 2 3 12" xfId="17496" xr:uid="{00000000-0005-0000-0000-0000535F0000}"/>
    <cellStyle name="Standard 4 2 3 2 3 2" xfId="1096" xr:uid="{00000000-0005-0000-0000-0000545F0000}"/>
    <cellStyle name="Standard 4 2 3 2 3 2 2" xfId="2084" xr:uid="{00000000-0005-0000-0000-0000555F0000}"/>
    <cellStyle name="Standard 4 2 3 2 3 2 2 2" xfId="5620" xr:uid="{00000000-0005-0000-0000-0000565F0000}"/>
    <cellStyle name="Standard 4 2 3 2 3 2 2 2 2" xfId="14041" xr:uid="{00000000-0005-0000-0000-0000575F0000}"/>
    <cellStyle name="Standard 4 2 3 2 3 2 2 2 2 2" xfId="30879" xr:uid="{00000000-0005-0000-0000-0000585F0000}"/>
    <cellStyle name="Standard 4 2 3 2 3 2 2 2 3" xfId="22461" xr:uid="{00000000-0005-0000-0000-0000595F0000}"/>
    <cellStyle name="Standard 4 2 3 2 3 2 2 3" xfId="10559" xr:uid="{00000000-0005-0000-0000-00005A5F0000}"/>
    <cellStyle name="Standard 4 2 3 2 3 2 2 3 2" xfId="27397" xr:uid="{00000000-0005-0000-0000-00005B5F0000}"/>
    <cellStyle name="Standard 4 2 3 2 3 2 2 4" xfId="18979" xr:uid="{00000000-0005-0000-0000-00005C5F0000}"/>
    <cellStyle name="Standard 4 2 3 2 3 2 3" xfId="4632" xr:uid="{00000000-0005-0000-0000-00005D5F0000}"/>
    <cellStyle name="Standard 4 2 3 2 3 2 3 2" xfId="13053" xr:uid="{00000000-0005-0000-0000-00005E5F0000}"/>
    <cellStyle name="Standard 4 2 3 2 3 2 3 2 2" xfId="29891" xr:uid="{00000000-0005-0000-0000-00005F5F0000}"/>
    <cellStyle name="Standard 4 2 3 2 3 2 3 3" xfId="21473" xr:uid="{00000000-0005-0000-0000-0000605F0000}"/>
    <cellStyle name="Standard 4 2 3 2 3 2 4" xfId="9571" xr:uid="{00000000-0005-0000-0000-0000615F0000}"/>
    <cellStyle name="Standard 4 2 3 2 3 2 4 2" xfId="26409" xr:uid="{00000000-0005-0000-0000-0000625F0000}"/>
    <cellStyle name="Standard 4 2 3 2 3 2 5" xfId="17991" xr:uid="{00000000-0005-0000-0000-0000635F0000}"/>
    <cellStyle name="Standard 4 2 3 2 3 3" xfId="1589" xr:uid="{00000000-0005-0000-0000-0000645F0000}"/>
    <cellStyle name="Standard 4 2 3 2 3 3 2" xfId="5125" xr:uid="{00000000-0005-0000-0000-0000655F0000}"/>
    <cellStyle name="Standard 4 2 3 2 3 3 2 2" xfId="13546" xr:uid="{00000000-0005-0000-0000-0000665F0000}"/>
    <cellStyle name="Standard 4 2 3 2 3 3 2 2 2" xfId="30384" xr:uid="{00000000-0005-0000-0000-0000675F0000}"/>
    <cellStyle name="Standard 4 2 3 2 3 3 2 3" xfId="21966" xr:uid="{00000000-0005-0000-0000-0000685F0000}"/>
    <cellStyle name="Standard 4 2 3 2 3 3 3" xfId="10064" xr:uid="{00000000-0005-0000-0000-0000695F0000}"/>
    <cellStyle name="Standard 4 2 3 2 3 3 3 2" xfId="26902" xr:uid="{00000000-0005-0000-0000-00006A5F0000}"/>
    <cellStyle name="Standard 4 2 3 2 3 3 4" xfId="18484" xr:uid="{00000000-0005-0000-0000-00006B5F0000}"/>
    <cellStyle name="Standard 4 2 3 2 3 4" xfId="2514" xr:uid="{00000000-0005-0000-0000-00006C5F0000}"/>
    <cellStyle name="Standard 4 2 3 2 3 4 2" xfId="6000" xr:uid="{00000000-0005-0000-0000-00006D5F0000}"/>
    <cellStyle name="Standard 4 2 3 2 3 4 2 2" xfId="14421" xr:uid="{00000000-0005-0000-0000-00006E5F0000}"/>
    <cellStyle name="Standard 4 2 3 2 3 4 2 2 2" xfId="31259" xr:uid="{00000000-0005-0000-0000-00006F5F0000}"/>
    <cellStyle name="Standard 4 2 3 2 3 4 2 3" xfId="22841" xr:uid="{00000000-0005-0000-0000-0000705F0000}"/>
    <cellStyle name="Standard 4 2 3 2 3 4 3" xfId="10939" xr:uid="{00000000-0005-0000-0000-0000715F0000}"/>
    <cellStyle name="Standard 4 2 3 2 3 4 3 2" xfId="27777" xr:uid="{00000000-0005-0000-0000-0000725F0000}"/>
    <cellStyle name="Standard 4 2 3 2 3 4 4" xfId="19359" xr:uid="{00000000-0005-0000-0000-0000735F0000}"/>
    <cellStyle name="Standard 4 2 3 2 3 5" xfId="3009" xr:uid="{00000000-0005-0000-0000-0000745F0000}"/>
    <cellStyle name="Standard 4 2 3 2 3 5 2" xfId="6491" xr:uid="{00000000-0005-0000-0000-0000755F0000}"/>
    <cellStyle name="Standard 4 2 3 2 3 5 2 2" xfId="14912" xr:uid="{00000000-0005-0000-0000-0000765F0000}"/>
    <cellStyle name="Standard 4 2 3 2 3 5 2 2 2" xfId="31750" xr:uid="{00000000-0005-0000-0000-0000775F0000}"/>
    <cellStyle name="Standard 4 2 3 2 3 5 2 3" xfId="23332" xr:uid="{00000000-0005-0000-0000-0000785F0000}"/>
    <cellStyle name="Standard 4 2 3 2 3 5 3" xfId="11430" xr:uid="{00000000-0005-0000-0000-0000795F0000}"/>
    <cellStyle name="Standard 4 2 3 2 3 5 3 2" xfId="28268" xr:uid="{00000000-0005-0000-0000-00007A5F0000}"/>
    <cellStyle name="Standard 4 2 3 2 3 5 4" xfId="19850" xr:uid="{00000000-0005-0000-0000-00007B5F0000}"/>
    <cellStyle name="Standard 4 2 3 2 3 6" xfId="3506" xr:uid="{00000000-0005-0000-0000-00007C5F0000}"/>
    <cellStyle name="Standard 4 2 3 2 3 6 2" xfId="6988" xr:uid="{00000000-0005-0000-0000-00007D5F0000}"/>
    <cellStyle name="Standard 4 2 3 2 3 6 2 2" xfId="15409" xr:uid="{00000000-0005-0000-0000-00007E5F0000}"/>
    <cellStyle name="Standard 4 2 3 2 3 6 2 2 2" xfId="32247" xr:uid="{00000000-0005-0000-0000-00007F5F0000}"/>
    <cellStyle name="Standard 4 2 3 2 3 6 2 3" xfId="23829" xr:uid="{00000000-0005-0000-0000-0000805F0000}"/>
    <cellStyle name="Standard 4 2 3 2 3 6 3" xfId="11927" xr:uid="{00000000-0005-0000-0000-0000815F0000}"/>
    <cellStyle name="Standard 4 2 3 2 3 6 3 2" xfId="28765" xr:uid="{00000000-0005-0000-0000-0000825F0000}"/>
    <cellStyle name="Standard 4 2 3 2 3 6 4" xfId="20347" xr:uid="{00000000-0005-0000-0000-0000835F0000}"/>
    <cellStyle name="Standard 4 2 3 2 3 7" xfId="4137" xr:uid="{00000000-0005-0000-0000-0000845F0000}"/>
    <cellStyle name="Standard 4 2 3 2 3 7 2" xfId="12558" xr:uid="{00000000-0005-0000-0000-0000855F0000}"/>
    <cellStyle name="Standard 4 2 3 2 3 7 2 2" xfId="29396" xr:uid="{00000000-0005-0000-0000-0000865F0000}"/>
    <cellStyle name="Standard 4 2 3 2 3 7 3" xfId="20978" xr:uid="{00000000-0005-0000-0000-0000875F0000}"/>
    <cellStyle name="Standard 4 2 3 2 3 8" xfId="7483" xr:uid="{00000000-0005-0000-0000-0000885F0000}"/>
    <cellStyle name="Standard 4 2 3 2 3 8 2" xfId="15904" xr:uid="{00000000-0005-0000-0000-0000895F0000}"/>
    <cellStyle name="Standard 4 2 3 2 3 8 2 2" xfId="32742" xr:uid="{00000000-0005-0000-0000-00008A5F0000}"/>
    <cellStyle name="Standard 4 2 3 2 3 8 3" xfId="24324" xr:uid="{00000000-0005-0000-0000-00008B5F0000}"/>
    <cellStyle name="Standard 4 2 3 2 3 9" xfId="7974" xr:uid="{00000000-0005-0000-0000-00008C5F0000}"/>
    <cellStyle name="Standard 4 2 3 2 3 9 2" xfId="16395" xr:uid="{00000000-0005-0000-0000-00008D5F0000}"/>
    <cellStyle name="Standard 4 2 3 2 3 9 2 2" xfId="33233" xr:uid="{00000000-0005-0000-0000-00008E5F0000}"/>
    <cellStyle name="Standard 4 2 3 2 3 9 3" xfId="24815" xr:uid="{00000000-0005-0000-0000-00008F5F0000}"/>
    <cellStyle name="Standard 4 2 3 2 4" xfId="771" xr:uid="{00000000-0005-0000-0000-0000905F0000}"/>
    <cellStyle name="Standard 4 2 3 2 4 2" xfId="1759" xr:uid="{00000000-0005-0000-0000-0000915F0000}"/>
    <cellStyle name="Standard 4 2 3 2 4 2 2" xfId="5295" xr:uid="{00000000-0005-0000-0000-0000925F0000}"/>
    <cellStyle name="Standard 4 2 3 2 4 2 2 2" xfId="13716" xr:uid="{00000000-0005-0000-0000-0000935F0000}"/>
    <cellStyle name="Standard 4 2 3 2 4 2 2 2 2" xfId="30554" xr:uid="{00000000-0005-0000-0000-0000945F0000}"/>
    <cellStyle name="Standard 4 2 3 2 4 2 2 3" xfId="22136" xr:uid="{00000000-0005-0000-0000-0000955F0000}"/>
    <cellStyle name="Standard 4 2 3 2 4 2 3" xfId="10234" xr:uid="{00000000-0005-0000-0000-0000965F0000}"/>
    <cellStyle name="Standard 4 2 3 2 4 2 3 2" xfId="27072" xr:uid="{00000000-0005-0000-0000-0000975F0000}"/>
    <cellStyle name="Standard 4 2 3 2 4 2 4" xfId="18654" xr:uid="{00000000-0005-0000-0000-0000985F0000}"/>
    <cellStyle name="Standard 4 2 3 2 4 3" xfId="4307" xr:uid="{00000000-0005-0000-0000-0000995F0000}"/>
    <cellStyle name="Standard 4 2 3 2 4 3 2" xfId="12728" xr:uid="{00000000-0005-0000-0000-00009A5F0000}"/>
    <cellStyle name="Standard 4 2 3 2 4 3 2 2" xfId="29566" xr:uid="{00000000-0005-0000-0000-00009B5F0000}"/>
    <cellStyle name="Standard 4 2 3 2 4 3 3" xfId="21148" xr:uid="{00000000-0005-0000-0000-00009C5F0000}"/>
    <cellStyle name="Standard 4 2 3 2 4 4" xfId="9246" xr:uid="{00000000-0005-0000-0000-00009D5F0000}"/>
    <cellStyle name="Standard 4 2 3 2 4 4 2" xfId="26084" xr:uid="{00000000-0005-0000-0000-00009E5F0000}"/>
    <cellStyle name="Standard 4 2 3 2 4 5" xfId="17666" xr:uid="{00000000-0005-0000-0000-00009F5F0000}"/>
    <cellStyle name="Standard 4 2 3 2 5" xfId="1264" xr:uid="{00000000-0005-0000-0000-0000A05F0000}"/>
    <cellStyle name="Standard 4 2 3 2 5 2" xfId="4800" xr:uid="{00000000-0005-0000-0000-0000A15F0000}"/>
    <cellStyle name="Standard 4 2 3 2 5 2 2" xfId="13221" xr:uid="{00000000-0005-0000-0000-0000A25F0000}"/>
    <cellStyle name="Standard 4 2 3 2 5 2 2 2" xfId="30059" xr:uid="{00000000-0005-0000-0000-0000A35F0000}"/>
    <cellStyle name="Standard 4 2 3 2 5 2 3" xfId="21641" xr:uid="{00000000-0005-0000-0000-0000A45F0000}"/>
    <cellStyle name="Standard 4 2 3 2 5 3" xfId="9739" xr:uid="{00000000-0005-0000-0000-0000A55F0000}"/>
    <cellStyle name="Standard 4 2 3 2 5 3 2" xfId="26577" xr:uid="{00000000-0005-0000-0000-0000A65F0000}"/>
    <cellStyle name="Standard 4 2 3 2 5 4" xfId="18159" xr:uid="{00000000-0005-0000-0000-0000A75F0000}"/>
    <cellStyle name="Standard 4 2 3 2 6" xfId="2512" xr:uid="{00000000-0005-0000-0000-0000A85F0000}"/>
    <cellStyle name="Standard 4 2 3 2 6 2" xfId="5998" xr:uid="{00000000-0005-0000-0000-0000A95F0000}"/>
    <cellStyle name="Standard 4 2 3 2 6 2 2" xfId="14419" xr:uid="{00000000-0005-0000-0000-0000AA5F0000}"/>
    <cellStyle name="Standard 4 2 3 2 6 2 2 2" xfId="31257" xr:uid="{00000000-0005-0000-0000-0000AB5F0000}"/>
    <cellStyle name="Standard 4 2 3 2 6 2 3" xfId="22839" xr:uid="{00000000-0005-0000-0000-0000AC5F0000}"/>
    <cellStyle name="Standard 4 2 3 2 6 3" xfId="10937" xr:uid="{00000000-0005-0000-0000-0000AD5F0000}"/>
    <cellStyle name="Standard 4 2 3 2 6 3 2" xfId="27775" xr:uid="{00000000-0005-0000-0000-0000AE5F0000}"/>
    <cellStyle name="Standard 4 2 3 2 6 4" xfId="19357" xr:uid="{00000000-0005-0000-0000-0000AF5F0000}"/>
    <cellStyle name="Standard 4 2 3 2 7" xfId="3007" xr:uid="{00000000-0005-0000-0000-0000B05F0000}"/>
    <cellStyle name="Standard 4 2 3 2 7 2" xfId="6489" xr:uid="{00000000-0005-0000-0000-0000B15F0000}"/>
    <cellStyle name="Standard 4 2 3 2 7 2 2" xfId="14910" xr:uid="{00000000-0005-0000-0000-0000B25F0000}"/>
    <cellStyle name="Standard 4 2 3 2 7 2 2 2" xfId="31748" xr:uid="{00000000-0005-0000-0000-0000B35F0000}"/>
    <cellStyle name="Standard 4 2 3 2 7 2 3" xfId="23330" xr:uid="{00000000-0005-0000-0000-0000B45F0000}"/>
    <cellStyle name="Standard 4 2 3 2 7 3" xfId="11428" xr:uid="{00000000-0005-0000-0000-0000B55F0000}"/>
    <cellStyle name="Standard 4 2 3 2 7 3 2" xfId="28266" xr:uid="{00000000-0005-0000-0000-0000B65F0000}"/>
    <cellStyle name="Standard 4 2 3 2 7 4" xfId="19848" xr:uid="{00000000-0005-0000-0000-0000B75F0000}"/>
    <cellStyle name="Standard 4 2 3 2 8" xfId="3504" xr:uid="{00000000-0005-0000-0000-0000B85F0000}"/>
    <cellStyle name="Standard 4 2 3 2 8 2" xfId="6986" xr:uid="{00000000-0005-0000-0000-0000B95F0000}"/>
    <cellStyle name="Standard 4 2 3 2 8 2 2" xfId="15407" xr:uid="{00000000-0005-0000-0000-0000BA5F0000}"/>
    <cellStyle name="Standard 4 2 3 2 8 2 2 2" xfId="32245" xr:uid="{00000000-0005-0000-0000-0000BB5F0000}"/>
    <cellStyle name="Standard 4 2 3 2 8 2 3" xfId="23827" xr:uid="{00000000-0005-0000-0000-0000BC5F0000}"/>
    <cellStyle name="Standard 4 2 3 2 8 3" xfId="11925" xr:uid="{00000000-0005-0000-0000-0000BD5F0000}"/>
    <cellStyle name="Standard 4 2 3 2 8 3 2" xfId="28763" xr:uid="{00000000-0005-0000-0000-0000BE5F0000}"/>
    <cellStyle name="Standard 4 2 3 2 8 4" xfId="20345" xr:uid="{00000000-0005-0000-0000-0000BF5F0000}"/>
    <cellStyle name="Standard 4 2 3 2 9" xfId="3812" xr:uid="{00000000-0005-0000-0000-0000C05F0000}"/>
    <cellStyle name="Standard 4 2 3 2 9 2" xfId="12233" xr:uid="{00000000-0005-0000-0000-0000C15F0000}"/>
    <cellStyle name="Standard 4 2 3 2 9 2 2" xfId="29071" xr:uid="{00000000-0005-0000-0000-0000C25F0000}"/>
    <cellStyle name="Standard 4 2 3 2 9 3" xfId="20653" xr:uid="{00000000-0005-0000-0000-0000C35F0000}"/>
    <cellStyle name="Standard 4 2 3 3" xfId="361" xr:uid="{00000000-0005-0000-0000-0000C45F0000}"/>
    <cellStyle name="Standard 4 2 3 3 10" xfId="8468" xr:uid="{00000000-0005-0000-0000-0000C55F0000}"/>
    <cellStyle name="Standard 4 2 3 3 10 2" xfId="16889" xr:uid="{00000000-0005-0000-0000-0000C65F0000}"/>
    <cellStyle name="Standard 4 2 3 3 10 2 2" xfId="33727" xr:uid="{00000000-0005-0000-0000-0000C75F0000}"/>
    <cellStyle name="Standard 4 2 3 3 10 3" xfId="25309" xr:uid="{00000000-0005-0000-0000-0000C85F0000}"/>
    <cellStyle name="Standard 4 2 3 3 11" xfId="8836" xr:uid="{00000000-0005-0000-0000-0000C95F0000}"/>
    <cellStyle name="Standard 4 2 3 3 11 2" xfId="25675" xr:uid="{00000000-0005-0000-0000-0000CA5F0000}"/>
    <cellStyle name="Standard 4 2 3 3 12" xfId="17256" xr:uid="{00000000-0005-0000-0000-0000CB5F0000}"/>
    <cellStyle name="Standard 4 2 3 3 2" xfId="857" xr:uid="{00000000-0005-0000-0000-0000CC5F0000}"/>
    <cellStyle name="Standard 4 2 3 3 2 2" xfId="1845" xr:uid="{00000000-0005-0000-0000-0000CD5F0000}"/>
    <cellStyle name="Standard 4 2 3 3 2 2 2" xfId="5381" xr:uid="{00000000-0005-0000-0000-0000CE5F0000}"/>
    <cellStyle name="Standard 4 2 3 3 2 2 2 2" xfId="13802" xr:uid="{00000000-0005-0000-0000-0000CF5F0000}"/>
    <cellStyle name="Standard 4 2 3 3 2 2 2 2 2" xfId="30640" xr:uid="{00000000-0005-0000-0000-0000D05F0000}"/>
    <cellStyle name="Standard 4 2 3 3 2 2 2 3" xfId="22222" xr:uid="{00000000-0005-0000-0000-0000D15F0000}"/>
    <cellStyle name="Standard 4 2 3 3 2 2 3" xfId="10320" xr:uid="{00000000-0005-0000-0000-0000D25F0000}"/>
    <cellStyle name="Standard 4 2 3 3 2 2 3 2" xfId="27158" xr:uid="{00000000-0005-0000-0000-0000D35F0000}"/>
    <cellStyle name="Standard 4 2 3 3 2 2 4" xfId="18740" xr:uid="{00000000-0005-0000-0000-0000D45F0000}"/>
    <cellStyle name="Standard 4 2 3 3 2 3" xfId="4393" xr:uid="{00000000-0005-0000-0000-0000D55F0000}"/>
    <cellStyle name="Standard 4 2 3 3 2 3 2" xfId="12814" xr:uid="{00000000-0005-0000-0000-0000D65F0000}"/>
    <cellStyle name="Standard 4 2 3 3 2 3 2 2" xfId="29652" xr:uid="{00000000-0005-0000-0000-0000D75F0000}"/>
    <cellStyle name="Standard 4 2 3 3 2 3 3" xfId="21234" xr:uid="{00000000-0005-0000-0000-0000D85F0000}"/>
    <cellStyle name="Standard 4 2 3 3 2 4" xfId="9332" xr:uid="{00000000-0005-0000-0000-0000D95F0000}"/>
    <cellStyle name="Standard 4 2 3 3 2 4 2" xfId="26170" xr:uid="{00000000-0005-0000-0000-0000DA5F0000}"/>
    <cellStyle name="Standard 4 2 3 3 2 5" xfId="17752" xr:uid="{00000000-0005-0000-0000-0000DB5F0000}"/>
    <cellStyle name="Standard 4 2 3 3 3" xfId="1350" xr:uid="{00000000-0005-0000-0000-0000DC5F0000}"/>
    <cellStyle name="Standard 4 2 3 3 3 2" xfId="4886" xr:uid="{00000000-0005-0000-0000-0000DD5F0000}"/>
    <cellStyle name="Standard 4 2 3 3 3 2 2" xfId="13307" xr:uid="{00000000-0005-0000-0000-0000DE5F0000}"/>
    <cellStyle name="Standard 4 2 3 3 3 2 2 2" xfId="30145" xr:uid="{00000000-0005-0000-0000-0000DF5F0000}"/>
    <cellStyle name="Standard 4 2 3 3 3 2 3" xfId="21727" xr:uid="{00000000-0005-0000-0000-0000E05F0000}"/>
    <cellStyle name="Standard 4 2 3 3 3 3" xfId="9825" xr:uid="{00000000-0005-0000-0000-0000E15F0000}"/>
    <cellStyle name="Standard 4 2 3 3 3 3 2" xfId="26663" xr:uid="{00000000-0005-0000-0000-0000E25F0000}"/>
    <cellStyle name="Standard 4 2 3 3 3 4" xfId="18245" xr:uid="{00000000-0005-0000-0000-0000E35F0000}"/>
    <cellStyle name="Standard 4 2 3 3 4" xfId="2515" xr:uid="{00000000-0005-0000-0000-0000E45F0000}"/>
    <cellStyle name="Standard 4 2 3 3 4 2" xfId="6001" xr:uid="{00000000-0005-0000-0000-0000E55F0000}"/>
    <cellStyle name="Standard 4 2 3 3 4 2 2" xfId="14422" xr:uid="{00000000-0005-0000-0000-0000E65F0000}"/>
    <cellStyle name="Standard 4 2 3 3 4 2 2 2" xfId="31260" xr:uid="{00000000-0005-0000-0000-0000E75F0000}"/>
    <cellStyle name="Standard 4 2 3 3 4 2 3" xfId="22842" xr:uid="{00000000-0005-0000-0000-0000E85F0000}"/>
    <cellStyle name="Standard 4 2 3 3 4 3" xfId="10940" xr:uid="{00000000-0005-0000-0000-0000E95F0000}"/>
    <cellStyle name="Standard 4 2 3 3 4 3 2" xfId="27778" xr:uid="{00000000-0005-0000-0000-0000EA5F0000}"/>
    <cellStyle name="Standard 4 2 3 3 4 4" xfId="19360" xr:uid="{00000000-0005-0000-0000-0000EB5F0000}"/>
    <cellStyle name="Standard 4 2 3 3 5" xfId="3010" xr:uid="{00000000-0005-0000-0000-0000EC5F0000}"/>
    <cellStyle name="Standard 4 2 3 3 5 2" xfId="6492" xr:uid="{00000000-0005-0000-0000-0000ED5F0000}"/>
    <cellStyle name="Standard 4 2 3 3 5 2 2" xfId="14913" xr:uid="{00000000-0005-0000-0000-0000EE5F0000}"/>
    <cellStyle name="Standard 4 2 3 3 5 2 2 2" xfId="31751" xr:uid="{00000000-0005-0000-0000-0000EF5F0000}"/>
    <cellStyle name="Standard 4 2 3 3 5 2 3" xfId="23333" xr:uid="{00000000-0005-0000-0000-0000F05F0000}"/>
    <cellStyle name="Standard 4 2 3 3 5 3" xfId="11431" xr:uid="{00000000-0005-0000-0000-0000F15F0000}"/>
    <cellStyle name="Standard 4 2 3 3 5 3 2" xfId="28269" xr:uid="{00000000-0005-0000-0000-0000F25F0000}"/>
    <cellStyle name="Standard 4 2 3 3 5 4" xfId="19851" xr:uid="{00000000-0005-0000-0000-0000F35F0000}"/>
    <cellStyle name="Standard 4 2 3 3 6" xfId="3507" xr:uid="{00000000-0005-0000-0000-0000F45F0000}"/>
    <cellStyle name="Standard 4 2 3 3 6 2" xfId="6989" xr:uid="{00000000-0005-0000-0000-0000F55F0000}"/>
    <cellStyle name="Standard 4 2 3 3 6 2 2" xfId="15410" xr:uid="{00000000-0005-0000-0000-0000F65F0000}"/>
    <cellStyle name="Standard 4 2 3 3 6 2 2 2" xfId="32248" xr:uid="{00000000-0005-0000-0000-0000F75F0000}"/>
    <cellStyle name="Standard 4 2 3 3 6 2 3" xfId="23830" xr:uid="{00000000-0005-0000-0000-0000F85F0000}"/>
    <cellStyle name="Standard 4 2 3 3 6 3" xfId="11928" xr:uid="{00000000-0005-0000-0000-0000F95F0000}"/>
    <cellStyle name="Standard 4 2 3 3 6 3 2" xfId="28766" xr:uid="{00000000-0005-0000-0000-0000FA5F0000}"/>
    <cellStyle name="Standard 4 2 3 3 6 4" xfId="20348" xr:uid="{00000000-0005-0000-0000-0000FB5F0000}"/>
    <cellStyle name="Standard 4 2 3 3 7" xfId="3898" xr:uid="{00000000-0005-0000-0000-0000FC5F0000}"/>
    <cellStyle name="Standard 4 2 3 3 7 2" xfId="12319" xr:uid="{00000000-0005-0000-0000-0000FD5F0000}"/>
    <cellStyle name="Standard 4 2 3 3 7 2 2" xfId="29157" xr:uid="{00000000-0005-0000-0000-0000FE5F0000}"/>
    <cellStyle name="Standard 4 2 3 3 7 3" xfId="20739" xr:uid="{00000000-0005-0000-0000-0000FF5F0000}"/>
    <cellStyle name="Standard 4 2 3 3 8" xfId="7484" xr:uid="{00000000-0005-0000-0000-000000600000}"/>
    <cellStyle name="Standard 4 2 3 3 8 2" xfId="15905" xr:uid="{00000000-0005-0000-0000-000001600000}"/>
    <cellStyle name="Standard 4 2 3 3 8 2 2" xfId="32743" xr:uid="{00000000-0005-0000-0000-000002600000}"/>
    <cellStyle name="Standard 4 2 3 3 8 3" xfId="24325" xr:uid="{00000000-0005-0000-0000-000003600000}"/>
    <cellStyle name="Standard 4 2 3 3 9" xfId="7975" xr:uid="{00000000-0005-0000-0000-000004600000}"/>
    <cellStyle name="Standard 4 2 3 3 9 2" xfId="16396" xr:uid="{00000000-0005-0000-0000-000005600000}"/>
    <cellStyle name="Standard 4 2 3 3 9 2 2" xfId="33234" xr:uid="{00000000-0005-0000-0000-000006600000}"/>
    <cellStyle name="Standard 4 2 3 3 9 3" xfId="24816" xr:uid="{00000000-0005-0000-0000-000007600000}"/>
    <cellStyle name="Standard 4 2 3 4" xfId="523" xr:uid="{00000000-0005-0000-0000-000008600000}"/>
    <cellStyle name="Standard 4 2 3 4 10" xfId="8469" xr:uid="{00000000-0005-0000-0000-000009600000}"/>
    <cellStyle name="Standard 4 2 3 4 10 2" xfId="16890" xr:uid="{00000000-0005-0000-0000-00000A600000}"/>
    <cellStyle name="Standard 4 2 3 4 10 2 2" xfId="33728" xr:uid="{00000000-0005-0000-0000-00000B600000}"/>
    <cellStyle name="Standard 4 2 3 4 10 3" xfId="25310" xr:uid="{00000000-0005-0000-0000-00000C600000}"/>
    <cellStyle name="Standard 4 2 3 4 11" xfId="8999" xr:uid="{00000000-0005-0000-0000-00000D600000}"/>
    <cellStyle name="Standard 4 2 3 4 11 2" xfId="25837" xr:uid="{00000000-0005-0000-0000-00000E600000}"/>
    <cellStyle name="Standard 4 2 3 4 12" xfId="17419" xr:uid="{00000000-0005-0000-0000-00000F600000}"/>
    <cellStyle name="Standard 4 2 3 4 2" xfId="1019" xr:uid="{00000000-0005-0000-0000-000010600000}"/>
    <cellStyle name="Standard 4 2 3 4 2 2" xfId="2007" xr:uid="{00000000-0005-0000-0000-000011600000}"/>
    <cellStyle name="Standard 4 2 3 4 2 2 2" xfId="5543" xr:uid="{00000000-0005-0000-0000-000012600000}"/>
    <cellStyle name="Standard 4 2 3 4 2 2 2 2" xfId="13964" xr:uid="{00000000-0005-0000-0000-000013600000}"/>
    <cellStyle name="Standard 4 2 3 4 2 2 2 2 2" xfId="30802" xr:uid="{00000000-0005-0000-0000-000014600000}"/>
    <cellStyle name="Standard 4 2 3 4 2 2 2 3" xfId="22384" xr:uid="{00000000-0005-0000-0000-000015600000}"/>
    <cellStyle name="Standard 4 2 3 4 2 2 3" xfId="10482" xr:uid="{00000000-0005-0000-0000-000016600000}"/>
    <cellStyle name="Standard 4 2 3 4 2 2 3 2" xfId="27320" xr:uid="{00000000-0005-0000-0000-000017600000}"/>
    <cellStyle name="Standard 4 2 3 4 2 2 4" xfId="18902" xr:uid="{00000000-0005-0000-0000-000018600000}"/>
    <cellStyle name="Standard 4 2 3 4 2 3" xfId="4555" xr:uid="{00000000-0005-0000-0000-000019600000}"/>
    <cellStyle name="Standard 4 2 3 4 2 3 2" xfId="12976" xr:uid="{00000000-0005-0000-0000-00001A600000}"/>
    <cellStyle name="Standard 4 2 3 4 2 3 2 2" xfId="29814" xr:uid="{00000000-0005-0000-0000-00001B600000}"/>
    <cellStyle name="Standard 4 2 3 4 2 3 3" xfId="21396" xr:uid="{00000000-0005-0000-0000-00001C600000}"/>
    <cellStyle name="Standard 4 2 3 4 2 4" xfId="9494" xr:uid="{00000000-0005-0000-0000-00001D600000}"/>
    <cellStyle name="Standard 4 2 3 4 2 4 2" xfId="26332" xr:uid="{00000000-0005-0000-0000-00001E600000}"/>
    <cellStyle name="Standard 4 2 3 4 2 5" xfId="17914" xr:uid="{00000000-0005-0000-0000-00001F600000}"/>
    <cellStyle name="Standard 4 2 3 4 3" xfId="1512" xr:uid="{00000000-0005-0000-0000-000020600000}"/>
    <cellStyle name="Standard 4 2 3 4 3 2" xfId="5048" xr:uid="{00000000-0005-0000-0000-000021600000}"/>
    <cellStyle name="Standard 4 2 3 4 3 2 2" xfId="13469" xr:uid="{00000000-0005-0000-0000-000022600000}"/>
    <cellStyle name="Standard 4 2 3 4 3 2 2 2" xfId="30307" xr:uid="{00000000-0005-0000-0000-000023600000}"/>
    <cellStyle name="Standard 4 2 3 4 3 2 3" xfId="21889" xr:uid="{00000000-0005-0000-0000-000024600000}"/>
    <cellStyle name="Standard 4 2 3 4 3 3" xfId="9987" xr:uid="{00000000-0005-0000-0000-000025600000}"/>
    <cellStyle name="Standard 4 2 3 4 3 3 2" xfId="26825" xr:uid="{00000000-0005-0000-0000-000026600000}"/>
    <cellStyle name="Standard 4 2 3 4 3 4" xfId="18407" xr:uid="{00000000-0005-0000-0000-000027600000}"/>
    <cellStyle name="Standard 4 2 3 4 4" xfId="2516" xr:uid="{00000000-0005-0000-0000-000028600000}"/>
    <cellStyle name="Standard 4 2 3 4 4 2" xfId="6002" xr:uid="{00000000-0005-0000-0000-000029600000}"/>
    <cellStyle name="Standard 4 2 3 4 4 2 2" xfId="14423" xr:uid="{00000000-0005-0000-0000-00002A600000}"/>
    <cellStyle name="Standard 4 2 3 4 4 2 2 2" xfId="31261" xr:uid="{00000000-0005-0000-0000-00002B600000}"/>
    <cellStyle name="Standard 4 2 3 4 4 2 3" xfId="22843" xr:uid="{00000000-0005-0000-0000-00002C600000}"/>
    <cellStyle name="Standard 4 2 3 4 4 3" xfId="10941" xr:uid="{00000000-0005-0000-0000-00002D600000}"/>
    <cellStyle name="Standard 4 2 3 4 4 3 2" xfId="27779" xr:uid="{00000000-0005-0000-0000-00002E600000}"/>
    <cellStyle name="Standard 4 2 3 4 4 4" xfId="19361" xr:uid="{00000000-0005-0000-0000-00002F600000}"/>
    <cellStyle name="Standard 4 2 3 4 5" xfId="3011" xr:uid="{00000000-0005-0000-0000-000030600000}"/>
    <cellStyle name="Standard 4 2 3 4 5 2" xfId="6493" xr:uid="{00000000-0005-0000-0000-000031600000}"/>
    <cellStyle name="Standard 4 2 3 4 5 2 2" xfId="14914" xr:uid="{00000000-0005-0000-0000-000032600000}"/>
    <cellStyle name="Standard 4 2 3 4 5 2 2 2" xfId="31752" xr:uid="{00000000-0005-0000-0000-000033600000}"/>
    <cellStyle name="Standard 4 2 3 4 5 2 3" xfId="23334" xr:uid="{00000000-0005-0000-0000-000034600000}"/>
    <cellStyle name="Standard 4 2 3 4 5 3" xfId="11432" xr:uid="{00000000-0005-0000-0000-000035600000}"/>
    <cellStyle name="Standard 4 2 3 4 5 3 2" xfId="28270" xr:uid="{00000000-0005-0000-0000-000036600000}"/>
    <cellStyle name="Standard 4 2 3 4 5 4" xfId="19852" xr:uid="{00000000-0005-0000-0000-000037600000}"/>
    <cellStyle name="Standard 4 2 3 4 6" xfId="3508" xr:uid="{00000000-0005-0000-0000-000038600000}"/>
    <cellStyle name="Standard 4 2 3 4 6 2" xfId="6990" xr:uid="{00000000-0005-0000-0000-000039600000}"/>
    <cellStyle name="Standard 4 2 3 4 6 2 2" xfId="15411" xr:uid="{00000000-0005-0000-0000-00003A600000}"/>
    <cellStyle name="Standard 4 2 3 4 6 2 2 2" xfId="32249" xr:uid="{00000000-0005-0000-0000-00003B600000}"/>
    <cellStyle name="Standard 4 2 3 4 6 2 3" xfId="23831" xr:uid="{00000000-0005-0000-0000-00003C600000}"/>
    <cellStyle name="Standard 4 2 3 4 6 3" xfId="11929" xr:uid="{00000000-0005-0000-0000-00003D600000}"/>
    <cellStyle name="Standard 4 2 3 4 6 3 2" xfId="28767" xr:uid="{00000000-0005-0000-0000-00003E600000}"/>
    <cellStyle name="Standard 4 2 3 4 6 4" xfId="20349" xr:uid="{00000000-0005-0000-0000-00003F600000}"/>
    <cellStyle name="Standard 4 2 3 4 7" xfId="4060" xr:uid="{00000000-0005-0000-0000-000040600000}"/>
    <cellStyle name="Standard 4 2 3 4 7 2" xfId="12481" xr:uid="{00000000-0005-0000-0000-000041600000}"/>
    <cellStyle name="Standard 4 2 3 4 7 2 2" xfId="29319" xr:uid="{00000000-0005-0000-0000-000042600000}"/>
    <cellStyle name="Standard 4 2 3 4 7 3" xfId="20901" xr:uid="{00000000-0005-0000-0000-000043600000}"/>
    <cellStyle name="Standard 4 2 3 4 8" xfId="7485" xr:uid="{00000000-0005-0000-0000-000044600000}"/>
    <cellStyle name="Standard 4 2 3 4 8 2" xfId="15906" xr:uid="{00000000-0005-0000-0000-000045600000}"/>
    <cellStyle name="Standard 4 2 3 4 8 2 2" xfId="32744" xr:uid="{00000000-0005-0000-0000-000046600000}"/>
    <cellStyle name="Standard 4 2 3 4 8 3" xfId="24326" xr:uid="{00000000-0005-0000-0000-000047600000}"/>
    <cellStyle name="Standard 4 2 3 4 9" xfId="7976" xr:uid="{00000000-0005-0000-0000-000048600000}"/>
    <cellStyle name="Standard 4 2 3 4 9 2" xfId="16397" xr:uid="{00000000-0005-0000-0000-000049600000}"/>
    <cellStyle name="Standard 4 2 3 4 9 2 2" xfId="33235" xr:uid="{00000000-0005-0000-0000-00004A600000}"/>
    <cellStyle name="Standard 4 2 3 4 9 3" xfId="24817" xr:uid="{00000000-0005-0000-0000-00004B600000}"/>
    <cellStyle name="Standard 4 2 3 5" xfId="694" xr:uid="{00000000-0005-0000-0000-00004C600000}"/>
    <cellStyle name="Standard 4 2 3 5 2" xfId="1682" xr:uid="{00000000-0005-0000-0000-00004D600000}"/>
    <cellStyle name="Standard 4 2 3 5 2 2" xfId="5218" xr:uid="{00000000-0005-0000-0000-00004E600000}"/>
    <cellStyle name="Standard 4 2 3 5 2 2 2" xfId="13639" xr:uid="{00000000-0005-0000-0000-00004F600000}"/>
    <cellStyle name="Standard 4 2 3 5 2 2 2 2" xfId="30477" xr:uid="{00000000-0005-0000-0000-000050600000}"/>
    <cellStyle name="Standard 4 2 3 5 2 2 3" xfId="22059" xr:uid="{00000000-0005-0000-0000-000051600000}"/>
    <cellStyle name="Standard 4 2 3 5 2 3" xfId="10157" xr:uid="{00000000-0005-0000-0000-000052600000}"/>
    <cellStyle name="Standard 4 2 3 5 2 3 2" xfId="26995" xr:uid="{00000000-0005-0000-0000-000053600000}"/>
    <cellStyle name="Standard 4 2 3 5 2 4" xfId="18577" xr:uid="{00000000-0005-0000-0000-000054600000}"/>
    <cellStyle name="Standard 4 2 3 5 3" xfId="4230" xr:uid="{00000000-0005-0000-0000-000055600000}"/>
    <cellStyle name="Standard 4 2 3 5 3 2" xfId="12651" xr:uid="{00000000-0005-0000-0000-000056600000}"/>
    <cellStyle name="Standard 4 2 3 5 3 2 2" xfId="29489" xr:uid="{00000000-0005-0000-0000-000057600000}"/>
    <cellStyle name="Standard 4 2 3 5 3 3" xfId="21071" xr:uid="{00000000-0005-0000-0000-000058600000}"/>
    <cellStyle name="Standard 4 2 3 5 4" xfId="9169" xr:uid="{00000000-0005-0000-0000-000059600000}"/>
    <cellStyle name="Standard 4 2 3 5 4 2" xfId="26007" xr:uid="{00000000-0005-0000-0000-00005A600000}"/>
    <cellStyle name="Standard 4 2 3 5 5" xfId="17589" xr:uid="{00000000-0005-0000-0000-00005B600000}"/>
    <cellStyle name="Standard 4 2 3 6" xfId="1187" xr:uid="{00000000-0005-0000-0000-00005C600000}"/>
    <cellStyle name="Standard 4 2 3 6 2" xfId="4723" xr:uid="{00000000-0005-0000-0000-00005D600000}"/>
    <cellStyle name="Standard 4 2 3 6 2 2" xfId="13144" xr:uid="{00000000-0005-0000-0000-00005E600000}"/>
    <cellStyle name="Standard 4 2 3 6 2 2 2" xfId="29982" xr:uid="{00000000-0005-0000-0000-00005F600000}"/>
    <cellStyle name="Standard 4 2 3 6 2 3" xfId="21564" xr:uid="{00000000-0005-0000-0000-000060600000}"/>
    <cellStyle name="Standard 4 2 3 6 3" xfId="9662" xr:uid="{00000000-0005-0000-0000-000061600000}"/>
    <cellStyle name="Standard 4 2 3 6 3 2" xfId="26500" xr:uid="{00000000-0005-0000-0000-000062600000}"/>
    <cellStyle name="Standard 4 2 3 6 4" xfId="18082" xr:uid="{00000000-0005-0000-0000-000063600000}"/>
    <cellStyle name="Standard 4 2 3 7" xfId="2511" xr:uid="{00000000-0005-0000-0000-000064600000}"/>
    <cellStyle name="Standard 4 2 3 7 2" xfId="5997" xr:uid="{00000000-0005-0000-0000-000065600000}"/>
    <cellStyle name="Standard 4 2 3 7 2 2" xfId="14418" xr:uid="{00000000-0005-0000-0000-000066600000}"/>
    <cellStyle name="Standard 4 2 3 7 2 2 2" xfId="31256" xr:uid="{00000000-0005-0000-0000-000067600000}"/>
    <cellStyle name="Standard 4 2 3 7 2 3" xfId="22838" xr:uid="{00000000-0005-0000-0000-000068600000}"/>
    <cellStyle name="Standard 4 2 3 7 3" xfId="10936" xr:uid="{00000000-0005-0000-0000-000069600000}"/>
    <cellStyle name="Standard 4 2 3 7 3 2" xfId="27774" xr:uid="{00000000-0005-0000-0000-00006A600000}"/>
    <cellStyle name="Standard 4 2 3 7 4" xfId="19356" xr:uid="{00000000-0005-0000-0000-00006B600000}"/>
    <cellStyle name="Standard 4 2 3 8" xfId="3006" xr:uid="{00000000-0005-0000-0000-00006C600000}"/>
    <cellStyle name="Standard 4 2 3 8 2" xfId="6488" xr:uid="{00000000-0005-0000-0000-00006D600000}"/>
    <cellStyle name="Standard 4 2 3 8 2 2" xfId="14909" xr:uid="{00000000-0005-0000-0000-00006E600000}"/>
    <cellStyle name="Standard 4 2 3 8 2 2 2" xfId="31747" xr:uid="{00000000-0005-0000-0000-00006F600000}"/>
    <cellStyle name="Standard 4 2 3 8 2 3" xfId="23329" xr:uid="{00000000-0005-0000-0000-000070600000}"/>
    <cellStyle name="Standard 4 2 3 8 3" xfId="11427" xr:uid="{00000000-0005-0000-0000-000071600000}"/>
    <cellStyle name="Standard 4 2 3 8 3 2" xfId="28265" xr:uid="{00000000-0005-0000-0000-000072600000}"/>
    <cellStyle name="Standard 4 2 3 8 4" xfId="19847" xr:uid="{00000000-0005-0000-0000-000073600000}"/>
    <cellStyle name="Standard 4 2 3 9" xfId="3503" xr:uid="{00000000-0005-0000-0000-000074600000}"/>
    <cellStyle name="Standard 4 2 3 9 2" xfId="6985" xr:uid="{00000000-0005-0000-0000-000075600000}"/>
    <cellStyle name="Standard 4 2 3 9 2 2" xfId="15406" xr:uid="{00000000-0005-0000-0000-000076600000}"/>
    <cellStyle name="Standard 4 2 3 9 2 2 2" xfId="32244" xr:uid="{00000000-0005-0000-0000-000077600000}"/>
    <cellStyle name="Standard 4 2 3 9 2 3" xfId="23826" xr:uid="{00000000-0005-0000-0000-000078600000}"/>
    <cellStyle name="Standard 4 2 3 9 3" xfId="11924" xr:uid="{00000000-0005-0000-0000-000079600000}"/>
    <cellStyle name="Standard 4 2 3 9 3 2" xfId="28762" xr:uid="{00000000-0005-0000-0000-00007A600000}"/>
    <cellStyle name="Standard 4 2 3 9 4" xfId="20344" xr:uid="{00000000-0005-0000-0000-00007B600000}"/>
    <cellStyle name="Standard 4 2 3_1" xfId="253" xr:uid="{00000000-0005-0000-0000-00007C600000}"/>
    <cellStyle name="Standard 4 2 4" xfId="134" xr:uid="{00000000-0005-0000-0000-00007D600000}"/>
    <cellStyle name="Standard 4 2 4 10" xfId="7486" xr:uid="{00000000-0005-0000-0000-00007E600000}"/>
    <cellStyle name="Standard 4 2 4 10 2" xfId="15907" xr:uid="{00000000-0005-0000-0000-00007F600000}"/>
    <cellStyle name="Standard 4 2 4 10 2 2" xfId="32745" xr:uid="{00000000-0005-0000-0000-000080600000}"/>
    <cellStyle name="Standard 4 2 4 10 3" xfId="24327" xr:uid="{00000000-0005-0000-0000-000081600000}"/>
    <cellStyle name="Standard 4 2 4 11" xfId="7977" xr:uid="{00000000-0005-0000-0000-000082600000}"/>
    <cellStyle name="Standard 4 2 4 11 2" xfId="16398" xr:uid="{00000000-0005-0000-0000-000083600000}"/>
    <cellStyle name="Standard 4 2 4 11 2 2" xfId="33236" xr:uid="{00000000-0005-0000-0000-000084600000}"/>
    <cellStyle name="Standard 4 2 4 11 3" xfId="24818" xr:uid="{00000000-0005-0000-0000-000085600000}"/>
    <cellStyle name="Standard 4 2 4 12" xfId="8470" xr:uid="{00000000-0005-0000-0000-000086600000}"/>
    <cellStyle name="Standard 4 2 4 12 2" xfId="16891" xr:uid="{00000000-0005-0000-0000-000087600000}"/>
    <cellStyle name="Standard 4 2 4 12 2 2" xfId="33729" xr:uid="{00000000-0005-0000-0000-000088600000}"/>
    <cellStyle name="Standard 4 2 4 12 3" xfId="25311" xr:uid="{00000000-0005-0000-0000-000089600000}"/>
    <cellStyle name="Standard 4 2 4 13" xfId="8686" xr:uid="{00000000-0005-0000-0000-00008A600000}"/>
    <cellStyle name="Standard 4 2 4 13 2" xfId="25525" xr:uid="{00000000-0005-0000-0000-00008B600000}"/>
    <cellStyle name="Standard 4 2 4 14" xfId="17106" xr:uid="{00000000-0005-0000-0000-00008C600000}"/>
    <cellStyle name="Standard 4 2 4 2" xfId="374" xr:uid="{00000000-0005-0000-0000-00008D600000}"/>
    <cellStyle name="Standard 4 2 4 2 10" xfId="8471" xr:uid="{00000000-0005-0000-0000-00008E600000}"/>
    <cellStyle name="Standard 4 2 4 2 10 2" xfId="16892" xr:uid="{00000000-0005-0000-0000-00008F600000}"/>
    <cellStyle name="Standard 4 2 4 2 10 2 2" xfId="33730" xr:uid="{00000000-0005-0000-0000-000090600000}"/>
    <cellStyle name="Standard 4 2 4 2 10 3" xfId="25312" xr:uid="{00000000-0005-0000-0000-000091600000}"/>
    <cellStyle name="Standard 4 2 4 2 11" xfId="8849" xr:uid="{00000000-0005-0000-0000-000092600000}"/>
    <cellStyle name="Standard 4 2 4 2 11 2" xfId="25688" xr:uid="{00000000-0005-0000-0000-000093600000}"/>
    <cellStyle name="Standard 4 2 4 2 12" xfId="17269" xr:uid="{00000000-0005-0000-0000-000094600000}"/>
    <cellStyle name="Standard 4 2 4 2 2" xfId="870" xr:uid="{00000000-0005-0000-0000-000095600000}"/>
    <cellStyle name="Standard 4 2 4 2 2 2" xfId="1858" xr:uid="{00000000-0005-0000-0000-000096600000}"/>
    <cellStyle name="Standard 4 2 4 2 2 2 2" xfId="5394" xr:uid="{00000000-0005-0000-0000-000097600000}"/>
    <cellStyle name="Standard 4 2 4 2 2 2 2 2" xfId="13815" xr:uid="{00000000-0005-0000-0000-000098600000}"/>
    <cellStyle name="Standard 4 2 4 2 2 2 2 2 2" xfId="30653" xr:uid="{00000000-0005-0000-0000-000099600000}"/>
    <cellStyle name="Standard 4 2 4 2 2 2 2 3" xfId="22235" xr:uid="{00000000-0005-0000-0000-00009A600000}"/>
    <cellStyle name="Standard 4 2 4 2 2 2 3" xfId="10333" xr:uid="{00000000-0005-0000-0000-00009B600000}"/>
    <cellStyle name="Standard 4 2 4 2 2 2 3 2" xfId="27171" xr:uid="{00000000-0005-0000-0000-00009C600000}"/>
    <cellStyle name="Standard 4 2 4 2 2 2 4" xfId="18753" xr:uid="{00000000-0005-0000-0000-00009D600000}"/>
    <cellStyle name="Standard 4 2 4 2 2 3" xfId="4406" xr:uid="{00000000-0005-0000-0000-00009E600000}"/>
    <cellStyle name="Standard 4 2 4 2 2 3 2" xfId="12827" xr:uid="{00000000-0005-0000-0000-00009F600000}"/>
    <cellStyle name="Standard 4 2 4 2 2 3 2 2" xfId="29665" xr:uid="{00000000-0005-0000-0000-0000A0600000}"/>
    <cellStyle name="Standard 4 2 4 2 2 3 3" xfId="21247" xr:uid="{00000000-0005-0000-0000-0000A1600000}"/>
    <cellStyle name="Standard 4 2 4 2 2 4" xfId="9345" xr:uid="{00000000-0005-0000-0000-0000A2600000}"/>
    <cellStyle name="Standard 4 2 4 2 2 4 2" xfId="26183" xr:uid="{00000000-0005-0000-0000-0000A3600000}"/>
    <cellStyle name="Standard 4 2 4 2 2 5" xfId="17765" xr:uid="{00000000-0005-0000-0000-0000A4600000}"/>
    <cellStyle name="Standard 4 2 4 2 3" xfId="1363" xr:uid="{00000000-0005-0000-0000-0000A5600000}"/>
    <cellStyle name="Standard 4 2 4 2 3 2" xfId="4899" xr:uid="{00000000-0005-0000-0000-0000A6600000}"/>
    <cellStyle name="Standard 4 2 4 2 3 2 2" xfId="13320" xr:uid="{00000000-0005-0000-0000-0000A7600000}"/>
    <cellStyle name="Standard 4 2 4 2 3 2 2 2" xfId="30158" xr:uid="{00000000-0005-0000-0000-0000A8600000}"/>
    <cellStyle name="Standard 4 2 4 2 3 2 3" xfId="21740" xr:uid="{00000000-0005-0000-0000-0000A9600000}"/>
    <cellStyle name="Standard 4 2 4 2 3 3" xfId="9838" xr:uid="{00000000-0005-0000-0000-0000AA600000}"/>
    <cellStyle name="Standard 4 2 4 2 3 3 2" xfId="26676" xr:uid="{00000000-0005-0000-0000-0000AB600000}"/>
    <cellStyle name="Standard 4 2 4 2 3 4" xfId="18258" xr:uid="{00000000-0005-0000-0000-0000AC600000}"/>
    <cellStyle name="Standard 4 2 4 2 4" xfId="2518" xr:uid="{00000000-0005-0000-0000-0000AD600000}"/>
    <cellStyle name="Standard 4 2 4 2 4 2" xfId="6004" xr:uid="{00000000-0005-0000-0000-0000AE600000}"/>
    <cellStyle name="Standard 4 2 4 2 4 2 2" xfId="14425" xr:uid="{00000000-0005-0000-0000-0000AF600000}"/>
    <cellStyle name="Standard 4 2 4 2 4 2 2 2" xfId="31263" xr:uid="{00000000-0005-0000-0000-0000B0600000}"/>
    <cellStyle name="Standard 4 2 4 2 4 2 3" xfId="22845" xr:uid="{00000000-0005-0000-0000-0000B1600000}"/>
    <cellStyle name="Standard 4 2 4 2 4 3" xfId="10943" xr:uid="{00000000-0005-0000-0000-0000B2600000}"/>
    <cellStyle name="Standard 4 2 4 2 4 3 2" xfId="27781" xr:uid="{00000000-0005-0000-0000-0000B3600000}"/>
    <cellStyle name="Standard 4 2 4 2 4 4" xfId="19363" xr:uid="{00000000-0005-0000-0000-0000B4600000}"/>
    <cellStyle name="Standard 4 2 4 2 5" xfId="3013" xr:uid="{00000000-0005-0000-0000-0000B5600000}"/>
    <cellStyle name="Standard 4 2 4 2 5 2" xfId="6495" xr:uid="{00000000-0005-0000-0000-0000B6600000}"/>
    <cellStyle name="Standard 4 2 4 2 5 2 2" xfId="14916" xr:uid="{00000000-0005-0000-0000-0000B7600000}"/>
    <cellStyle name="Standard 4 2 4 2 5 2 2 2" xfId="31754" xr:uid="{00000000-0005-0000-0000-0000B8600000}"/>
    <cellStyle name="Standard 4 2 4 2 5 2 3" xfId="23336" xr:uid="{00000000-0005-0000-0000-0000B9600000}"/>
    <cellStyle name="Standard 4 2 4 2 5 3" xfId="11434" xr:uid="{00000000-0005-0000-0000-0000BA600000}"/>
    <cellStyle name="Standard 4 2 4 2 5 3 2" xfId="28272" xr:uid="{00000000-0005-0000-0000-0000BB600000}"/>
    <cellStyle name="Standard 4 2 4 2 5 4" xfId="19854" xr:uid="{00000000-0005-0000-0000-0000BC600000}"/>
    <cellStyle name="Standard 4 2 4 2 6" xfId="3510" xr:uid="{00000000-0005-0000-0000-0000BD600000}"/>
    <cellStyle name="Standard 4 2 4 2 6 2" xfId="6992" xr:uid="{00000000-0005-0000-0000-0000BE600000}"/>
    <cellStyle name="Standard 4 2 4 2 6 2 2" xfId="15413" xr:uid="{00000000-0005-0000-0000-0000BF600000}"/>
    <cellStyle name="Standard 4 2 4 2 6 2 2 2" xfId="32251" xr:uid="{00000000-0005-0000-0000-0000C0600000}"/>
    <cellStyle name="Standard 4 2 4 2 6 2 3" xfId="23833" xr:uid="{00000000-0005-0000-0000-0000C1600000}"/>
    <cellStyle name="Standard 4 2 4 2 6 3" xfId="11931" xr:uid="{00000000-0005-0000-0000-0000C2600000}"/>
    <cellStyle name="Standard 4 2 4 2 6 3 2" xfId="28769" xr:uid="{00000000-0005-0000-0000-0000C3600000}"/>
    <cellStyle name="Standard 4 2 4 2 6 4" xfId="20351" xr:uid="{00000000-0005-0000-0000-0000C4600000}"/>
    <cellStyle name="Standard 4 2 4 2 7" xfId="3911" xr:uid="{00000000-0005-0000-0000-0000C5600000}"/>
    <cellStyle name="Standard 4 2 4 2 7 2" xfId="12332" xr:uid="{00000000-0005-0000-0000-0000C6600000}"/>
    <cellStyle name="Standard 4 2 4 2 7 2 2" xfId="29170" xr:uid="{00000000-0005-0000-0000-0000C7600000}"/>
    <cellStyle name="Standard 4 2 4 2 7 3" xfId="20752" xr:uid="{00000000-0005-0000-0000-0000C8600000}"/>
    <cellStyle name="Standard 4 2 4 2 8" xfId="7487" xr:uid="{00000000-0005-0000-0000-0000C9600000}"/>
    <cellStyle name="Standard 4 2 4 2 8 2" xfId="15908" xr:uid="{00000000-0005-0000-0000-0000CA600000}"/>
    <cellStyle name="Standard 4 2 4 2 8 2 2" xfId="32746" xr:uid="{00000000-0005-0000-0000-0000CB600000}"/>
    <cellStyle name="Standard 4 2 4 2 8 3" xfId="24328" xr:uid="{00000000-0005-0000-0000-0000CC600000}"/>
    <cellStyle name="Standard 4 2 4 2 9" xfId="7978" xr:uid="{00000000-0005-0000-0000-0000CD600000}"/>
    <cellStyle name="Standard 4 2 4 2 9 2" xfId="16399" xr:uid="{00000000-0005-0000-0000-0000CE600000}"/>
    <cellStyle name="Standard 4 2 4 2 9 2 2" xfId="33237" xr:uid="{00000000-0005-0000-0000-0000CF600000}"/>
    <cellStyle name="Standard 4 2 4 2 9 3" xfId="24819" xr:uid="{00000000-0005-0000-0000-0000D0600000}"/>
    <cellStyle name="Standard 4 2 4 3" xfId="536" xr:uid="{00000000-0005-0000-0000-0000D1600000}"/>
    <cellStyle name="Standard 4 2 4 3 10" xfId="8472" xr:uid="{00000000-0005-0000-0000-0000D2600000}"/>
    <cellStyle name="Standard 4 2 4 3 10 2" xfId="16893" xr:uid="{00000000-0005-0000-0000-0000D3600000}"/>
    <cellStyle name="Standard 4 2 4 3 10 2 2" xfId="33731" xr:uid="{00000000-0005-0000-0000-0000D4600000}"/>
    <cellStyle name="Standard 4 2 4 3 10 3" xfId="25313" xr:uid="{00000000-0005-0000-0000-0000D5600000}"/>
    <cellStyle name="Standard 4 2 4 3 11" xfId="9012" xr:uid="{00000000-0005-0000-0000-0000D6600000}"/>
    <cellStyle name="Standard 4 2 4 3 11 2" xfId="25850" xr:uid="{00000000-0005-0000-0000-0000D7600000}"/>
    <cellStyle name="Standard 4 2 4 3 12" xfId="17432" xr:uid="{00000000-0005-0000-0000-0000D8600000}"/>
    <cellStyle name="Standard 4 2 4 3 2" xfId="1032" xr:uid="{00000000-0005-0000-0000-0000D9600000}"/>
    <cellStyle name="Standard 4 2 4 3 2 2" xfId="2020" xr:uid="{00000000-0005-0000-0000-0000DA600000}"/>
    <cellStyle name="Standard 4 2 4 3 2 2 2" xfId="5556" xr:uid="{00000000-0005-0000-0000-0000DB600000}"/>
    <cellStyle name="Standard 4 2 4 3 2 2 2 2" xfId="13977" xr:uid="{00000000-0005-0000-0000-0000DC600000}"/>
    <cellStyle name="Standard 4 2 4 3 2 2 2 2 2" xfId="30815" xr:uid="{00000000-0005-0000-0000-0000DD600000}"/>
    <cellStyle name="Standard 4 2 4 3 2 2 2 3" xfId="22397" xr:uid="{00000000-0005-0000-0000-0000DE600000}"/>
    <cellStyle name="Standard 4 2 4 3 2 2 3" xfId="10495" xr:uid="{00000000-0005-0000-0000-0000DF600000}"/>
    <cellStyle name="Standard 4 2 4 3 2 2 3 2" xfId="27333" xr:uid="{00000000-0005-0000-0000-0000E0600000}"/>
    <cellStyle name="Standard 4 2 4 3 2 2 4" xfId="18915" xr:uid="{00000000-0005-0000-0000-0000E1600000}"/>
    <cellStyle name="Standard 4 2 4 3 2 3" xfId="4568" xr:uid="{00000000-0005-0000-0000-0000E2600000}"/>
    <cellStyle name="Standard 4 2 4 3 2 3 2" xfId="12989" xr:uid="{00000000-0005-0000-0000-0000E3600000}"/>
    <cellStyle name="Standard 4 2 4 3 2 3 2 2" xfId="29827" xr:uid="{00000000-0005-0000-0000-0000E4600000}"/>
    <cellStyle name="Standard 4 2 4 3 2 3 3" xfId="21409" xr:uid="{00000000-0005-0000-0000-0000E5600000}"/>
    <cellStyle name="Standard 4 2 4 3 2 4" xfId="9507" xr:uid="{00000000-0005-0000-0000-0000E6600000}"/>
    <cellStyle name="Standard 4 2 4 3 2 4 2" xfId="26345" xr:uid="{00000000-0005-0000-0000-0000E7600000}"/>
    <cellStyle name="Standard 4 2 4 3 2 5" xfId="17927" xr:uid="{00000000-0005-0000-0000-0000E8600000}"/>
    <cellStyle name="Standard 4 2 4 3 3" xfId="1525" xr:uid="{00000000-0005-0000-0000-0000E9600000}"/>
    <cellStyle name="Standard 4 2 4 3 3 2" xfId="5061" xr:uid="{00000000-0005-0000-0000-0000EA600000}"/>
    <cellStyle name="Standard 4 2 4 3 3 2 2" xfId="13482" xr:uid="{00000000-0005-0000-0000-0000EB600000}"/>
    <cellStyle name="Standard 4 2 4 3 3 2 2 2" xfId="30320" xr:uid="{00000000-0005-0000-0000-0000EC600000}"/>
    <cellStyle name="Standard 4 2 4 3 3 2 3" xfId="21902" xr:uid="{00000000-0005-0000-0000-0000ED600000}"/>
    <cellStyle name="Standard 4 2 4 3 3 3" xfId="10000" xr:uid="{00000000-0005-0000-0000-0000EE600000}"/>
    <cellStyle name="Standard 4 2 4 3 3 3 2" xfId="26838" xr:uid="{00000000-0005-0000-0000-0000EF600000}"/>
    <cellStyle name="Standard 4 2 4 3 3 4" xfId="18420" xr:uid="{00000000-0005-0000-0000-0000F0600000}"/>
    <cellStyle name="Standard 4 2 4 3 4" xfId="2519" xr:uid="{00000000-0005-0000-0000-0000F1600000}"/>
    <cellStyle name="Standard 4 2 4 3 4 2" xfId="6005" xr:uid="{00000000-0005-0000-0000-0000F2600000}"/>
    <cellStyle name="Standard 4 2 4 3 4 2 2" xfId="14426" xr:uid="{00000000-0005-0000-0000-0000F3600000}"/>
    <cellStyle name="Standard 4 2 4 3 4 2 2 2" xfId="31264" xr:uid="{00000000-0005-0000-0000-0000F4600000}"/>
    <cellStyle name="Standard 4 2 4 3 4 2 3" xfId="22846" xr:uid="{00000000-0005-0000-0000-0000F5600000}"/>
    <cellStyle name="Standard 4 2 4 3 4 3" xfId="10944" xr:uid="{00000000-0005-0000-0000-0000F6600000}"/>
    <cellStyle name="Standard 4 2 4 3 4 3 2" xfId="27782" xr:uid="{00000000-0005-0000-0000-0000F7600000}"/>
    <cellStyle name="Standard 4 2 4 3 4 4" xfId="19364" xr:uid="{00000000-0005-0000-0000-0000F8600000}"/>
    <cellStyle name="Standard 4 2 4 3 5" xfId="3014" xr:uid="{00000000-0005-0000-0000-0000F9600000}"/>
    <cellStyle name="Standard 4 2 4 3 5 2" xfId="6496" xr:uid="{00000000-0005-0000-0000-0000FA600000}"/>
    <cellStyle name="Standard 4 2 4 3 5 2 2" xfId="14917" xr:uid="{00000000-0005-0000-0000-0000FB600000}"/>
    <cellStyle name="Standard 4 2 4 3 5 2 2 2" xfId="31755" xr:uid="{00000000-0005-0000-0000-0000FC600000}"/>
    <cellStyle name="Standard 4 2 4 3 5 2 3" xfId="23337" xr:uid="{00000000-0005-0000-0000-0000FD600000}"/>
    <cellStyle name="Standard 4 2 4 3 5 3" xfId="11435" xr:uid="{00000000-0005-0000-0000-0000FE600000}"/>
    <cellStyle name="Standard 4 2 4 3 5 3 2" xfId="28273" xr:uid="{00000000-0005-0000-0000-0000FF600000}"/>
    <cellStyle name="Standard 4 2 4 3 5 4" xfId="19855" xr:uid="{00000000-0005-0000-0000-000000610000}"/>
    <cellStyle name="Standard 4 2 4 3 6" xfId="3511" xr:uid="{00000000-0005-0000-0000-000001610000}"/>
    <cellStyle name="Standard 4 2 4 3 6 2" xfId="6993" xr:uid="{00000000-0005-0000-0000-000002610000}"/>
    <cellStyle name="Standard 4 2 4 3 6 2 2" xfId="15414" xr:uid="{00000000-0005-0000-0000-000003610000}"/>
    <cellStyle name="Standard 4 2 4 3 6 2 2 2" xfId="32252" xr:uid="{00000000-0005-0000-0000-000004610000}"/>
    <cellStyle name="Standard 4 2 4 3 6 2 3" xfId="23834" xr:uid="{00000000-0005-0000-0000-000005610000}"/>
    <cellStyle name="Standard 4 2 4 3 6 3" xfId="11932" xr:uid="{00000000-0005-0000-0000-000006610000}"/>
    <cellStyle name="Standard 4 2 4 3 6 3 2" xfId="28770" xr:uid="{00000000-0005-0000-0000-000007610000}"/>
    <cellStyle name="Standard 4 2 4 3 6 4" xfId="20352" xr:uid="{00000000-0005-0000-0000-000008610000}"/>
    <cellStyle name="Standard 4 2 4 3 7" xfId="4073" xr:uid="{00000000-0005-0000-0000-000009610000}"/>
    <cellStyle name="Standard 4 2 4 3 7 2" xfId="12494" xr:uid="{00000000-0005-0000-0000-00000A610000}"/>
    <cellStyle name="Standard 4 2 4 3 7 2 2" xfId="29332" xr:uid="{00000000-0005-0000-0000-00000B610000}"/>
    <cellStyle name="Standard 4 2 4 3 7 3" xfId="20914" xr:uid="{00000000-0005-0000-0000-00000C610000}"/>
    <cellStyle name="Standard 4 2 4 3 8" xfId="7488" xr:uid="{00000000-0005-0000-0000-00000D610000}"/>
    <cellStyle name="Standard 4 2 4 3 8 2" xfId="15909" xr:uid="{00000000-0005-0000-0000-00000E610000}"/>
    <cellStyle name="Standard 4 2 4 3 8 2 2" xfId="32747" xr:uid="{00000000-0005-0000-0000-00000F610000}"/>
    <cellStyle name="Standard 4 2 4 3 8 3" xfId="24329" xr:uid="{00000000-0005-0000-0000-000010610000}"/>
    <cellStyle name="Standard 4 2 4 3 9" xfId="7979" xr:uid="{00000000-0005-0000-0000-000011610000}"/>
    <cellStyle name="Standard 4 2 4 3 9 2" xfId="16400" xr:uid="{00000000-0005-0000-0000-000012610000}"/>
    <cellStyle name="Standard 4 2 4 3 9 2 2" xfId="33238" xr:uid="{00000000-0005-0000-0000-000013610000}"/>
    <cellStyle name="Standard 4 2 4 3 9 3" xfId="24820" xr:uid="{00000000-0005-0000-0000-000014610000}"/>
    <cellStyle name="Standard 4 2 4 4" xfId="707" xr:uid="{00000000-0005-0000-0000-000015610000}"/>
    <cellStyle name="Standard 4 2 4 4 2" xfId="1695" xr:uid="{00000000-0005-0000-0000-000016610000}"/>
    <cellStyle name="Standard 4 2 4 4 2 2" xfId="5231" xr:uid="{00000000-0005-0000-0000-000017610000}"/>
    <cellStyle name="Standard 4 2 4 4 2 2 2" xfId="13652" xr:uid="{00000000-0005-0000-0000-000018610000}"/>
    <cellStyle name="Standard 4 2 4 4 2 2 2 2" xfId="30490" xr:uid="{00000000-0005-0000-0000-000019610000}"/>
    <cellStyle name="Standard 4 2 4 4 2 2 3" xfId="22072" xr:uid="{00000000-0005-0000-0000-00001A610000}"/>
    <cellStyle name="Standard 4 2 4 4 2 3" xfId="10170" xr:uid="{00000000-0005-0000-0000-00001B610000}"/>
    <cellStyle name="Standard 4 2 4 4 2 3 2" xfId="27008" xr:uid="{00000000-0005-0000-0000-00001C610000}"/>
    <cellStyle name="Standard 4 2 4 4 2 4" xfId="18590" xr:uid="{00000000-0005-0000-0000-00001D610000}"/>
    <cellStyle name="Standard 4 2 4 4 3" xfId="4243" xr:uid="{00000000-0005-0000-0000-00001E610000}"/>
    <cellStyle name="Standard 4 2 4 4 3 2" xfId="12664" xr:uid="{00000000-0005-0000-0000-00001F610000}"/>
    <cellStyle name="Standard 4 2 4 4 3 2 2" xfId="29502" xr:uid="{00000000-0005-0000-0000-000020610000}"/>
    <cellStyle name="Standard 4 2 4 4 3 3" xfId="21084" xr:uid="{00000000-0005-0000-0000-000021610000}"/>
    <cellStyle name="Standard 4 2 4 4 4" xfId="9182" xr:uid="{00000000-0005-0000-0000-000022610000}"/>
    <cellStyle name="Standard 4 2 4 4 4 2" xfId="26020" xr:uid="{00000000-0005-0000-0000-000023610000}"/>
    <cellStyle name="Standard 4 2 4 4 5" xfId="17602" xr:uid="{00000000-0005-0000-0000-000024610000}"/>
    <cellStyle name="Standard 4 2 4 5" xfId="1200" xr:uid="{00000000-0005-0000-0000-000025610000}"/>
    <cellStyle name="Standard 4 2 4 5 2" xfId="4736" xr:uid="{00000000-0005-0000-0000-000026610000}"/>
    <cellStyle name="Standard 4 2 4 5 2 2" xfId="13157" xr:uid="{00000000-0005-0000-0000-000027610000}"/>
    <cellStyle name="Standard 4 2 4 5 2 2 2" xfId="29995" xr:uid="{00000000-0005-0000-0000-000028610000}"/>
    <cellStyle name="Standard 4 2 4 5 2 3" xfId="21577" xr:uid="{00000000-0005-0000-0000-000029610000}"/>
    <cellStyle name="Standard 4 2 4 5 3" xfId="9675" xr:uid="{00000000-0005-0000-0000-00002A610000}"/>
    <cellStyle name="Standard 4 2 4 5 3 2" xfId="26513" xr:uid="{00000000-0005-0000-0000-00002B610000}"/>
    <cellStyle name="Standard 4 2 4 5 4" xfId="18095" xr:uid="{00000000-0005-0000-0000-00002C610000}"/>
    <cellStyle name="Standard 4 2 4 6" xfId="2517" xr:uid="{00000000-0005-0000-0000-00002D610000}"/>
    <cellStyle name="Standard 4 2 4 6 2" xfId="6003" xr:uid="{00000000-0005-0000-0000-00002E610000}"/>
    <cellStyle name="Standard 4 2 4 6 2 2" xfId="14424" xr:uid="{00000000-0005-0000-0000-00002F610000}"/>
    <cellStyle name="Standard 4 2 4 6 2 2 2" xfId="31262" xr:uid="{00000000-0005-0000-0000-000030610000}"/>
    <cellStyle name="Standard 4 2 4 6 2 3" xfId="22844" xr:uid="{00000000-0005-0000-0000-000031610000}"/>
    <cellStyle name="Standard 4 2 4 6 3" xfId="10942" xr:uid="{00000000-0005-0000-0000-000032610000}"/>
    <cellStyle name="Standard 4 2 4 6 3 2" xfId="27780" xr:uid="{00000000-0005-0000-0000-000033610000}"/>
    <cellStyle name="Standard 4 2 4 6 4" xfId="19362" xr:uid="{00000000-0005-0000-0000-000034610000}"/>
    <cellStyle name="Standard 4 2 4 7" xfId="3012" xr:uid="{00000000-0005-0000-0000-000035610000}"/>
    <cellStyle name="Standard 4 2 4 7 2" xfId="6494" xr:uid="{00000000-0005-0000-0000-000036610000}"/>
    <cellStyle name="Standard 4 2 4 7 2 2" xfId="14915" xr:uid="{00000000-0005-0000-0000-000037610000}"/>
    <cellStyle name="Standard 4 2 4 7 2 2 2" xfId="31753" xr:uid="{00000000-0005-0000-0000-000038610000}"/>
    <cellStyle name="Standard 4 2 4 7 2 3" xfId="23335" xr:uid="{00000000-0005-0000-0000-000039610000}"/>
    <cellStyle name="Standard 4 2 4 7 3" xfId="11433" xr:uid="{00000000-0005-0000-0000-00003A610000}"/>
    <cellStyle name="Standard 4 2 4 7 3 2" xfId="28271" xr:uid="{00000000-0005-0000-0000-00003B610000}"/>
    <cellStyle name="Standard 4 2 4 7 4" xfId="19853" xr:uid="{00000000-0005-0000-0000-00003C610000}"/>
    <cellStyle name="Standard 4 2 4 8" xfId="3509" xr:uid="{00000000-0005-0000-0000-00003D610000}"/>
    <cellStyle name="Standard 4 2 4 8 2" xfId="6991" xr:uid="{00000000-0005-0000-0000-00003E610000}"/>
    <cellStyle name="Standard 4 2 4 8 2 2" xfId="15412" xr:uid="{00000000-0005-0000-0000-00003F610000}"/>
    <cellStyle name="Standard 4 2 4 8 2 2 2" xfId="32250" xr:uid="{00000000-0005-0000-0000-000040610000}"/>
    <cellStyle name="Standard 4 2 4 8 2 3" xfId="23832" xr:uid="{00000000-0005-0000-0000-000041610000}"/>
    <cellStyle name="Standard 4 2 4 8 3" xfId="11930" xr:uid="{00000000-0005-0000-0000-000042610000}"/>
    <cellStyle name="Standard 4 2 4 8 3 2" xfId="28768" xr:uid="{00000000-0005-0000-0000-000043610000}"/>
    <cellStyle name="Standard 4 2 4 8 4" xfId="20350" xr:uid="{00000000-0005-0000-0000-000044610000}"/>
    <cellStyle name="Standard 4 2 4 9" xfId="3748" xr:uid="{00000000-0005-0000-0000-000045610000}"/>
    <cellStyle name="Standard 4 2 4 9 2" xfId="12169" xr:uid="{00000000-0005-0000-0000-000046610000}"/>
    <cellStyle name="Standard 4 2 4 9 2 2" xfId="29007" xr:uid="{00000000-0005-0000-0000-000047610000}"/>
    <cellStyle name="Standard 4 2 4 9 3" xfId="20589" xr:uid="{00000000-0005-0000-0000-000048610000}"/>
    <cellStyle name="Standard 4 2 5" xfId="295" xr:uid="{00000000-0005-0000-0000-000049610000}"/>
    <cellStyle name="Standard 4 2 5 10" xfId="8473" xr:uid="{00000000-0005-0000-0000-00004A610000}"/>
    <cellStyle name="Standard 4 2 5 10 2" xfId="16894" xr:uid="{00000000-0005-0000-0000-00004B610000}"/>
    <cellStyle name="Standard 4 2 5 10 2 2" xfId="33732" xr:uid="{00000000-0005-0000-0000-00004C610000}"/>
    <cellStyle name="Standard 4 2 5 10 3" xfId="25314" xr:uid="{00000000-0005-0000-0000-00004D610000}"/>
    <cellStyle name="Standard 4 2 5 11" xfId="8770" xr:uid="{00000000-0005-0000-0000-00004E610000}"/>
    <cellStyle name="Standard 4 2 5 11 2" xfId="25609" xr:uid="{00000000-0005-0000-0000-00004F610000}"/>
    <cellStyle name="Standard 4 2 5 12" xfId="17190" xr:uid="{00000000-0005-0000-0000-000050610000}"/>
    <cellStyle name="Standard 4 2 5 2" xfId="791" xr:uid="{00000000-0005-0000-0000-000051610000}"/>
    <cellStyle name="Standard 4 2 5 2 2" xfId="1779" xr:uid="{00000000-0005-0000-0000-000052610000}"/>
    <cellStyle name="Standard 4 2 5 2 2 2" xfId="5315" xr:uid="{00000000-0005-0000-0000-000053610000}"/>
    <cellStyle name="Standard 4 2 5 2 2 2 2" xfId="13736" xr:uid="{00000000-0005-0000-0000-000054610000}"/>
    <cellStyle name="Standard 4 2 5 2 2 2 2 2" xfId="30574" xr:uid="{00000000-0005-0000-0000-000055610000}"/>
    <cellStyle name="Standard 4 2 5 2 2 2 3" xfId="22156" xr:uid="{00000000-0005-0000-0000-000056610000}"/>
    <cellStyle name="Standard 4 2 5 2 2 3" xfId="10254" xr:uid="{00000000-0005-0000-0000-000057610000}"/>
    <cellStyle name="Standard 4 2 5 2 2 3 2" xfId="27092" xr:uid="{00000000-0005-0000-0000-000058610000}"/>
    <cellStyle name="Standard 4 2 5 2 2 4" xfId="18674" xr:uid="{00000000-0005-0000-0000-000059610000}"/>
    <cellStyle name="Standard 4 2 5 2 3" xfId="4327" xr:uid="{00000000-0005-0000-0000-00005A610000}"/>
    <cellStyle name="Standard 4 2 5 2 3 2" xfId="12748" xr:uid="{00000000-0005-0000-0000-00005B610000}"/>
    <cellStyle name="Standard 4 2 5 2 3 2 2" xfId="29586" xr:uid="{00000000-0005-0000-0000-00005C610000}"/>
    <cellStyle name="Standard 4 2 5 2 3 3" xfId="21168" xr:uid="{00000000-0005-0000-0000-00005D610000}"/>
    <cellStyle name="Standard 4 2 5 2 4" xfId="9266" xr:uid="{00000000-0005-0000-0000-00005E610000}"/>
    <cellStyle name="Standard 4 2 5 2 4 2" xfId="26104" xr:uid="{00000000-0005-0000-0000-00005F610000}"/>
    <cellStyle name="Standard 4 2 5 2 5" xfId="17686" xr:uid="{00000000-0005-0000-0000-000060610000}"/>
    <cellStyle name="Standard 4 2 5 3" xfId="1284" xr:uid="{00000000-0005-0000-0000-000061610000}"/>
    <cellStyle name="Standard 4 2 5 3 2" xfId="4820" xr:uid="{00000000-0005-0000-0000-000062610000}"/>
    <cellStyle name="Standard 4 2 5 3 2 2" xfId="13241" xr:uid="{00000000-0005-0000-0000-000063610000}"/>
    <cellStyle name="Standard 4 2 5 3 2 2 2" xfId="30079" xr:uid="{00000000-0005-0000-0000-000064610000}"/>
    <cellStyle name="Standard 4 2 5 3 2 3" xfId="21661" xr:uid="{00000000-0005-0000-0000-000065610000}"/>
    <cellStyle name="Standard 4 2 5 3 3" xfId="9759" xr:uid="{00000000-0005-0000-0000-000066610000}"/>
    <cellStyle name="Standard 4 2 5 3 3 2" xfId="26597" xr:uid="{00000000-0005-0000-0000-000067610000}"/>
    <cellStyle name="Standard 4 2 5 3 4" xfId="18179" xr:uid="{00000000-0005-0000-0000-000068610000}"/>
    <cellStyle name="Standard 4 2 5 4" xfId="2520" xr:uid="{00000000-0005-0000-0000-000069610000}"/>
    <cellStyle name="Standard 4 2 5 4 2" xfId="6006" xr:uid="{00000000-0005-0000-0000-00006A610000}"/>
    <cellStyle name="Standard 4 2 5 4 2 2" xfId="14427" xr:uid="{00000000-0005-0000-0000-00006B610000}"/>
    <cellStyle name="Standard 4 2 5 4 2 2 2" xfId="31265" xr:uid="{00000000-0005-0000-0000-00006C610000}"/>
    <cellStyle name="Standard 4 2 5 4 2 3" xfId="22847" xr:uid="{00000000-0005-0000-0000-00006D610000}"/>
    <cellStyle name="Standard 4 2 5 4 3" xfId="10945" xr:uid="{00000000-0005-0000-0000-00006E610000}"/>
    <cellStyle name="Standard 4 2 5 4 3 2" xfId="27783" xr:uid="{00000000-0005-0000-0000-00006F610000}"/>
    <cellStyle name="Standard 4 2 5 4 4" xfId="19365" xr:uid="{00000000-0005-0000-0000-000070610000}"/>
    <cellStyle name="Standard 4 2 5 5" xfId="3015" xr:uid="{00000000-0005-0000-0000-000071610000}"/>
    <cellStyle name="Standard 4 2 5 5 2" xfId="6497" xr:uid="{00000000-0005-0000-0000-000072610000}"/>
    <cellStyle name="Standard 4 2 5 5 2 2" xfId="14918" xr:uid="{00000000-0005-0000-0000-000073610000}"/>
    <cellStyle name="Standard 4 2 5 5 2 2 2" xfId="31756" xr:uid="{00000000-0005-0000-0000-000074610000}"/>
    <cellStyle name="Standard 4 2 5 5 2 3" xfId="23338" xr:uid="{00000000-0005-0000-0000-000075610000}"/>
    <cellStyle name="Standard 4 2 5 5 3" xfId="11436" xr:uid="{00000000-0005-0000-0000-000076610000}"/>
    <cellStyle name="Standard 4 2 5 5 3 2" xfId="28274" xr:uid="{00000000-0005-0000-0000-000077610000}"/>
    <cellStyle name="Standard 4 2 5 5 4" xfId="19856" xr:uid="{00000000-0005-0000-0000-000078610000}"/>
    <cellStyle name="Standard 4 2 5 6" xfId="3512" xr:uid="{00000000-0005-0000-0000-000079610000}"/>
    <cellStyle name="Standard 4 2 5 6 2" xfId="6994" xr:uid="{00000000-0005-0000-0000-00007A610000}"/>
    <cellStyle name="Standard 4 2 5 6 2 2" xfId="15415" xr:uid="{00000000-0005-0000-0000-00007B610000}"/>
    <cellStyle name="Standard 4 2 5 6 2 2 2" xfId="32253" xr:uid="{00000000-0005-0000-0000-00007C610000}"/>
    <cellStyle name="Standard 4 2 5 6 2 3" xfId="23835" xr:uid="{00000000-0005-0000-0000-00007D610000}"/>
    <cellStyle name="Standard 4 2 5 6 3" xfId="11933" xr:uid="{00000000-0005-0000-0000-00007E610000}"/>
    <cellStyle name="Standard 4 2 5 6 3 2" xfId="28771" xr:uid="{00000000-0005-0000-0000-00007F610000}"/>
    <cellStyle name="Standard 4 2 5 6 4" xfId="20353" xr:uid="{00000000-0005-0000-0000-000080610000}"/>
    <cellStyle name="Standard 4 2 5 7" xfId="3832" xr:uid="{00000000-0005-0000-0000-000081610000}"/>
    <cellStyle name="Standard 4 2 5 7 2" xfId="12253" xr:uid="{00000000-0005-0000-0000-000082610000}"/>
    <cellStyle name="Standard 4 2 5 7 2 2" xfId="29091" xr:uid="{00000000-0005-0000-0000-000083610000}"/>
    <cellStyle name="Standard 4 2 5 7 3" xfId="20673" xr:uid="{00000000-0005-0000-0000-000084610000}"/>
    <cellStyle name="Standard 4 2 5 8" xfId="7489" xr:uid="{00000000-0005-0000-0000-000085610000}"/>
    <cellStyle name="Standard 4 2 5 8 2" xfId="15910" xr:uid="{00000000-0005-0000-0000-000086610000}"/>
    <cellStyle name="Standard 4 2 5 8 2 2" xfId="32748" xr:uid="{00000000-0005-0000-0000-000087610000}"/>
    <cellStyle name="Standard 4 2 5 8 3" xfId="24330" xr:uid="{00000000-0005-0000-0000-000088610000}"/>
    <cellStyle name="Standard 4 2 5 9" xfId="7980" xr:uid="{00000000-0005-0000-0000-000089610000}"/>
    <cellStyle name="Standard 4 2 5 9 2" xfId="16401" xr:uid="{00000000-0005-0000-0000-00008A610000}"/>
    <cellStyle name="Standard 4 2 5 9 2 2" xfId="33239" xr:uid="{00000000-0005-0000-0000-00008B610000}"/>
    <cellStyle name="Standard 4 2 5 9 3" xfId="24821" xr:uid="{00000000-0005-0000-0000-00008C610000}"/>
    <cellStyle name="Standard 4 2 6" xfId="457" xr:uid="{00000000-0005-0000-0000-00008D610000}"/>
    <cellStyle name="Standard 4 2 6 10" xfId="8474" xr:uid="{00000000-0005-0000-0000-00008E610000}"/>
    <cellStyle name="Standard 4 2 6 10 2" xfId="16895" xr:uid="{00000000-0005-0000-0000-00008F610000}"/>
    <cellStyle name="Standard 4 2 6 10 2 2" xfId="33733" xr:uid="{00000000-0005-0000-0000-000090610000}"/>
    <cellStyle name="Standard 4 2 6 10 3" xfId="25315" xr:uid="{00000000-0005-0000-0000-000091610000}"/>
    <cellStyle name="Standard 4 2 6 11" xfId="8933" xr:uid="{00000000-0005-0000-0000-000092610000}"/>
    <cellStyle name="Standard 4 2 6 11 2" xfId="25771" xr:uid="{00000000-0005-0000-0000-000093610000}"/>
    <cellStyle name="Standard 4 2 6 12" xfId="17353" xr:uid="{00000000-0005-0000-0000-000094610000}"/>
    <cellStyle name="Standard 4 2 6 2" xfId="953" xr:uid="{00000000-0005-0000-0000-000095610000}"/>
    <cellStyle name="Standard 4 2 6 2 2" xfId="1941" xr:uid="{00000000-0005-0000-0000-000096610000}"/>
    <cellStyle name="Standard 4 2 6 2 2 2" xfId="5477" xr:uid="{00000000-0005-0000-0000-000097610000}"/>
    <cellStyle name="Standard 4 2 6 2 2 2 2" xfId="13898" xr:uid="{00000000-0005-0000-0000-000098610000}"/>
    <cellStyle name="Standard 4 2 6 2 2 2 2 2" xfId="30736" xr:uid="{00000000-0005-0000-0000-000099610000}"/>
    <cellStyle name="Standard 4 2 6 2 2 2 3" xfId="22318" xr:uid="{00000000-0005-0000-0000-00009A610000}"/>
    <cellStyle name="Standard 4 2 6 2 2 3" xfId="10416" xr:uid="{00000000-0005-0000-0000-00009B610000}"/>
    <cellStyle name="Standard 4 2 6 2 2 3 2" xfId="27254" xr:uid="{00000000-0005-0000-0000-00009C610000}"/>
    <cellStyle name="Standard 4 2 6 2 2 4" xfId="18836" xr:uid="{00000000-0005-0000-0000-00009D610000}"/>
    <cellStyle name="Standard 4 2 6 2 3" xfId="4489" xr:uid="{00000000-0005-0000-0000-00009E610000}"/>
    <cellStyle name="Standard 4 2 6 2 3 2" xfId="12910" xr:uid="{00000000-0005-0000-0000-00009F610000}"/>
    <cellStyle name="Standard 4 2 6 2 3 2 2" xfId="29748" xr:uid="{00000000-0005-0000-0000-0000A0610000}"/>
    <cellStyle name="Standard 4 2 6 2 3 3" xfId="21330" xr:uid="{00000000-0005-0000-0000-0000A1610000}"/>
    <cellStyle name="Standard 4 2 6 2 4" xfId="9428" xr:uid="{00000000-0005-0000-0000-0000A2610000}"/>
    <cellStyle name="Standard 4 2 6 2 4 2" xfId="26266" xr:uid="{00000000-0005-0000-0000-0000A3610000}"/>
    <cellStyle name="Standard 4 2 6 2 5" xfId="17848" xr:uid="{00000000-0005-0000-0000-0000A4610000}"/>
    <cellStyle name="Standard 4 2 6 3" xfId="1446" xr:uid="{00000000-0005-0000-0000-0000A5610000}"/>
    <cellStyle name="Standard 4 2 6 3 2" xfId="4982" xr:uid="{00000000-0005-0000-0000-0000A6610000}"/>
    <cellStyle name="Standard 4 2 6 3 2 2" xfId="13403" xr:uid="{00000000-0005-0000-0000-0000A7610000}"/>
    <cellStyle name="Standard 4 2 6 3 2 2 2" xfId="30241" xr:uid="{00000000-0005-0000-0000-0000A8610000}"/>
    <cellStyle name="Standard 4 2 6 3 2 3" xfId="21823" xr:uid="{00000000-0005-0000-0000-0000A9610000}"/>
    <cellStyle name="Standard 4 2 6 3 3" xfId="9921" xr:uid="{00000000-0005-0000-0000-0000AA610000}"/>
    <cellStyle name="Standard 4 2 6 3 3 2" xfId="26759" xr:uid="{00000000-0005-0000-0000-0000AB610000}"/>
    <cellStyle name="Standard 4 2 6 3 4" xfId="18341" xr:uid="{00000000-0005-0000-0000-0000AC610000}"/>
    <cellStyle name="Standard 4 2 6 4" xfId="2521" xr:uid="{00000000-0005-0000-0000-0000AD610000}"/>
    <cellStyle name="Standard 4 2 6 4 2" xfId="6007" xr:uid="{00000000-0005-0000-0000-0000AE610000}"/>
    <cellStyle name="Standard 4 2 6 4 2 2" xfId="14428" xr:uid="{00000000-0005-0000-0000-0000AF610000}"/>
    <cellStyle name="Standard 4 2 6 4 2 2 2" xfId="31266" xr:uid="{00000000-0005-0000-0000-0000B0610000}"/>
    <cellStyle name="Standard 4 2 6 4 2 3" xfId="22848" xr:uid="{00000000-0005-0000-0000-0000B1610000}"/>
    <cellStyle name="Standard 4 2 6 4 3" xfId="10946" xr:uid="{00000000-0005-0000-0000-0000B2610000}"/>
    <cellStyle name="Standard 4 2 6 4 3 2" xfId="27784" xr:uid="{00000000-0005-0000-0000-0000B3610000}"/>
    <cellStyle name="Standard 4 2 6 4 4" xfId="19366" xr:uid="{00000000-0005-0000-0000-0000B4610000}"/>
    <cellStyle name="Standard 4 2 6 5" xfId="3016" xr:uid="{00000000-0005-0000-0000-0000B5610000}"/>
    <cellStyle name="Standard 4 2 6 5 2" xfId="6498" xr:uid="{00000000-0005-0000-0000-0000B6610000}"/>
    <cellStyle name="Standard 4 2 6 5 2 2" xfId="14919" xr:uid="{00000000-0005-0000-0000-0000B7610000}"/>
    <cellStyle name="Standard 4 2 6 5 2 2 2" xfId="31757" xr:uid="{00000000-0005-0000-0000-0000B8610000}"/>
    <cellStyle name="Standard 4 2 6 5 2 3" xfId="23339" xr:uid="{00000000-0005-0000-0000-0000B9610000}"/>
    <cellStyle name="Standard 4 2 6 5 3" xfId="11437" xr:uid="{00000000-0005-0000-0000-0000BA610000}"/>
    <cellStyle name="Standard 4 2 6 5 3 2" xfId="28275" xr:uid="{00000000-0005-0000-0000-0000BB610000}"/>
    <cellStyle name="Standard 4 2 6 5 4" xfId="19857" xr:uid="{00000000-0005-0000-0000-0000BC610000}"/>
    <cellStyle name="Standard 4 2 6 6" xfId="3513" xr:uid="{00000000-0005-0000-0000-0000BD610000}"/>
    <cellStyle name="Standard 4 2 6 6 2" xfId="6995" xr:uid="{00000000-0005-0000-0000-0000BE610000}"/>
    <cellStyle name="Standard 4 2 6 6 2 2" xfId="15416" xr:uid="{00000000-0005-0000-0000-0000BF610000}"/>
    <cellStyle name="Standard 4 2 6 6 2 2 2" xfId="32254" xr:uid="{00000000-0005-0000-0000-0000C0610000}"/>
    <cellStyle name="Standard 4 2 6 6 2 3" xfId="23836" xr:uid="{00000000-0005-0000-0000-0000C1610000}"/>
    <cellStyle name="Standard 4 2 6 6 3" xfId="11934" xr:uid="{00000000-0005-0000-0000-0000C2610000}"/>
    <cellStyle name="Standard 4 2 6 6 3 2" xfId="28772" xr:uid="{00000000-0005-0000-0000-0000C3610000}"/>
    <cellStyle name="Standard 4 2 6 6 4" xfId="20354" xr:uid="{00000000-0005-0000-0000-0000C4610000}"/>
    <cellStyle name="Standard 4 2 6 7" xfId="3994" xr:uid="{00000000-0005-0000-0000-0000C5610000}"/>
    <cellStyle name="Standard 4 2 6 7 2" xfId="12415" xr:uid="{00000000-0005-0000-0000-0000C6610000}"/>
    <cellStyle name="Standard 4 2 6 7 2 2" xfId="29253" xr:uid="{00000000-0005-0000-0000-0000C7610000}"/>
    <cellStyle name="Standard 4 2 6 7 3" xfId="20835" xr:uid="{00000000-0005-0000-0000-0000C8610000}"/>
    <cellStyle name="Standard 4 2 6 8" xfId="7490" xr:uid="{00000000-0005-0000-0000-0000C9610000}"/>
    <cellStyle name="Standard 4 2 6 8 2" xfId="15911" xr:uid="{00000000-0005-0000-0000-0000CA610000}"/>
    <cellStyle name="Standard 4 2 6 8 2 2" xfId="32749" xr:uid="{00000000-0005-0000-0000-0000CB610000}"/>
    <cellStyle name="Standard 4 2 6 8 3" xfId="24331" xr:uid="{00000000-0005-0000-0000-0000CC610000}"/>
    <cellStyle name="Standard 4 2 6 9" xfId="7981" xr:uid="{00000000-0005-0000-0000-0000CD610000}"/>
    <cellStyle name="Standard 4 2 6 9 2" xfId="16402" xr:uid="{00000000-0005-0000-0000-0000CE610000}"/>
    <cellStyle name="Standard 4 2 6 9 2 2" xfId="33240" xr:uid="{00000000-0005-0000-0000-0000CF610000}"/>
    <cellStyle name="Standard 4 2 6 9 3" xfId="24822" xr:uid="{00000000-0005-0000-0000-0000D0610000}"/>
    <cellStyle name="Standard 4 2 7" xfId="628" xr:uid="{00000000-0005-0000-0000-0000D1610000}"/>
    <cellStyle name="Standard 4 2 7 2" xfId="1616" xr:uid="{00000000-0005-0000-0000-0000D2610000}"/>
    <cellStyle name="Standard 4 2 7 2 2" xfId="5152" xr:uid="{00000000-0005-0000-0000-0000D3610000}"/>
    <cellStyle name="Standard 4 2 7 2 2 2" xfId="13573" xr:uid="{00000000-0005-0000-0000-0000D4610000}"/>
    <cellStyle name="Standard 4 2 7 2 2 2 2" xfId="30411" xr:uid="{00000000-0005-0000-0000-0000D5610000}"/>
    <cellStyle name="Standard 4 2 7 2 2 3" xfId="21993" xr:uid="{00000000-0005-0000-0000-0000D6610000}"/>
    <cellStyle name="Standard 4 2 7 2 3" xfId="10091" xr:uid="{00000000-0005-0000-0000-0000D7610000}"/>
    <cellStyle name="Standard 4 2 7 2 3 2" xfId="26929" xr:uid="{00000000-0005-0000-0000-0000D8610000}"/>
    <cellStyle name="Standard 4 2 7 2 4" xfId="18511" xr:uid="{00000000-0005-0000-0000-0000D9610000}"/>
    <cellStyle name="Standard 4 2 7 3" xfId="4164" xr:uid="{00000000-0005-0000-0000-0000DA610000}"/>
    <cellStyle name="Standard 4 2 7 3 2" xfId="12585" xr:uid="{00000000-0005-0000-0000-0000DB610000}"/>
    <cellStyle name="Standard 4 2 7 3 2 2" xfId="29423" xr:uid="{00000000-0005-0000-0000-0000DC610000}"/>
    <cellStyle name="Standard 4 2 7 3 3" xfId="21005" xr:uid="{00000000-0005-0000-0000-0000DD610000}"/>
    <cellStyle name="Standard 4 2 7 4" xfId="9103" xr:uid="{00000000-0005-0000-0000-0000DE610000}"/>
    <cellStyle name="Standard 4 2 7 4 2" xfId="25941" xr:uid="{00000000-0005-0000-0000-0000DF610000}"/>
    <cellStyle name="Standard 4 2 7 5" xfId="17523" xr:uid="{00000000-0005-0000-0000-0000E0610000}"/>
    <cellStyle name="Standard 4 2 8" xfId="1121" xr:uid="{00000000-0005-0000-0000-0000E1610000}"/>
    <cellStyle name="Standard 4 2 8 2" xfId="4657" xr:uid="{00000000-0005-0000-0000-0000E2610000}"/>
    <cellStyle name="Standard 4 2 8 2 2" xfId="13078" xr:uid="{00000000-0005-0000-0000-0000E3610000}"/>
    <cellStyle name="Standard 4 2 8 2 2 2" xfId="29916" xr:uid="{00000000-0005-0000-0000-0000E4610000}"/>
    <cellStyle name="Standard 4 2 8 2 3" xfId="21498" xr:uid="{00000000-0005-0000-0000-0000E5610000}"/>
    <cellStyle name="Standard 4 2 8 3" xfId="9596" xr:uid="{00000000-0005-0000-0000-0000E6610000}"/>
    <cellStyle name="Standard 4 2 8 3 2" xfId="26434" xr:uid="{00000000-0005-0000-0000-0000E7610000}"/>
    <cellStyle name="Standard 4 2 8 4" xfId="18016" xr:uid="{00000000-0005-0000-0000-0000E8610000}"/>
    <cellStyle name="Standard 4 2 9" xfId="2498" xr:uid="{00000000-0005-0000-0000-0000E9610000}"/>
    <cellStyle name="Standard 4 2 9 2" xfId="5984" xr:uid="{00000000-0005-0000-0000-0000EA610000}"/>
    <cellStyle name="Standard 4 2 9 2 2" xfId="14405" xr:uid="{00000000-0005-0000-0000-0000EB610000}"/>
    <cellStyle name="Standard 4 2 9 2 2 2" xfId="31243" xr:uid="{00000000-0005-0000-0000-0000EC610000}"/>
    <cellStyle name="Standard 4 2 9 2 3" xfId="22825" xr:uid="{00000000-0005-0000-0000-0000ED610000}"/>
    <cellStyle name="Standard 4 2 9 3" xfId="10923" xr:uid="{00000000-0005-0000-0000-0000EE610000}"/>
    <cellStyle name="Standard 4 2 9 3 2" xfId="27761" xr:uid="{00000000-0005-0000-0000-0000EF610000}"/>
    <cellStyle name="Standard 4 2 9 4" xfId="19343" xr:uid="{00000000-0005-0000-0000-0000F0610000}"/>
    <cellStyle name="Standard 4 2_1" xfId="249" xr:uid="{00000000-0005-0000-0000-0000F1610000}"/>
    <cellStyle name="Standard 4 20" xfId="8448" xr:uid="{00000000-0005-0000-0000-0000F2610000}"/>
    <cellStyle name="Standard 4 20 2" xfId="16869" xr:uid="{00000000-0005-0000-0000-0000F3610000}"/>
    <cellStyle name="Standard 4 20 2 2" xfId="33707" xr:uid="{00000000-0005-0000-0000-0000F4610000}"/>
    <cellStyle name="Standard 4 20 3" xfId="25289" xr:uid="{00000000-0005-0000-0000-0000F5610000}"/>
    <cellStyle name="Standard 4 21" xfId="8606" xr:uid="{00000000-0005-0000-0000-0000F6610000}"/>
    <cellStyle name="Standard 4 21 2" xfId="25445" xr:uid="{00000000-0005-0000-0000-0000F7610000}"/>
    <cellStyle name="Standard 4 22" xfId="17026" xr:uid="{00000000-0005-0000-0000-0000F8610000}"/>
    <cellStyle name="Standard 4 23" xfId="33863" xr:uid="{00000000-0005-0000-0000-0000F9610000}"/>
    <cellStyle name="Standard 4 3" xfId="57" xr:uid="{00000000-0005-0000-0000-0000FA610000}"/>
    <cellStyle name="Standard 4 3 10" xfId="3017" xr:uid="{00000000-0005-0000-0000-0000FB610000}"/>
    <cellStyle name="Standard 4 3 10 2" xfId="6499" xr:uid="{00000000-0005-0000-0000-0000FC610000}"/>
    <cellStyle name="Standard 4 3 10 2 2" xfId="14920" xr:uid="{00000000-0005-0000-0000-0000FD610000}"/>
    <cellStyle name="Standard 4 3 10 2 2 2" xfId="31758" xr:uid="{00000000-0005-0000-0000-0000FE610000}"/>
    <cellStyle name="Standard 4 3 10 2 3" xfId="23340" xr:uid="{00000000-0005-0000-0000-0000FF610000}"/>
    <cellStyle name="Standard 4 3 10 3" xfId="11438" xr:uid="{00000000-0005-0000-0000-000000620000}"/>
    <cellStyle name="Standard 4 3 10 3 2" xfId="28276" xr:uid="{00000000-0005-0000-0000-000001620000}"/>
    <cellStyle name="Standard 4 3 10 4" xfId="19858" xr:uid="{00000000-0005-0000-0000-000002620000}"/>
    <cellStyle name="Standard 4 3 11" xfId="3514" xr:uid="{00000000-0005-0000-0000-000003620000}"/>
    <cellStyle name="Standard 4 3 11 2" xfId="6996" xr:uid="{00000000-0005-0000-0000-000004620000}"/>
    <cellStyle name="Standard 4 3 11 2 2" xfId="15417" xr:uid="{00000000-0005-0000-0000-000005620000}"/>
    <cellStyle name="Standard 4 3 11 2 2 2" xfId="32255" xr:uid="{00000000-0005-0000-0000-000006620000}"/>
    <cellStyle name="Standard 4 3 11 2 3" xfId="23837" xr:uid="{00000000-0005-0000-0000-000007620000}"/>
    <cellStyle name="Standard 4 3 11 3" xfId="11935" xr:uid="{00000000-0005-0000-0000-000008620000}"/>
    <cellStyle name="Standard 4 3 11 3 2" xfId="28773" xr:uid="{00000000-0005-0000-0000-000009620000}"/>
    <cellStyle name="Standard 4 3 11 4" xfId="20355" xr:uid="{00000000-0005-0000-0000-00000A620000}"/>
    <cellStyle name="Standard 4 3 12" xfId="3696" xr:uid="{00000000-0005-0000-0000-00000B620000}"/>
    <cellStyle name="Standard 4 3 12 2" xfId="12117" xr:uid="{00000000-0005-0000-0000-00000C620000}"/>
    <cellStyle name="Standard 4 3 12 2 2" xfId="28955" xr:uid="{00000000-0005-0000-0000-00000D620000}"/>
    <cellStyle name="Standard 4 3 12 3" xfId="20537" xr:uid="{00000000-0005-0000-0000-00000E620000}"/>
    <cellStyle name="Standard 4 3 13" xfId="7491" xr:uid="{00000000-0005-0000-0000-00000F620000}"/>
    <cellStyle name="Standard 4 3 13 2" xfId="15912" xr:uid="{00000000-0005-0000-0000-000010620000}"/>
    <cellStyle name="Standard 4 3 13 2 2" xfId="32750" xr:uid="{00000000-0005-0000-0000-000011620000}"/>
    <cellStyle name="Standard 4 3 13 3" xfId="24332" xr:uid="{00000000-0005-0000-0000-000012620000}"/>
    <cellStyle name="Standard 4 3 14" xfId="7982" xr:uid="{00000000-0005-0000-0000-000013620000}"/>
    <cellStyle name="Standard 4 3 14 2" xfId="16403" xr:uid="{00000000-0005-0000-0000-000014620000}"/>
    <cellStyle name="Standard 4 3 14 2 2" xfId="33241" xr:uid="{00000000-0005-0000-0000-000015620000}"/>
    <cellStyle name="Standard 4 3 14 3" xfId="24823" xr:uid="{00000000-0005-0000-0000-000016620000}"/>
    <cellStyle name="Standard 4 3 15" xfId="8475" xr:uid="{00000000-0005-0000-0000-000017620000}"/>
    <cellStyle name="Standard 4 3 15 2" xfId="16896" xr:uid="{00000000-0005-0000-0000-000018620000}"/>
    <cellStyle name="Standard 4 3 15 2 2" xfId="33734" xr:uid="{00000000-0005-0000-0000-000019620000}"/>
    <cellStyle name="Standard 4 3 15 3" xfId="25316" xr:uid="{00000000-0005-0000-0000-00001A620000}"/>
    <cellStyle name="Standard 4 3 16" xfId="8634" xr:uid="{00000000-0005-0000-0000-00001B620000}"/>
    <cellStyle name="Standard 4 3 16 2" xfId="25473" xr:uid="{00000000-0005-0000-0000-00001C620000}"/>
    <cellStyle name="Standard 4 3 17" xfId="17054" xr:uid="{00000000-0005-0000-0000-00001D620000}"/>
    <cellStyle name="Standard 4 3 2" xfId="58" xr:uid="{00000000-0005-0000-0000-00001E620000}"/>
    <cellStyle name="Standard 4 3 2 10" xfId="3515" xr:uid="{00000000-0005-0000-0000-00001F620000}"/>
    <cellStyle name="Standard 4 3 2 10 2" xfId="6997" xr:uid="{00000000-0005-0000-0000-000020620000}"/>
    <cellStyle name="Standard 4 3 2 10 2 2" xfId="15418" xr:uid="{00000000-0005-0000-0000-000021620000}"/>
    <cellStyle name="Standard 4 3 2 10 2 2 2" xfId="32256" xr:uid="{00000000-0005-0000-0000-000022620000}"/>
    <cellStyle name="Standard 4 3 2 10 2 3" xfId="23838" xr:uid="{00000000-0005-0000-0000-000023620000}"/>
    <cellStyle name="Standard 4 3 2 10 3" xfId="11936" xr:uid="{00000000-0005-0000-0000-000024620000}"/>
    <cellStyle name="Standard 4 3 2 10 3 2" xfId="28774" xr:uid="{00000000-0005-0000-0000-000025620000}"/>
    <cellStyle name="Standard 4 3 2 10 4" xfId="20356" xr:uid="{00000000-0005-0000-0000-000026620000}"/>
    <cellStyle name="Standard 4 3 2 11" xfId="3697" xr:uid="{00000000-0005-0000-0000-000027620000}"/>
    <cellStyle name="Standard 4 3 2 11 2" xfId="12118" xr:uid="{00000000-0005-0000-0000-000028620000}"/>
    <cellStyle name="Standard 4 3 2 11 2 2" xfId="28956" xr:uid="{00000000-0005-0000-0000-000029620000}"/>
    <cellStyle name="Standard 4 3 2 11 3" xfId="20538" xr:uid="{00000000-0005-0000-0000-00002A620000}"/>
    <cellStyle name="Standard 4 3 2 12" xfId="7492" xr:uid="{00000000-0005-0000-0000-00002B620000}"/>
    <cellStyle name="Standard 4 3 2 12 2" xfId="15913" xr:uid="{00000000-0005-0000-0000-00002C620000}"/>
    <cellStyle name="Standard 4 3 2 12 2 2" xfId="32751" xr:uid="{00000000-0005-0000-0000-00002D620000}"/>
    <cellStyle name="Standard 4 3 2 12 3" xfId="24333" xr:uid="{00000000-0005-0000-0000-00002E620000}"/>
    <cellStyle name="Standard 4 3 2 13" xfId="7983" xr:uid="{00000000-0005-0000-0000-00002F620000}"/>
    <cellStyle name="Standard 4 3 2 13 2" xfId="16404" xr:uid="{00000000-0005-0000-0000-000030620000}"/>
    <cellStyle name="Standard 4 3 2 13 2 2" xfId="33242" xr:uid="{00000000-0005-0000-0000-000031620000}"/>
    <cellStyle name="Standard 4 3 2 13 3" xfId="24824" xr:uid="{00000000-0005-0000-0000-000032620000}"/>
    <cellStyle name="Standard 4 3 2 14" xfId="8476" xr:uid="{00000000-0005-0000-0000-000033620000}"/>
    <cellStyle name="Standard 4 3 2 14 2" xfId="16897" xr:uid="{00000000-0005-0000-0000-000034620000}"/>
    <cellStyle name="Standard 4 3 2 14 2 2" xfId="33735" xr:uid="{00000000-0005-0000-0000-000035620000}"/>
    <cellStyle name="Standard 4 3 2 14 3" xfId="25317" xr:uid="{00000000-0005-0000-0000-000036620000}"/>
    <cellStyle name="Standard 4 3 2 15" xfId="8635" xr:uid="{00000000-0005-0000-0000-000037620000}"/>
    <cellStyle name="Standard 4 3 2 15 2" xfId="25474" xr:uid="{00000000-0005-0000-0000-000038620000}"/>
    <cellStyle name="Standard 4 3 2 16" xfId="17055" xr:uid="{00000000-0005-0000-0000-000039620000}"/>
    <cellStyle name="Standard 4 3 2 2" xfId="123" xr:uid="{00000000-0005-0000-0000-00003A620000}"/>
    <cellStyle name="Standard 4 3 2 2 10" xfId="3738" xr:uid="{00000000-0005-0000-0000-00003B620000}"/>
    <cellStyle name="Standard 4 3 2 2 10 2" xfId="12159" xr:uid="{00000000-0005-0000-0000-00003C620000}"/>
    <cellStyle name="Standard 4 3 2 2 10 2 2" xfId="28997" xr:uid="{00000000-0005-0000-0000-00003D620000}"/>
    <cellStyle name="Standard 4 3 2 2 10 3" xfId="20579" xr:uid="{00000000-0005-0000-0000-00003E620000}"/>
    <cellStyle name="Standard 4 3 2 2 11" xfId="7493" xr:uid="{00000000-0005-0000-0000-00003F620000}"/>
    <cellStyle name="Standard 4 3 2 2 11 2" xfId="15914" xr:uid="{00000000-0005-0000-0000-000040620000}"/>
    <cellStyle name="Standard 4 3 2 2 11 2 2" xfId="32752" xr:uid="{00000000-0005-0000-0000-000041620000}"/>
    <cellStyle name="Standard 4 3 2 2 11 3" xfId="24334" xr:uid="{00000000-0005-0000-0000-000042620000}"/>
    <cellStyle name="Standard 4 3 2 2 12" xfId="7984" xr:uid="{00000000-0005-0000-0000-000043620000}"/>
    <cellStyle name="Standard 4 3 2 2 12 2" xfId="16405" xr:uid="{00000000-0005-0000-0000-000044620000}"/>
    <cellStyle name="Standard 4 3 2 2 12 2 2" xfId="33243" xr:uid="{00000000-0005-0000-0000-000045620000}"/>
    <cellStyle name="Standard 4 3 2 2 12 3" xfId="24825" xr:uid="{00000000-0005-0000-0000-000046620000}"/>
    <cellStyle name="Standard 4 3 2 2 13" xfId="8477" xr:uid="{00000000-0005-0000-0000-000047620000}"/>
    <cellStyle name="Standard 4 3 2 2 13 2" xfId="16898" xr:uid="{00000000-0005-0000-0000-000048620000}"/>
    <cellStyle name="Standard 4 3 2 2 13 2 2" xfId="33736" xr:uid="{00000000-0005-0000-0000-000049620000}"/>
    <cellStyle name="Standard 4 3 2 2 13 3" xfId="25318" xr:uid="{00000000-0005-0000-0000-00004A620000}"/>
    <cellStyle name="Standard 4 3 2 2 14" xfId="8676" xr:uid="{00000000-0005-0000-0000-00004B620000}"/>
    <cellStyle name="Standard 4 3 2 2 14 2" xfId="25515" xr:uid="{00000000-0005-0000-0000-00004C620000}"/>
    <cellStyle name="Standard 4 3 2 2 15" xfId="17096" xr:uid="{00000000-0005-0000-0000-00004D620000}"/>
    <cellStyle name="Standard 4 3 2 2 2" xfId="258" xr:uid="{00000000-0005-0000-0000-00004E620000}"/>
    <cellStyle name="Standard 4 3 2 2 2 10" xfId="7494" xr:uid="{00000000-0005-0000-0000-00004F620000}"/>
    <cellStyle name="Standard 4 3 2 2 2 10 2" xfId="15915" xr:uid="{00000000-0005-0000-0000-000050620000}"/>
    <cellStyle name="Standard 4 3 2 2 2 10 2 2" xfId="32753" xr:uid="{00000000-0005-0000-0000-000051620000}"/>
    <cellStyle name="Standard 4 3 2 2 2 10 3" xfId="24335" xr:uid="{00000000-0005-0000-0000-000052620000}"/>
    <cellStyle name="Standard 4 3 2 2 2 11" xfId="7985" xr:uid="{00000000-0005-0000-0000-000053620000}"/>
    <cellStyle name="Standard 4 3 2 2 2 11 2" xfId="16406" xr:uid="{00000000-0005-0000-0000-000054620000}"/>
    <cellStyle name="Standard 4 3 2 2 2 11 2 2" xfId="33244" xr:uid="{00000000-0005-0000-0000-000055620000}"/>
    <cellStyle name="Standard 4 3 2 2 2 11 3" xfId="24826" xr:uid="{00000000-0005-0000-0000-000056620000}"/>
    <cellStyle name="Standard 4 3 2 2 2 12" xfId="8478" xr:uid="{00000000-0005-0000-0000-000057620000}"/>
    <cellStyle name="Standard 4 3 2 2 2 12 2" xfId="16899" xr:uid="{00000000-0005-0000-0000-000058620000}"/>
    <cellStyle name="Standard 4 3 2 2 2 12 2 2" xfId="33737" xr:uid="{00000000-0005-0000-0000-000059620000}"/>
    <cellStyle name="Standard 4 3 2 2 2 12 3" xfId="25319" xr:uid="{00000000-0005-0000-0000-00005A620000}"/>
    <cellStyle name="Standard 4 3 2 2 2 13" xfId="8751" xr:uid="{00000000-0005-0000-0000-00005B620000}"/>
    <cellStyle name="Standard 4 3 2 2 2 13 2" xfId="25590" xr:uid="{00000000-0005-0000-0000-00005C620000}"/>
    <cellStyle name="Standard 4 3 2 2 2 14" xfId="17171" xr:uid="{00000000-0005-0000-0000-00005D620000}"/>
    <cellStyle name="Standard 4 3 2 2 2 2" xfId="439" xr:uid="{00000000-0005-0000-0000-00005E620000}"/>
    <cellStyle name="Standard 4 3 2 2 2 2 10" xfId="8479" xr:uid="{00000000-0005-0000-0000-00005F620000}"/>
    <cellStyle name="Standard 4 3 2 2 2 2 10 2" xfId="16900" xr:uid="{00000000-0005-0000-0000-000060620000}"/>
    <cellStyle name="Standard 4 3 2 2 2 2 10 2 2" xfId="33738" xr:uid="{00000000-0005-0000-0000-000061620000}"/>
    <cellStyle name="Standard 4 3 2 2 2 2 10 3" xfId="25320" xr:uid="{00000000-0005-0000-0000-000062620000}"/>
    <cellStyle name="Standard 4 3 2 2 2 2 11" xfId="8914" xr:uid="{00000000-0005-0000-0000-000063620000}"/>
    <cellStyle name="Standard 4 3 2 2 2 2 11 2" xfId="25753" xr:uid="{00000000-0005-0000-0000-000064620000}"/>
    <cellStyle name="Standard 4 3 2 2 2 2 12" xfId="17334" xr:uid="{00000000-0005-0000-0000-000065620000}"/>
    <cellStyle name="Standard 4 3 2 2 2 2 2" xfId="935" xr:uid="{00000000-0005-0000-0000-000066620000}"/>
    <cellStyle name="Standard 4 3 2 2 2 2 2 2" xfId="1923" xr:uid="{00000000-0005-0000-0000-000067620000}"/>
    <cellStyle name="Standard 4 3 2 2 2 2 2 2 2" xfId="5459" xr:uid="{00000000-0005-0000-0000-000068620000}"/>
    <cellStyle name="Standard 4 3 2 2 2 2 2 2 2 2" xfId="13880" xr:uid="{00000000-0005-0000-0000-000069620000}"/>
    <cellStyle name="Standard 4 3 2 2 2 2 2 2 2 2 2" xfId="30718" xr:uid="{00000000-0005-0000-0000-00006A620000}"/>
    <cellStyle name="Standard 4 3 2 2 2 2 2 2 2 3" xfId="22300" xr:uid="{00000000-0005-0000-0000-00006B620000}"/>
    <cellStyle name="Standard 4 3 2 2 2 2 2 2 3" xfId="10398" xr:uid="{00000000-0005-0000-0000-00006C620000}"/>
    <cellStyle name="Standard 4 3 2 2 2 2 2 2 3 2" xfId="27236" xr:uid="{00000000-0005-0000-0000-00006D620000}"/>
    <cellStyle name="Standard 4 3 2 2 2 2 2 2 4" xfId="18818" xr:uid="{00000000-0005-0000-0000-00006E620000}"/>
    <cellStyle name="Standard 4 3 2 2 2 2 2 3" xfId="4471" xr:uid="{00000000-0005-0000-0000-00006F620000}"/>
    <cellStyle name="Standard 4 3 2 2 2 2 2 3 2" xfId="12892" xr:uid="{00000000-0005-0000-0000-000070620000}"/>
    <cellStyle name="Standard 4 3 2 2 2 2 2 3 2 2" xfId="29730" xr:uid="{00000000-0005-0000-0000-000071620000}"/>
    <cellStyle name="Standard 4 3 2 2 2 2 2 3 3" xfId="21312" xr:uid="{00000000-0005-0000-0000-000072620000}"/>
    <cellStyle name="Standard 4 3 2 2 2 2 2 4" xfId="9410" xr:uid="{00000000-0005-0000-0000-000073620000}"/>
    <cellStyle name="Standard 4 3 2 2 2 2 2 4 2" xfId="26248" xr:uid="{00000000-0005-0000-0000-000074620000}"/>
    <cellStyle name="Standard 4 3 2 2 2 2 2 5" xfId="17830" xr:uid="{00000000-0005-0000-0000-000075620000}"/>
    <cellStyle name="Standard 4 3 2 2 2 2 3" xfId="1428" xr:uid="{00000000-0005-0000-0000-000076620000}"/>
    <cellStyle name="Standard 4 3 2 2 2 2 3 2" xfId="4964" xr:uid="{00000000-0005-0000-0000-000077620000}"/>
    <cellStyle name="Standard 4 3 2 2 2 2 3 2 2" xfId="13385" xr:uid="{00000000-0005-0000-0000-000078620000}"/>
    <cellStyle name="Standard 4 3 2 2 2 2 3 2 2 2" xfId="30223" xr:uid="{00000000-0005-0000-0000-000079620000}"/>
    <cellStyle name="Standard 4 3 2 2 2 2 3 2 3" xfId="21805" xr:uid="{00000000-0005-0000-0000-00007A620000}"/>
    <cellStyle name="Standard 4 3 2 2 2 2 3 3" xfId="9903" xr:uid="{00000000-0005-0000-0000-00007B620000}"/>
    <cellStyle name="Standard 4 3 2 2 2 2 3 3 2" xfId="26741" xr:uid="{00000000-0005-0000-0000-00007C620000}"/>
    <cellStyle name="Standard 4 3 2 2 2 2 3 4" xfId="18323" xr:uid="{00000000-0005-0000-0000-00007D620000}"/>
    <cellStyle name="Standard 4 3 2 2 2 2 4" xfId="2526" xr:uid="{00000000-0005-0000-0000-00007E620000}"/>
    <cellStyle name="Standard 4 3 2 2 2 2 4 2" xfId="6012" xr:uid="{00000000-0005-0000-0000-00007F620000}"/>
    <cellStyle name="Standard 4 3 2 2 2 2 4 2 2" xfId="14433" xr:uid="{00000000-0005-0000-0000-000080620000}"/>
    <cellStyle name="Standard 4 3 2 2 2 2 4 2 2 2" xfId="31271" xr:uid="{00000000-0005-0000-0000-000081620000}"/>
    <cellStyle name="Standard 4 3 2 2 2 2 4 2 3" xfId="22853" xr:uid="{00000000-0005-0000-0000-000082620000}"/>
    <cellStyle name="Standard 4 3 2 2 2 2 4 3" xfId="10951" xr:uid="{00000000-0005-0000-0000-000083620000}"/>
    <cellStyle name="Standard 4 3 2 2 2 2 4 3 2" xfId="27789" xr:uid="{00000000-0005-0000-0000-000084620000}"/>
    <cellStyle name="Standard 4 3 2 2 2 2 4 4" xfId="19371" xr:uid="{00000000-0005-0000-0000-000085620000}"/>
    <cellStyle name="Standard 4 3 2 2 2 2 5" xfId="3021" xr:uid="{00000000-0005-0000-0000-000086620000}"/>
    <cellStyle name="Standard 4 3 2 2 2 2 5 2" xfId="6503" xr:uid="{00000000-0005-0000-0000-000087620000}"/>
    <cellStyle name="Standard 4 3 2 2 2 2 5 2 2" xfId="14924" xr:uid="{00000000-0005-0000-0000-000088620000}"/>
    <cellStyle name="Standard 4 3 2 2 2 2 5 2 2 2" xfId="31762" xr:uid="{00000000-0005-0000-0000-000089620000}"/>
    <cellStyle name="Standard 4 3 2 2 2 2 5 2 3" xfId="23344" xr:uid="{00000000-0005-0000-0000-00008A620000}"/>
    <cellStyle name="Standard 4 3 2 2 2 2 5 3" xfId="11442" xr:uid="{00000000-0005-0000-0000-00008B620000}"/>
    <cellStyle name="Standard 4 3 2 2 2 2 5 3 2" xfId="28280" xr:uid="{00000000-0005-0000-0000-00008C620000}"/>
    <cellStyle name="Standard 4 3 2 2 2 2 5 4" xfId="19862" xr:uid="{00000000-0005-0000-0000-00008D620000}"/>
    <cellStyle name="Standard 4 3 2 2 2 2 6" xfId="3518" xr:uid="{00000000-0005-0000-0000-00008E620000}"/>
    <cellStyle name="Standard 4 3 2 2 2 2 6 2" xfId="7000" xr:uid="{00000000-0005-0000-0000-00008F620000}"/>
    <cellStyle name="Standard 4 3 2 2 2 2 6 2 2" xfId="15421" xr:uid="{00000000-0005-0000-0000-000090620000}"/>
    <cellStyle name="Standard 4 3 2 2 2 2 6 2 2 2" xfId="32259" xr:uid="{00000000-0005-0000-0000-000091620000}"/>
    <cellStyle name="Standard 4 3 2 2 2 2 6 2 3" xfId="23841" xr:uid="{00000000-0005-0000-0000-000092620000}"/>
    <cellStyle name="Standard 4 3 2 2 2 2 6 3" xfId="11939" xr:uid="{00000000-0005-0000-0000-000093620000}"/>
    <cellStyle name="Standard 4 3 2 2 2 2 6 3 2" xfId="28777" xr:uid="{00000000-0005-0000-0000-000094620000}"/>
    <cellStyle name="Standard 4 3 2 2 2 2 6 4" xfId="20359" xr:uid="{00000000-0005-0000-0000-000095620000}"/>
    <cellStyle name="Standard 4 3 2 2 2 2 7" xfId="3976" xr:uid="{00000000-0005-0000-0000-000096620000}"/>
    <cellStyle name="Standard 4 3 2 2 2 2 7 2" xfId="12397" xr:uid="{00000000-0005-0000-0000-000097620000}"/>
    <cellStyle name="Standard 4 3 2 2 2 2 7 2 2" xfId="29235" xr:uid="{00000000-0005-0000-0000-000098620000}"/>
    <cellStyle name="Standard 4 3 2 2 2 2 7 3" xfId="20817" xr:uid="{00000000-0005-0000-0000-000099620000}"/>
    <cellStyle name="Standard 4 3 2 2 2 2 8" xfId="7495" xr:uid="{00000000-0005-0000-0000-00009A620000}"/>
    <cellStyle name="Standard 4 3 2 2 2 2 8 2" xfId="15916" xr:uid="{00000000-0005-0000-0000-00009B620000}"/>
    <cellStyle name="Standard 4 3 2 2 2 2 8 2 2" xfId="32754" xr:uid="{00000000-0005-0000-0000-00009C620000}"/>
    <cellStyle name="Standard 4 3 2 2 2 2 8 3" xfId="24336" xr:uid="{00000000-0005-0000-0000-00009D620000}"/>
    <cellStyle name="Standard 4 3 2 2 2 2 9" xfId="7986" xr:uid="{00000000-0005-0000-0000-00009E620000}"/>
    <cellStyle name="Standard 4 3 2 2 2 2 9 2" xfId="16407" xr:uid="{00000000-0005-0000-0000-00009F620000}"/>
    <cellStyle name="Standard 4 3 2 2 2 2 9 2 2" xfId="33245" xr:uid="{00000000-0005-0000-0000-0000A0620000}"/>
    <cellStyle name="Standard 4 3 2 2 2 2 9 3" xfId="24827" xr:uid="{00000000-0005-0000-0000-0000A1620000}"/>
    <cellStyle name="Standard 4 3 2 2 2 3" xfId="601" xr:uid="{00000000-0005-0000-0000-0000A2620000}"/>
    <cellStyle name="Standard 4 3 2 2 2 3 10" xfId="8480" xr:uid="{00000000-0005-0000-0000-0000A3620000}"/>
    <cellStyle name="Standard 4 3 2 2 2 3 10 2" xfId="16901" xr:uid="{00000000-0005-0000-0000-0000A4620000}"/>
    <cellStyle name="Standard 4 3 2 2 2 3 10 2 2" xfId="33739" xr:uid="{00000000-0005-0000-0000-0000A5620000}"/>
    <cellStyle name="Standard 4 3 2 2 2 3 10 3" xfId="25321" xr:uid="{00000000-0005-0000-0000-0000A6620000}"/>
    <cellStyle name="Standard 4 3 2 2 2 3 11" xfId="9077" xr:uid="{00000000-0005-0000-0000-0000A7620000}"/>
    <cellStyle name="Standard 4 3 2 2 2 3 11 2" xfId="25915" xr:uid="{00000000-0005-0000-0000-0000A8620000}"/>
    <cellStyle name="Standard 4 3 2 2 2 3 12" xfId="17497" xr:uid="{00000000-0005-0000-0000-0000A9620000}"/>
    <cellStyle name="Standard 4 3 2 2 2 3 2" xfId="1097" xr:uid="{00000000-0005-0000-0000-0000AA620000}"/>
    <cellStyle name="Standard 4 3 2 2 2 3 2 2" xfId="2085" xr:uid="{00000000-0005-0000-0000-0000AB620000}"/>
    <cellStyle name="Standard 4 3 2 2 2 3 2 2 2" xfId="5621" xr:uid="{00000000-0005-0000-0000-0000AC620000}"/>
    <cellStyle name="Standard 4 3 2 2 2 3 2 2 2 2" xfId="14042" xr:uid="{00000000-0005-0000-0000-0000AD620000}"/>
    <cellStyle name="Standard 4 3 2 2 2 3 2 2 2 2 2" xfId="30880" xr:uid="{00000000-0005-0000-0000-0000AE620000}"/>
    <cellStyle name="Standard 4 3 2 2 2 3 2 2 2 3" xfId="22462" xr:uid="{00000000-0005-0000-0000-0000AF620000}"/>
    <cellStyle name="Standard 4 3 2 2 2 3 2 2 3" xfId="10560" xr:uid="{00000000-0005-0000-0000-0000B0620000}"/>
    <cellStyle name="Standard 4 3 2 2 2 3 2 2 3 2" xfId="27398" xr:uid="{00000000-0005-0000-0000-0000B1620000}"/>
    <cellStyle name="Standard 4 3 2 2 2 3 2 2 4" xfId="18980" xr:uid="{00000000-0005-0000-0000-0000B2620000}"/>
    <cellStyle name="Standard 4 3 2 2 2 3 2 3" xfId="4633" xr:uid="{00000000-0005-0000-0000-0000B3620000}"/>
    <cellStyle name="Standard 4 3 2 2 2 3 2 3 2" xfId="13054" xr:uid="{00000000-0005-0000-0000-0000B4620000}"/>
    <cellStyle name="Standard 4 3 2 2 2 3 2 3 2 2" xfId="29892" xr:uid="{00000000-0005-0000-0000-0000B5620000}"/>
    <cellStyle name="Standard 4 3 2 2 2 3 2 3 3" xfId="21474" xr:uid="{00000000-0005-0000-0000-0000B6620000}"/>
    <cellStyle name="Standard 4 3 2 2 2 3 2 4" xfId="9572" xr:uid="{00000000-0005-0000-0000-0000B7620000}"/>
    <cellStyle name="Standard 4 3 2 2 2 3 2 4 2" xfId="26410" xr:uid="{00000000-0005-0000-0000-0000B8620000}"/>
    <cellStyle name="Standard 4 3 2 2 2 3 2 5" xfId="17992" xr:uid="{00000000-0005-0000-0000-0000B9620000}"/>
    <cellStyle name="Standard 4 3 2 2 2 3 3" xfId="1590" xr:uid="{00000000-0005-0000-0000-0000BA620000}"/>
    <cellStyle name="Standard 4 3 2 2 2 3 3 2" xfId="5126" xr:uid="{00000000-0005-0000-0000-0000BB620000}"/>
    <cellStyle name="Standard 4 3 2 2 2 3 3 2 2" xfId="13547" xr:uid="{00000000-0005-0000-0000-0000BC620000}"/>
    <cellStyle name="Standard 4 3 2 2 2 3 3 2 2 2" xfId="30385" xr:uid="{00000000-0005-0000-0000-0000BD620000}"/>
    <cellStyle name="Standard 4 3 2 2 2 3 3 2 3" xfId="21967" xr:uid="{00000000-0005-0000-0000-0000BE620000}"/>
    <cellStyle name="Standard 4 3 2 2 2 3 3 3" xfId="10065" xr:uid="{00000000-0005-0000-0000-0000BF620000}"/>
    <cellStyle name="Standard 4 3 2 2 2 3 3 3 2" xfId="26903" xr:uid="{00000000-0005-0000-0000-0000C0620000}"/>
    <cellStyle name="Standard 4 3 2 2 2 3 3 4" xfId="18485" xr:uid="{00000000-0005-0000-0000-0000C1620000}"/>
    <cellStyle name="Standard 4 3 2 2 2 3 4" xfId="2527" xr:uid="{00000000-0005-0000-0000-0000C2620000}"/>
    <cellStyle name="Standard 4 3 2 2 2 3 4 2" xfId="6013" xr:uid="{00000000-0005-0000-0000-0000C3620000}"/>
    <cellStyle name="Standard 4 3 2 2 2 3 4 2 2" xfId="14434" xr:uid="{00000000-0005-0000-0000-0000C4620000}"/>
    <cellStyle name="Standard 4 3 2 2 2 3 4 2 2 2" xfId="31272" xr:uid="{00000000-0005-0000-0000-0000C5620000}"/>
    <cellStyle name="Standard 4 3 2 2 2 3 4 2 3" xfId="22854" xr:uid="{00000000-0005-0000-0000-0000C6620000}"/>
    <cellStyle name="Standard 4 3 2 2 2 3 4 3" xfId="10952" xr:uid="{00000000-0005-0000-0000-0000C7620000}"/>
    <cellStyle name="Standard 4 3 2 2 2 3 4 3 2" xfId="27790" xr:uid="{00000000-0005-0000-0000-0000C8620000}"/>
    <cellStyle name="Standard 4 3 2 2 2 3 4 4" xfId="19372" xr:uid="{00000000-0005-0000-0000-0000C9620000}"/>
    <cellStyle name="Standard 4 3 2 2 2 3 5" xfId="3022" xr:uid="{00000000-0005-0000-0000-0000CA620000}"/>
    <cellStyle name="Standard 4 3 2 2 2 3 5 2" xfId="6504" xr:uid="{00000000-0005-0000-0000-0000CB620000}"/>
    <cellStyle name="Standard 4 3 2 2 2 3 5 2 2" xfId="14925" xr:uid="{00000000-0005-0000-0000-0000CC620000}"/>
    <cellStyle name="Standard 4 3 2 2 2 3 5 2 2 2" xfId="31763" xr:uid="{00000000-0005-0000-0000-0000CD620000}"/>
    <cellStyle name="Standard 4 3 2 2 2 3 5 2 3" xfId="23345" xr:uid="{00000000-0005-0000-0000-0000CE620000}"/>
    <cellStyle name="Standard 4 3 2 2 2 3 5 3" xfId="11443" xr:uid="{00000000-0005-0000-0000-0000CF620000}"/>
    <cellStyle name="Standard 4 3 2 2 2 3 5 3 2" xfId="28281" xr:uid="{00000000-0005-0000-0000-0000D0620000}"/>
    <cellStyle name="Standard 4 3 2 2 2 3 5 4" xfId="19863" xr:uid="{00000000-0005-0000-0000-0000D1620000}"/>
    <cellStyle name="Standard 4 3 2 2 2 3 6" xfId="3519" xr:uid="{00000000-0005-0000-0000-0000D2620000}"/>
    <cellStyle name="Standard 4 3 2 2 2 3 6 2" xfId="7001" xr:uid="{00000000-0005-0000-0000-0000D3620000}"/>
    <cellStyle name="Standard 4 3 2 2 2 3 6 2 2" xfId="15422" xr:uid="{00000000-0005-0000-0000-0000D4620000}"/>
    <cellStyle name="Standard 4 3 2 2 2 3 6 2 2 2" xfId="32260" xr:uid="{00000000-0005-0000-0000-0000D5620000}"/>
    <cellStyle name="Standard 4 3 2 2 2 3 6 2 3" xfId="23842" xr:uid="{00000000-0005-0000-0000-0000D6620000}"/>
    <cellStyle name="Standard 4 3 2 2 2 3 6 3" xfId="11940" xr:uid="{00000000-0005-0000-0000-0000D7620000}"/>
    <cellStyle name="Standard 4 3 2 2 2 3 6 3 2" xfId="28778" xr:uid="{00000000-0005-0000-0000-0000D8620000}"/>
    <cellStyle name="Standard 4 3 2 2 2 3 6 4" xfId="20360" xr:uid="{00000000-0005-0000-0000-0000D9620000}"/>
    <cellStyle name="Standard 4 3 2 2 2 3 7" xfId="4138" xr:uid="{00000000-0005-0000-0000-0000DA620000}"/>
    <cellStyle name="Standard 4 3 2 2 2 3 7 2" xfId="12559" xr:uid="{00000000-0005-0000-0000-0000DB620000}"/>
    <cellStyle name="Standard 4 3 2 2 2 3 7 2 2" xfId="29397" xr:uid="{00000000-0005-0000-0000-0000DC620000}"/>
    <cellStyle name="Standard 4 3 2 2 2 3 7 3" xfId="20979" xr:uid="{00000000-0005-0000-0000-0000DD620000}"/>
    <cellStyle name="Standard 4 3 2 2 2 3 8" xfId="7496" xr:uid="{00000000-0005-0000-0000-0000DE620000}"/>
    <cellStyle name="Standard 4 3 2 2 2 3 8 2" xfId="15917" xr:uid="{00000000-0005-0000-0000-0000DF620000}"/>
    <cellStyle name="Standard 4 3 2 2 2 3 8 2 2" xfId="32755" xr:uid="{00000000-0005-0000-0000-0000E0620000}"/>
    <cellStyle name="Standard 4 3 2 2 2 3 8 3" xfId="24337" xr:uid="{00000000-0005-0000-0000-0000E1620000}"/>
    <cellStyle name="Standard 4 3 2 2 2 3 9" xfId="7987" xr:uid="{00000000-0005-0000-0000-0000E2620000}"/>
    <cellStyle name="Standard 4 3 2 2 2 3 9 2" xfId="16408" xr:uid="{00000000-0005-0000-0000-0000E3620000}"/>
    <cellStyle name="Standard 4 3 2 2 2 3 9 2 2" xfId="33246" xr:uid="{00000000-0005-0000-0000-0000E4620000}"/>
    <cellStyle name="Standard 4 3 2 2 2 3 9 3" xfId="24828" xr:uid="{00000000-0005-0000-0000-0000E5620000}"/>
    <cellStyle name="Standard 4 3 2 2 2 4" xfId="772" xr:uid="{00000000-0005-0000-0000-0000E6620000}"/>
    <cellStyle name="Standard 4 3 2 2 2 4 2" xfId="1760" xr:uid="{00000000-0005-0000-0000-0000E7620000}"/>
    <cellStyle name="Standard 4 3 2 2 2 4 2 2" xfId="5296" xr:uid="{00000000-0005-0000-0000-0000E8620000}"/>
    <cellStyle name="Standard 4 3 2 2 2 4 2 2 2" xfId="13717" xr:uid="{00000000-0005-0000-0000-0000E9620000}"/>
    <cellStyle name="Standard 4 3 2 2 2 4 2 2 2 2" xfId="30555" xr:uid="{00000000-0005-0000-0000-0000EA620000}"/>
    <cellStyle name="Standard 4 3 2 2 2 4 2 2 3" xfId="22137" xr:uid="{00000000-0005-0000-0000-0000EB620000}"/>
    <cellStyle name="Standard 4 3 2 2 2 4 2 3" xfId="10235" xr:uid="{00000000-0005-0000-0000-0000EC620000}"/>
    <cellStyle name="Standard 4 3 2 2 2 4 2 3 2" xfId="27073" xr:uid="{00000000-0005-0000-0000-0000ED620000}"/>
    <cellStyle name="Standard 4 3 2 2 2 4 2 4" xfId="18655" xr:uid="{00000000-0005-0000-0000-0000EE620000}"/>
    <cellStyle name="Standard 4 3 2 2 2 4 3" xfId="4308" xr:uid="{00000000-0005-0000-0000-0000EF620000}"/>
    <cellStyle name="Standard 4 3 2 2 2 4 3 2" xfId="12729" xr:uid="{00000000-0005-0000-0000-0000F0620000}"/>
    <cellStyle name="Standard 4 3 2 2 2 4 3 2 2" xfId="29567" xr:uid="{00000000-0005-0000-0000-0000F1620000}"/>
    <cellStyle name="Standard 4 3 2 2 2 4 3 3" xfId="21149" xr:uid="{00000000-0005-0000-0000-0000F2620000}"/>
    <cellStyle name="Standard 4 3 2 2 2 4 4" xfId="9247" xr:uid="{00000000-0005-0000-0000-0000F3620000}"/>
    <cellStyle name="Standard 4 3 2 2 2 4 4 2" xfId="26085" xr:uid="{00000000-0005-0000-0000-0000F4620000}"/>
    <cellStyle name="Standard 4 3 2 2 2 4 5" xfId="17667" xr:uid="{00000000-0005-0000-0000-0000F5620000}"/>
    <cellStyle name="Standard 4 3 2 2 2 5" xfId="1265" xr:uid="{00000000-0005-0000-0000-0000F6620000}"/>
    <cellStyle name="Standard 4 3 2 2 2 5 2" xfId="4801" xr:uid="{00000000-0005-0000-0000-0000F7620000}"/>
    <cellStyle name="Standard 4 3 2 2 2 5 2 2" xfId="13222" xr:uid="{00000000-0005-0000-0000-0000F8620000}"/>
    <cellStyle name="Standard 4 3 2 2 2 5 2 2 2" xfId="30060" xr:uid="{00000000-0005-0000-0000-0000F9620000}"/>
    <cellStyle name="Standard 4 3 2 2 2 5 2 3" xfId="21642" xr:uid="{00000000-0005-0000-0000-0000FA620000}"/>
    <cellStyle name="Standard 4 3 2 2 2 5 3" xfId="9740" xr:uid="{00000000-0005-0000-0000-0000FB620000}"/>
    <cellStyle name="Standard 4 3 2 2 2 5 3 2" xfId="26578" xr:uid="{00000000-0005-0000-0000-0000FC620000}"/>
    <cellStyle name="Standard 4 3 2 2 2 5 4" xfId="18160" xr:uid="{00000000-0005-0000-0000-0000FD620000}"/>
    <cellStyle name="Standard 4 3 2 2 2 6" xfId="2525" xr:uid="{00000000-0005-0000-0000-0000FE620000}"/>
    <cellStyle name="Standard 4 3 2 2 2 6 2" xfId="6011" xr:uid="{00000000-0005-0000-0000-0000FF620000}"/>
    <cellStyle name="Standard 4 3 2 2 2 6 2 2" xfId="14432" xr:uid="{00000000-0005-0000-0000-000000630000}"/>
    <cellStyle name="Standard 4 3 2 2 2 6 2 2 2" xfId="31270" xr:uid="{00000000-0005-0000-0000-000001630000}"/>
    <cellStyle name="Standard 4 3 2 2 2 6 2 3" xfId="22852" xr:uid="{00000000-0005-0000-0000-000002630000}"/>
    <cellStyle name="Standard 4 3 2 2 2 6 3" xfId="10950" xr:uid="{00000000-0005-0000-0000-000003630000}"/>
    <cellStyle name="Standard 4 3 2 2 2 6 3 2" xfId="27788" xr:uid="{00000000-0005-0000-0000-000004630000}"/>
    <cellStyle name="Standard 4 3 2 2 2 6 4" xfId="19370" xr:uid="{00000000-0005-0000-0000-000005630000}"/>
    <cellStyle name="Standard 4 3 2 2 2 7" xfId="3020" xr:uid="{00000000-0005-0000-0000-000006630000}"/>
    <cellStyle name="Standard 4 3 2 2 2 7 2" xfId="6502" xr:uid="{00000000-0005-0000-0000-000007630000}"/>
    <cellStyle name="Standard 4 3 2 2 2 7 2 2" xfId="14923" xr:uid="{00000000-0005-0000-0000-000008630000}"/>
    <cellStyle name="Standard 4 3 2 2 2 7 2 2 2" xfId="31761" xr:uid="{00000000-0005-0000-0000-000009630000}"/>
    <cellStyle name="Standard 4 3 2 2 2 7 2 3" xfId="23343" xr:uid="{00000000-0005-0000-0000-00000A630000}"/>
    <cellStyle name="Standard 4 3 2 2 2 7 3" xfId="11441" xr:uid="{00000000-0005-0000-0000-00000B630000}"/>
    <cellStyle name="Standard 4 3 2 2 2 7 3 2" xfId="28279" xr:uid="{00000000-0005-0000-0000-00000C630000}"/>
    <cellStyle name="Standard 4 3 2 2 2 7 4" xfId="19861" xr:uid="{00000000-0005-0000-0000-00000D630000}"/>
    <cellStyle name="Standard 4 3 2 2 2 8" xfId="3517" xr:uid="{00000000-0005-0000-0000-00000E630000}"/>
    <cellStyle name="Standard 4 3 2 2 2 8 2" xfId="6999" xr:uid="{00000000-0005-0000-0000-00000F630000}"/>
    <cellStyle name="Standard 4 3 2 2 2 8 2 2" xfId="15420" xr:uid="{00000000-0005-0000-0000-000010630000}"/>
    <cellStyle name="Standard 4 3 2 2 2 8 2 2 2" xfId="32258" xr:uid="{00000000-0005-0000-0000-000011630000}"/>
    <cellStyle name="Standard 4 3 2 2 2 8 2 3" xfId="23840" xr:uid="{00000000-0005-0000-0000-000012630000}"/>
    <cellStyle name="Standard 4 3 2 2 2 8 3" xfId="11938" xr:uid="{00000000-0005-0000-0000-000013630000}"/>
    <cellStyle name="Standard 4 3 2 2 2 8 3 2" xfId="28776" xr:uid="{00000000-0005-0000-0000-000014630000}"/>
    <cellStyle name="Standard 4 3 2 2 2 8 4" xfId="20358" xr:uid="{00000000-0005-0000-0000-000015630000}"/>
    <cellStyle name="Standard 4 3 2 2 2 9" xfId="3813" xr:uid="{00000000-0005-0000-0000-000016630000}"/>
    <cellStyle name="Standard 4 3 2 2 2 9 2" xfId="12234" xr:uid="{00000000-0005-0000-0000-000017630000}"/>
    <cellStyle name="Standard 4 3 2 2 2 9 2 2" xfId="29072" xr:uid="{00000000-0005-0000-0000-000018630000}"/>
    <cellStyle name="Standard 4 3 2 2 2 9 3" xfId="20654" xr:uid="{00000000-0005-0000-0000-000019630000}"/>
    <cellStyle name="Standard 4 3 2 2 3" xfId="364" xr:uid="{00000000-0005-0000-0000-00001A630000}"/>
    <cellStyle name="Standard 4 3 2 2 3 10" xfId="8481" xr:uid="{00000000-0005-0000-0000-00001B630000}"/>
    <cellStyle name="Standard 4 3 2 2 3 10 2" xfId="16902" xr:uid="{00000000-0005-0000-0000-00001C630000}"/>
    <cellStyle name="Standard 4 3 2 2 3 10 2 2" xfId="33740" xr:uid="{00000000-0005-0000-0000-00001D630000}"/>
    <cellStyle name="Standard 4 3 2 2 3 10 3" xfId="25322" xr:uid="{00000000-0005-0000-0000-00001E630000}"/>
    <cellStyle name="Standard 4 3 2 2 3 11" xfId="8839" xr:uid="{00000000-0005-0000-0000-00001F630000}"/>
    <cellStyle name="Standard 4 3 2 2 3 11 2" xfId="25678" xr:uid="{00000000-0005-0000-0000-000020630000}"/>
    <cellStyle name="Standard 4 3 2 2 3 12" xfId="17259" xr:uid="{00000000-0005-0000-0000-000021630000}"/>
    <cellStyle name="Standard 4 3 2 2 3 2" xfId="860" xr:uid="{00000000-0005-0000-0000-000022630000}"/>
    <cellStyle name="Standard 4 3 2 2 3 2 2" xfId="1848" xr:uid="{00000000-0005-0000-0000-000023630000}"/>
    <cellStyle name="Standard 4 3 2 2 3 2 2 2" xfId="5384" xr:uid="{00000000-0005-0000-0000-000024630000}"/>
    <cellStyle name="Standard 4 3 2 2 3 2 2 2 2" xfId="13805" xr:uid="{00000000-0005-0000-0000-000025630000}"/>
    <cellStyle name="Standard 4 3 2 2 3 2 2 2 2 2" xfId="30643" xr:uid="{00000000-0005-0000-0000-000026630000}"/>
    <cellStyle name="Standard 4 3 2 2 3 2 2 2 3" xfId="22225" xr:uid="{00000000-0005-0000-0000-000027630000}"/>
    <cellStyle name="Standard 4 3 2 2 3 2 2 3" xfId="10323" xr:uid="{00000000-0005-0000-0000-000028630000}"/>
    <cellStyle name="Standard 4 3 2 2 3 2 2 3 2" xfId="27161" xr:uid="{00000000-0005-0000-0000-000029630000}"/>
    <cellStyle name="Standard 4 3 2 2 3 2 2 4" xfId="18743" xr:uid="{00000000-0005-0000-0000-00002A630000}"/>
    <cellStyle name="Standard 4 3 2 2 3 2 3" xfId="4396" xr:uid="{00000000-0005-0000-0000-00002B630000}"/>
    <cellStyle name="Standard 4 3 2 2 3 2 3 2" xfId="12817" xr:uid="{00000000-0005-0000-0000-00002C630000}"/>
    <cellStyle name="Standard 4 3 2 2 3 2 3 2 2" xfId="29655" xr:uid="{00000000-0005-0000-0000-00002D630000}"/>
    <cellStyle name="Standard 4 3 2 2 3 2 3 3" xfId="21237" xr:uid="{00000000-0005-0000-0000-00002E630000}"/>
    <cellStyle name="Standard 4 3 2 2 3 2 4" xfId="9335" xr:uid="{00000000-0005-0000-0000-00002F630000}"/>
    <cellStyle name="Standard 4 3 2 2 3 2 4 2" xfId="26173" xr:uid="{00000000-0005-0000-0000-000030630000}"/>
    <cellStyle name="Standard 4 3 2 2 3 2 5" xfId="17755" xr:uid="{00000000-0005-0000-0000-000031630000}"/>
    <cellStyle name="Standard 4 3 2 2 3 3" xfId="1353" xr:uid="{00000000-0005-0000-0000-000032630000}"/>
    <cellStyle name="Standard 4 3 2 2 3 3 2" xfId="4889" xr:uid="{00000000-0005-0000-0000-000033630000}"/>
    <cellStyle name="Standard 4 3 2 2 3 3 2 2" xfId="13310" xr:uid="{00000000-0005-0000-0000-000034630000}"/>
    <cellStyle name="Standard 4 3 2 2 3 3 2 2 2" xfId="30148" xr:uid="{00000000-0005-0000-0000-000035630000}"/>
    <cellStyle name="Standard 4 3 2 2 3 3 2 3" xfId="21730" xr:uid="{00000000-0005-0000-0000-000036630000}"/>
    <cellStyle name="Standard 4 3 2 2 3 3 3" xfId="9828" xr:uid="{00000000-0005-0000-0000-000037630000}"/>
    <cellStyle name="Standard 4 3 2 2 3 3 3 2" xfId="26666" xr:uid="{00000000-0005-0000-0000-000038630000}"/>
    <cellStyle name="Standard 4 3 2 2 3 3 4" xfId="18248" xr:uid="{00000000-0005-0000-0000-000039630000}"/>
    <cellStyle name="Standard 4 3 2 2 3 4" xfId="2528" xr:uid="{00000000-0005-0000-0000-00003A630000}"/>
    <cellStyle name="Standard 4 3 2 2 3 4 2" xfId="6014" xr:uid="{00000000-0005-0000-0000-00003B630000}"/>
    <cellStyle name="Standard 4 3 2 2 3 4 2 2" xfId="14435" xr:uid="{00000000-0005-0000-0000-00003C630000}"/>
    <cellStyle name="Standard 4 3 2 2 3 4 2 2 2" xfId="31273" xr:uid="{00000000-0005-0000-0000-00003D630000}"/>
    <cellStyle name="Standard 4 3 2 2 3 4 2 3" xfId="22855" xr:uid="{00000000-0005-0000-0000-00003E630000}"/>
    <cellStyle name="Standard 4 3 2 2 3 4 3" xfId="10953" xr:uid="{00000000-0005-0000-0000-00003F630000}"/>
    <cellStyle name="Standard 4 3 2 2 3 4 3 2" xfId="27791" xr:uid="{00000000-0005-0000-0000-000040630000}"/>
    <cellStyle name="Standard 4 3 2 2 3 4 4" xfId="19373" xr:uid="{00000000-0005-0000-0000-000041630000}"/>
    <cellStyle name="Standard 4 3 2 2 3 5" xfId="3023" xr:uid="{00000000-0005-0000-0000-000042630000}"/>
    <cellStyle name="Standard 4 3 2 2 3 5 2" xfId="6505" xr:uid="{00000000-0005-0000-0000-000043630000}"/>
    <cellStyle name="Standard 4 3 2 2 3 5 2 2" xfId="14926" xr:uid="{00000000-0005-0000-0000-000044630000}"/>
    <cellStyle name="Standard 4 3 2 2 3 5 2 2 2" xfId="31764" xr:uid="{00000000-0005-0000-0000-000045630000}"/>
    <cellStyle name="Standard 4 3 2 2 3 5 2 3" xfId="23346" xr:uid="{00000000-0005-0000-0000-000046630000}"/>
    <cellStyle name="Standard 4 3 2 2 3 5 3" xfId="11444" xr:uid="{00000000-0005-0000-0000-000047630000}"/>
    <cellStyle name="Standard 4 3 2 2 3 5 3 2" xfId="28282" xr:uid="{00000000-0005-0000-0000-000048630000}"/>
    <cellStyle name="Standard 4 3 2 2 3 5 4" xfId="19864" xr:uid="{00000000-0005-0000-0000-000049630000}"/>
    <cellStyle name="Standard 4 3 2 2 3 6" xfId="3520" xr:uid="{00000000-0005-0000-0000-00004A630000}"/>
    <cellStyle name="Standard 4 3 2 2 3 6 2" xfId="7002" xr:uid="{00000000-0005-0000-0000-00004B630000}"/>
    <cellStyle name="Standard 4 3 2 2 3 6 2 2" xfId="15423" xr:uid="{00000000-0005-0000-0000-00004C630000}"/>
    <cellStyle name="Standard 4 3 2 2 3 6 2 2 2" xfId="32261" xr:uid="{00000000-0005-0000-0000-00004D630000}"/>
    <cellStyle name="Standard 4 3 2 2 3 6 2 3" xfId="23843" xr:uid="{00000000-0005-0000-0000-00004E630000}"/>
    <cellStyle name="Standard 4 3 2 2 3 6 3" xfId="11941" xr:uid="{00000000-0005-0000-0000-00004F630000}"/>
    <cellStyle name="Standard 4 3 2 2 3 6 3 2" xfId="28779" xr:uid="{00000000-0005-0000-0000-000050630000}"/>
    <cellStyle name="Standard 4 3 2 2 3 6 4" xfId="20361" xr:uid="{00000000-0005-0000-0000-000051630000}"/>
    <cellStyle name="Standard 4 3 2 2 3 7" xfId="3901" xr:uid="{00000000-0005-0000-0000-000052630000}"/>
    <cellStyle name="Standard 4 3 2 2 3 7 2" xfId="12322" xr:uid="{00000000-0005-0000-0000-000053630000}"/>
    <cellStyle name="Standard 4 3 2 2 3 7 2 2" xfId="29160" xr:uid="{00000000-0005-0000-0000-000054630000}"/>
    <cellStyle name="Standard 4 3 2 2 3 7 3" xfId="20742" xr:uid="{00000000-0005-0000-0000-000055630000}"/>
    <cellStyle name="Standard 4 3 2 2 3 8" xfId="7497" xr:uid="{00000000-0005-0000-0000-000056630000}"/>
    <cellStyle name="Standard 4 3 2 2 3 8 2" xfId="15918" xr:uid="{00000000-0005-0000-0000-000057630000}"/>
    <cellStyle name="Standard 4 3 2 2 3 8 2 2" xfId="32756" xr:uid="{00000000-0005-0000-0000-000058630000}"/>
    <cellStyle name="Standard 4 3 2 2 3 8 3" xfId="24338" xr:uid="{00000000-0005-0000-0000-000059630000}"/>
    <cellStyle name="Standard 4 3 2 2 3 9" xfId="7988" xr:uid="{00000000-0005-0000-0000-00005A630000}"/>
    <cellStyle name="Standard 4 3 2 2 3 9 2" xfId="16409" xr:uid="{00000000-0005-0000-0000-00005B630000}"/>
    <cellStyle name="Standard 4 3 2 2 3 9 2 2" xfId="33247" xr:uid="{00000000-0005-0000-0000-00005C630000}"/>
    <cellStyle name="Standard 4 3 2 2 3 9 3" xfId="24829" xr:uid="{00000000-0005-0000-0000-00005D630000}"/>
    <cellStyle name="Standard 4 3 2 2 4" xfId="526" xr:uid="{00000000-0005-0000-0000-00005E630000}"/>
    <cellStyle name="Standard 4 3 2 2 4 10" xfId="8482" xr:uid="{00000000-0005-0000-0000-00005F630000}"/>
    <cellStyle name="Standard 4 3 2 2 4 10 2" xfId="16903" xr:uid="{00000000-0005-0000-0000-000060630000}"/>
    <cellStyle name="Standard 4 3 2 2 4 10 2 2" xfId="33741" xr:uid="{00000000-0005-0000-0000-000061630000}"/>
    <cellStyle name="Standard 4 3 2 2 4 10 3" xfId="25323" xr:uid="{00000000-0005-0000-0000-000062630000}"/>
    <cellStyle name="Standard 4 3 2 2 4 11" xfId="9002" xr:uid="{00000000-0005-0000-0000-000063630000}"/>
    <cellStyle name="Standard 4 3 2 2 4 11 2" xfId="25840" xr:uid="{00000000-0005-0000-0000-000064630000}"/>
    <cellStyle name="Standard 4 3 2 2 4 12" xfId="17422" xr:uid="{00000000-0005-0000-0000-000065630000}"/>
    <cellStyle name="Standard 4 3 2 2 4 2" xfId="1022" xr:uid="{00000000-0005-0000-0000-000066630000}"/>
    <cellStyle name="Standard 4 3 2 2 4 2 2" xfId="2010" xr:uid="{00000000-0005-0000-0000-000067630000}"/>
    <cellStyle name="Standard 4 3 2 2 4 2 2 2" xfId="5546" xr:uid="{00000000-0005-0000-0000-000068630000}"/>
    <cellStyle name="Standard 4 3 2 2 4 2 2 2 2" xfId="13967" xr:uid="{00000000-0005-0000-0000-000069630000}"/>
    <cellStyle name="Standard 4 3 2 2 4 2 2 2 2 2" xfId="30805" xr:uid="{00000000-0005-0000-0000-00006A630000}"/>
    <cellStyle name="Standard 4 3 2 2 4 2 2 2 3" xfId="22387" xr:uid="{00000000-0005-0000-0000-00006B630000}"/>
    <cellStyle name="Standard 4 3 2 2 4 2 2 3" xfId="10485" xr:uid="{00000000-0005-0000-0000-00006C630000}"/>
    <cellStyle name="Standard 4 3 2 2 4 2 2 3 2" xfId="27323" xr:uid="{00000000-0005-0000-0000-00006D630000}"/>
    <cellStyle name="Standard 4 3 2 2 4 2 2 4" xfId="18905" xr:uid="{00000000-0005-0000-0000-00006E630000}"/>
    <cellStyle name="Standard 4 3 2 2 4 2 3" xfId="4558" xr:uid="{00000000-0005-0000-0000-00006F630000}"/>
    <cellStyle name="Standard 4 3 2 2 4 2 3 2" xfId="12979" xr:uid="{00000000-0005-0000-0000-000070630000}"/>
    <cellStyle name="Standard 4 3 2 2 4 2 3 2 2" xfId="29817" xr:uid="{00000000-0005-0000-0000-000071630000}"/>
    <cellStyle name="Standard 4 3 2 2 4 2 3 3" xfId="21399" xr:uid="{00000000-0005-0000-0000-000072630000}"/>
    <cellStyle name="Standard 4 3 2 2 4 2 4" xfId="9497" xr:uid="{00000000-0005-0000-0000-000073630000}"/>
    <cellStyle name="Standard 4 3 2 2 4 2 4 2" xfId="26335" xr:uid="{00000000-0005-0000-0000-000074630000}"/>
    <cellStyle name="Standard 4 3 2 2 4 2 5" xfId="17917" xr:uid="{00000000-0005-0000-0000-000075630000}"/>
    <cellStyle name="Standard 4 3 2 2 4 3" xfId="1515" xr:uid="{00000000-0005-0000-0000-000076630000}"/>
    <cellStyle name="Standard 4 3 2 2 4 3 2" xfId="5051" xr:uid="{00000000-0005-0000-0000-000077630000}"/>
    <cellStyle name="Standard 4 3 2 2 4 3 2 2" xfId="13472" xr:uid="{00000000-0005-0000-0000-000078630000}"/>
    <cellStyle name="Standard 4 3 2 2 4 3 2 2 2" xfId="30310" xr:uid="{00000000-0005-0000-0000-000079630000}"/>
    <cellStyle name="Standard 4 3 2 2 4 3 2 3" xfId="21892" xr:uid="{00000000-0005-0000-0000-00007A630000}"/>
    <cellStyle name="Standard 4 3 2 2 4 3 3" xfId="9990" xr:uid="{00000000-0005-0000-0000-00007B630000}"/>
    <cellStyle name="Standard 4 3 2 2 4 3 3 2" xfId="26828" xr:uid="{00000000-0005-0000-0000-00007C630000}"/>
    <cellStyle name="Standard 4 3 2 2 4 3 4" xfId="18410" xr:uid="{00000000-0005-0000-0000-00007D630000}"/>
    <cellStyle name="Standard 4 3 2 2 4 4" xfId="2529" xr:uid="{00000000-0005-0000-0000-00007E630000}"/>
    <cellStyle name="Standard 4 3 2 2 4 4 2" xfId="6015" xr:uid="{00000000-0005-0000-0000-00007F630000}"/>
    <cellStyle name="Standard 4 3 2 2 4 4 2 2" xfId="14436" xr:uid="{00000000-0005-0000-0000-000080630000}"/>
    <cellStyle name="Standard 4 3 2 2 4 4 2 2 2" xfId="31274" xr:uid="{00000000-0005-0000-0000-000081630000}"/>
    <cellStyle name="Standard 4 3 2 2 4 4 2 3" xfId="22856" xr:uid="{00000000-0005-0000-0000-000082630000}"/>
    <cellStyle name="Standard 4 3 2 2 4 4 3" xfId="10954" xr:uid="{00000000-0005-0000-0000-000083630000}"/>
    <cellStyle name="Standard 4 3 2 2 4 4 3 2" xfId="27792" xr:uid="{00000000-0005-0000-0000-000084630000}"/>
    <cellStyle name="Standard 4 3 2 2 4 4 4" xfId="19374" xr:uid="{00000000-0005-0000-0000-000085630000}"/>
    <cellStyle name="Standard 4 3 2 2 4 5" xfId="3024" xr:uid="{00000000-0005-0000-0000-000086630000}"/>
    <cellStyle name="Standard 4 3 2 2 4 5 2" xfId="6506" xr:uid="{00000000-0005-0000-0000-000087630000}"/>
    <cellStyle name="Standard 4 3 2 2 4 5 2 2" xfId="14927" xr:uid="{00000000-0005-0000-0000-000088630000}"/>
    <cellStyle name="Standard 4 3 2 2 4 5 2 2 2" xfId="31765" xr:uid="{00000000-0005-0000-0000-000089630000}"/>
    <cellStyle name="Standard 4 3 2 2 4 5 2 3" xfId="23347" xr:uid="{00000000-0005-0000-0000-00008A630000}"/>
    <cellStyle name="Standard 4 3 2 2 4 5 3" xfId="11445" xr:uid="{00000000-0005-0000-0000-00008B630000}"/>
    <cellStyle name="Standard 4 3 2 2 4 5 3 2" xfId="28283" xr:uid="{00000000-0005-0000-0000-00008C630000}"/>
    <cellStyle name="Standard 4 3 2 2 4 5 4" xfId="19865" xr:uid="{00000000-0005-0000-0000-00008D630000}"/>
    <cellStyle name="Standard 4 3 2 2 4 6" xfId="3521" xr:uid="{00000000-0005-0000-0000-00008E630000}"/>
    <cellStyle name="Standard 4 3 2 2 4 6 2" xfId="7003" xr:uid="{00000000-0005-0000-0000-00008F630000}"/>
    <cellStyle name="Standard 4 3 2 2 4 6 2 2" xfId="15424" xr:uid="{00000000-0005-0000-0000-000090630000}"/>
    <cellStyle name="Standard 4 3 2 2 4 6 2 2 2" xfId="32262" xr:uid="{00000000-0005-0000-0000-000091630000}"/>
    <cellStyle name="Standard 4 3 2 2 4 6 2 3" xfId="23844" xr:uid="{00000000-0005-0000-0000-000092630000}"/>
    <cellStyle name="Standard 4 3 2 2 4 6 3" xfId="11942" xr:uid="{00000000-0005-0000-0000-000093630000}"/>
    <cellStyle name="Standard 4 3 2 2 4 6 3 2" xfId="28780" xr:uid="{00000000-0005-0000-0000-000094630000}"/>
    <cellStyle name="Standard 4 3 2 2 4 6 4" xfId="20362" xr:uid="{00000000-0005-0000-0000-000095630000}"/>
    <cellStyle name="Standard 4 3 2 2 4 7" xfId="4063" xr:uid="{00000000-0005-0000-0000-000096630000}"/>
    <cellStyle name="Standard 4 3 2 2 4 7 2" xfId="12484" xr:uid="{00000000-0005-0000-0000-000097630000}"/>
    <cellStyle name="Standard 4 3 2 2 4 7 2 2" xfId="29322" xr:uid="{00000000-0005-0000-0000-000098630000}"/>
    <cellStyle name="Standard 4 3 2 2 4 7 3" xfId="20904" xr:uid="{00000000-0005-0000-0000-000099630000}"/>
    <cellStyle name="Standard 4 3 2 2 4 8" xfId="7498" xr:uid="{00000000-0005-0000-0000-00009A630000}"/>
    <cellStyle name="Standard 4 3 2 2 4 8 2" xfId="15919" xr:uid="{00000000-0005-0000-0000-00009B630000}"/>
    <cellStyle name="Standard 4 3 2 2 4 8 2 2" xfId="32757" xr:uid="{00000000-0005-0000-0000-00009C630000}"/>
    <cellStyle name="Standard 4 3 2 2 4 8 3" xfId="24339" xr:uid="{00000000-0005-0000-0000-00009D630000}"/>
    <cellStyle name="Standard 4 3 2 2 4 9" xfId="7989" xr:uid="{00000000-0005-0000-0000-00009E630000}"/>
    <cellStyle name="Standard 4 3 2 2 4 9 2" xfId="16410" xr:uid="{00000000-0005-0000-0000-00009F630000}"/>
    <cellStyle name="Standard 4 3 2 2 4 9 2 2" xfId="33248" xr:uid="{00000000-0005-0000-0000-0000A0630000}"/>
    <cellStyle name="Standard 4 3 2 2 4 9 3" xfId="24830" xr:uid="{00000000-0005-0000-0000-0000A1630000}"/>
    <cellStyle name="Standard 4 3 2 2 5" xfId="697" xr:uid="{00000000-0005-0000-0000-0000A2630000}"/>
    <cellStyle name="Standard 4 3 2 2 5 2" xfId="1685" xr:uid="{00000000-0005-0000-0000-0000A3630000}"/>
    <cellStyle name="Standard 4 3 2 2 5 2 2" xfId="5221" xr:uid="{00000000-0005-0000-0000-0000A4630000}"/>
    <cellStyle name="Standard 4 3 2 2 5 2 2 2" xfId="13642" xr:uid="{00000000-0005-0000-0000-0000A5630000}"/>
    <cellStyle name="Standard 4 3 2 2 5 2 2 2 2" xfId="30480" xr:uid="{00000000-0005-0000-0000-0000A6630000}"/>
    <cellStyle name="Standard 4 3 2 2 5 2 2 3" xfId="22062" xr:uid="{00000000-0005-0000-0000-0000A7630000}"/>
    <cellStyle name="Standard 4 3 2 2 5 2 3" xfId="10160" xr:uid="{00000000-0005-0000-0000-0000A8630000}"/>
    <cellStyle name="Standard 4 3 2 2 5 2 3 2" xfId="26998" xr:uid="{00000000-0005-0000-0000-0000A9630000}"/>
    <cellStyle name="Standard 4 3 2 2 5 2 4" xfId="18580" xr:uid="{00000000-0005-0000-0000-0000AA630000}"/>
    <cellStyle name="Standard 4 3 2 2 5 3" xfId="4233" xr:uid="{00000000-0005-0000-0000-0000AB630000}"/>
    <cellStyle name="Standard 4 3 2 2 5 3 2" xfId="12654" xr:uid="{00000000-0005-0000-0000-0000AC630000}"/>
    <cellStyle name="Standard 4 3 2 2 5 3 2 2" xfId="29492" xr:uid="{00000000-0005-0000-0000-0000AD630000}"/>
    <cellStyle name="Standard 4 3 2 2 5 3 3" xfId="21074" xr:uid="{00000000-0005-0000-0000-0000AE630000}"/>
    <cellStyle name="Standard 4 3 2 2 5 4" xfId="9172" xr:uid="{00000000-0005-0000-0000-0000AF630000}"/>
    <cellStyle name="Standard 4 3 2 2 5 4 2" xfId="26010" xr:uid="{00000000-0005-0000-0000-0000B0630000}"/>
    <cellStyle name="Standard 4 3 2 2 5 5" xfId="17592" xr:uid="{00000000-0005-0000-0000-0000B1630000}"/>
    <cellStyle name="Standard 4 3 2 2 6" xfId="1190" xr:uid="{00000000-0005-0000-0000-0000B2630000}"/>
    <cellStyle name="Standard 4 3 2 2 6 2" xfId="4726" xr:uid="{00000000-0005-0000-0000-0000B3630000}"/>
    <cellStyle name="Standard 4 3 2 2 6 2 2" xfId="13147" xr:uid="{00000000-0005-0000-0000-0000B4630000}"/>
    <cellStyle name="Standard 4 3 2 2 6 2 2 2" xfId="29985" xr:uid="{00000000-0005-0000-0000-0000B5630000}"/>
    <cellStyle name="Standard 4 3 2 2 6 2 3" xfId="21567" xr:uid="{00000000-0005-0000-0000-0000B6630000}"/>
    <cellStyle name="Standard 4 3 2 2 6 3" xfId="9665" xr:uid="{00000000-0005-0000-0000-0000B7630000}"/>
    <cellStyle name="Standard 4 3 2 2 6 3 2" xfId="26503" xr:uid="{00000000-0005-0000-0000-0000B8630000}"/>
    <cellStyle name="Standard 4 3 2 2 6 4" xfId="18085" xr:uid="{00000000-0005-0000-0000-0000B9630000}"/>
    <cellStyle name="Standard 4 3 2 2 7" xfId="2524" xr:uid="{00000000-0005-0000-0000-0000BA630000}"/>
    <cellStyle name="Standard 4 3 2 2 7 2" xfId="6010" xr:uid="{00000000-0005-0000-0000-0000BB630000}"/>
    <cellStyle name="Standard 4 3 2 2 7 2 2" xfId="14431" xr:uid="{00000000-0005-0000-0000-0000BC630000}"/>
    <cellStyle name="Standard 4 3 2 2 7 2 2 2" xfId="31269" xr:uid="{00000000-0005-0000-0000-0000BD630000}"/>
    <cellStyle name="Standard 4 3 2 2 7 2 3" xfId="22851" xr:uid="{00000000-0005-0000-0000-0000BE630000}"/>
    <cellStyle name="Standard 4 3 2 2 7 3" xfId="10949" xr:uid="{00000000-0005-0000-0000-0000BF630000}"/>
    <cellStyle name="Standard 4 3 2 2 7 3 2" xfId="27787" xr:uid="{00000000-0005-0000-0000-0000C0630000}"/>
    <cellStyle name="Standard 4 3 2 2 7 4" xfId="19369" xr:uid="{00000000-0005-0000-0000-0000C1630000}"/>
    <cellStyle name="Standard 4 3 2 2 8" xfId="3019" xr:uid="{00000000-0005-0000-0000-0000C2630000}"/>
    <cellStyle name="Standard 4 3 2 2 8 2" xfId="6501" xr:uid="{00000000-0005-0000-0000-0000C3630000}"/>
    <cellStyle name="Standard 4 3 2 2 8 2 2" xfId="14922" xr:uid="{00000000-0005-0000-0000-0000C4630000}"/>
    <cellStyle name="Standard 4 3 2 2 8 2 2 2" xfId="31760" xr:uid="{00000000-0005-0000-0000-0000C5630000}"/>
    <cellStyle name="Standard 4 3 2 2 8 2 3" xfId="23342" xr:uid="{00000000-0005-0000-0000-0000C6630000}"/>
    <cellStyle name="Standard 4 3 2 2 8 3" xfId="11440" xr:uid="{00000000-0005-0000-0000-0000C7630000}"/>
    <cellStyle name="Standard 4 3 2 2 8 3 2" xfId="28278" xr:uid="{00000000-0005-0000-0000-0000C8630000}"/>
    <cellStyle name="Standard 4 3 2 2 8 4" xfId="19860" xr:uid="{00000000-0005-0000-0000-0000C9630000}"/>
    <cellStyle name="Standard 4 3 2 2 9" xfId="3516" xr:uid="{00000000-0005-0000-0000-0000CA630000}"/>
    <cellStyle name="Standard 4 3 2 2 9 2" xfId="6998" xr:uid="{00000000-0005-0000-0000-0000CB630000}"/>
    <cellStyle name="Standard 4 3 2 2 9 2 2" xfId="15419" xr:uid="{00000000-0005-0000-0000-0000CC630000}"/>
    <cellStyle name="Standard 4 3 2 2 9 2 2 2" xfId="32257" xr:uid="{00000000-0005-0000-0000-0000CD630000}"/>
    <cellStyle name="Standard 4 3 2 2 9 2 3" xfId="23839" xr:uid="{00000000-0005-0000-0000-0000CE630000}"/>
    <cellStyle name="Standard 4 3 2 2 9 3" xfId="11937" xr:uid="{00000000-0005-0000-0000-0000CF630000}"/>
    <cellStyle name="Standard 4 3 2 2 9 3 2" xfId="28775" xr:uid="{00000000-0005-0000-0000-0000D0630000}"/>
    <cellStyle name="Standard 4 3 2 2 9 4" xfId="20357" xr:uid="{00000000-0005-0000-0000-0000D1630000}"/>
    <cellStyle name="Standard 4 3 2 2_1" xfId="257" xr:uid="{00000000-0005-0000-0000-0000D2630000}"/>
    <cellStyle name="Standard 4 3 2 3" xfId="161" xr:uid="{00000000-0005-0000-0000-0000D3630000}"/>
    <cellStyle name="Standard 4 3 2 3 10" xfId="7499" xr:uid="{00000000-0005-0000-0000-0000D4630000}"/>
    <cellStyle name="Standard 4 3 2 3 10 2" xfId="15920" xr:uid="{00000000-0005-0000-0000-0000D5630000}"/>
    <cellStyle name="Standard 4 3 2 3 10 2 2" xfId="32758" xr:uid="{00000000-0005-0000-0000-0000D6630000}"/>
    <cellStyle name="Standard 4 3 2 3 10 3" xfId="24340" xr:uid="{00000000-0005-0000-0000-0000D7630000}"/>
    <cellStyle name="Standard 4 3 2 3 11" xfId="7990" xr:uid="{00000000-0005-0000-0000-0000D8630000}"/>
    <cellStyle name="Standard 4 3 2 3 11 2" xfId="16411" xr:uid="{00000000-0005-0000-0000-0000D9630000}"/>
    <cellStyle name="Standard 4 3 2 3 11 2 2" xfId="33249" xr:uid="{00000000-0005-0000-0000-0000DA630000}"/>
    <cellStyle name="Standard 4 3 2 3 11 3" xfId="24831" xr:uid="{00000000-0005-0000-0000-0000DB630000}"/>
    <cellStyle name="Standard 4 3 2 3 12" xfId="8483" xr:uid="{00000000-0005-0000-0000-0000DC630000}"/>
    <cellStyle name="Standard 4 3 2 3 12 2" xfId="16904" xr:uid="{00000000-0005-0000-0000-0000DD630000}"/>
    <cellStyle name="Standard 4 3 2 3 12 2 2" xfId="33742" xr:uid="{00000000-0005-0000-0000-0000DE630000}"/>
    <cellStyle name="Standard 4 3 2 3 12 3" xfId="25324" xr:uid="{00000000-0005-0000-0000-0000DF630000}"/>
    <cellStyle name="Standard 4 3 2 3 13" xfId="8713" xr:uid="{00000000-0005-0000-0000-0000E0630000}"/>
    <cellStyle name="Standard 4 3 2 3 13 2" xfId="25552" xr:uid="{00000000-0005-0000-0000-0000E1630000}"/>
    <cellStyle name="Standard 4 3 2 3 14" xfId="17133" xr:uid="{00000000-0005-0000-0000-0000E2630000}"/>
    <cellStyle name="Standard 4 3 2 3 2" xfId="401" xr:uid="{00000000-0005-0000-0000-0000E3630000}"/>
    <cellStyle name="Standard 4 3 2 3 2 10" xfId="8484" xr:uid="{00000000-0005-0000-0000-0000E4630000}"/>
    <cellStyle name="Standard 4 3 2 3 2 10 2" xfId="16905" xr:uid="{00000000-0005-0000-0000-0000E5630000}"/>
    <cellStyle name="Standard 4 3 2 3 2 10 2 2" xfId="33743" xr:uid="{00000000-0005-0000-0000-0000E6630000}"/>
    <cellStyle name="Standard 4 3 2 3 2 10 3" xfId="25325" xr:uid="{00000000-0005-0000-0000-0000E7630000}"/>
    <cellStyle name="Standard 4 3 2 3 2 11" xfId="8876" xr:uid="{00000000-0005-0000-0000-0000E8630000}"/>
    <cellStyle name="Standard 4 3 2 3 2 11 2" xfId="25715" xr:uid="{00000000-0005-0000-0000-0000E9630000}"/>
    <cellStyle name="Standard 4 3 2 3 2 12" xfId="17296" xr:uid="{00000000-0005-0000-0000-0000EA630000}"/>
    <cellStyle name="Standard 4 3 2 3 2 2" xfId="897" xr:uid="{00000000-0005-0000-0000-0000EB630000}"/>
    <cellStyle name="Standard 4 3 2 3 2 2 2" xfId="1885" xr:uid="{00000000-0005-0000-0000-0000EC630000}"/>
    <cellStyle name="Standard 4 3 2 3 2 2 2 2" xfId="5421" xr:uid="{00000000-0005-0000-0000-0000ED630000}"/>
    <cellStyle name="Standard 4 3 2 3 2 2 2 2 2" xfId="13842" xr:uid="{00000000-0005-0000-0000-0000EE630000}"/>
    <cellStyle name="Standard 4 3 2 3 2 2 2 2 2 2" xfId="30680" xr:uid="{00000000-0005-0000-0000-0000EF630000}"/>
    <cellStyle name="Standard 4 3 2 3 2 2 2 2 3" xfId="22262" xr:uid="{00000000-0005-0000-0000-0000F0630000}"/>
    <cellStyle name="Standard 4 3 2 3 2 2 2 3" xfId="10360" xr:uid="{00000000-0005-0000-0000-0000F1630000}"/>
    <cellStyle name="Standard 4 3 2 3 2 2 2 3 2" xfId="27198" xr:uid="{00000000-0005-0000-0000-0000F2630000}"/>
    <cellStyle name="Standard 4 3 2 3 2 2 2 4" xfId="18780" xr:uid="{00000000-0005-0000-0000-0000F3630000}"/>
    <cellStyle name="Standard 4 3 2 3 2 2 3" xfId="4433" xr:uid="{00000000-0005-0000-0000-0000F4630000}"/>
    <cellStyle name="Standard 4 3 2 3 2 2 3 2" xfId="12854" xr:uid="{00000000-0005-0000-0000-0000F5630000}"/>
    <cellStyle name="Standard 4 3 2 3 2 2 3 2 2" xfId="29692" xr:uid="{00000000-0005-0000-0000-0000F6630000}"/>
    <cellStyle name="Standard 4 3 2 3 2 2 3 3" xfId="21274" xr:uid="{00000000-0005-0000-0000-0000F7630000}"/>
    <cellStyle name="Standard 4 3 2 3 2 2 4" xfId="9372" xr:uid="{00000000-0005-0000-0000-0000F8630000}"/>
    <cellStyle name="Standard 4 3 2 3 2 2 4 2" xfId="26210" xr:uid="{00000000-0005-0000-0000-0000F9630000}"/>
    <cellStyle name="Standard 4 3 2 3 2 2 5" xfId="17792" xr:uid="{00000000-0005-0000-0000-0000FA630000}"/>
    <cellStyle name="Standard 4 3 2 3 2 3" xfId="1390" xr:uid="{00000000-0005-0000-0000-0000FB630000}"/>
    <cellStyle name="Standard 4 3 2 3 2 3 2" xfId="4926" xr:uid="{00000000-0005-0000-0000-0000FC630000}"/>
    <cellStyle name="Standard 4 3 2 3 2 3 2 2" xfId="13347" xr:uid="{00000000-0005-0000-0000-0000FD630000}"/>
    <cellStyle name="Standard 4 3 2 3 2 3 2 2 2" xfId="30185" xr:uid="{00000000-0005-0000-0000-0000FE630000}"/>
    <cellStyle name="Standard 4 3 2 3 2 3 2 3" xfId="21767" xr:uid="{00000000-0005-0000-0000-0000FF630000}"/>
    <cellStyle name="Standard 4 3 2 3 2 3 3" xfId="9865" xr:uid="{00000000-0005-0000-0000-000000640000}"/>
    <cellStyle name="Standard 4 3 2 3 2 3 3 2" xfId="26703" xr:uid="{00000000-0005-0000-0000-000001640000}"/>
    <cellStyle name="Standard 4 3 2 3 2 3 4" xfId="18285" xr:uid="{00000000-0005-0000-0000-000002640000}"/>
    <cellStyle name="Standard 4 3 2 3 2 4" xfId="2531" xr:uid="{00000000-0005-0000-0000-000003640000}"/>
    <cellStyle name="Standard 4 3 2 3 2 4 2" xfId="6017" xr:uid="{00000000-0005-0000-0000-000004640000}"/>
    <cellStyle name="Standard 4 3 2 3 2 4 2 2" xfId="14438" xr:uid="{00000000-0005-0000-0000-000005640000}"/>
    <cellStyle name="Standard 4 3 2 3 2 4 2 2 2" xfId="31276" xr:uid="{00000000-0005-0000-0000-000006640000}"/>
    <cellStyle name="Standard 4 3 2 3 2 4 2 3" xfId="22858" xr:uid="{00000000-0005-0000-0000-000007640000}"/>
    <cellStyle name="Standard 4 3 2 3 2 4 3" xfId="10956" xr:uid="{00000000-0005-0000-0000-000008640000}"/>
    <cellStyle name="Standard 4 3 2 3 2 4 3 2" xfId="27794" xr:uid="{00000000-0005-0000-0000-000009640000}"/>
    <cellStyle name="Standard 4 3 2 3 2 4 4" xfId="19376" xr:uid="{00000000-0005-0000-0000-00000A640000}"/>
    <cellStyle name="Standard 4 3 2 3 2 5" xfId="3026" xr:uid="{00000000-0005-0000-0000-00000B640000}"/>
    <cellStyle name="Standard 4 3 2 3 2 5 2" xfId="6508" xr:uid="{00000000-0005-0000-0000-00000C640000}"/>
    <cellStyle name="Standard 4 3 2 3 2 5 2 2" xfId="14929" xr:uid="{00000000-0005-0000-0000-00000D640000}"/>
    <cellStyle name="Standard 4 3 2 3 2 5 2 2 2" xfId="31767" xr:uid="{00000000-0005-0000-0000-00000E640000}"/>
    <cellStyle name="Standard 4 3 2 3 2 5 2 3" xfId="23349" xr:uid="{00000000-0005-0000-0000-00000F640000}"/>
    <cellStyle name="Standard 4 3 2 3 2 5 3" xfId="11447" xr:uid="{00000000-0005-0000-0000-000010640000}"/>
    <cellStyle name="Standard 4 3 2 3 2 5 3 2" xfId="28285" xr:uid="{00000000-0005-0000-0000-000011640000}"/>
    <cellStyle name="Standard 4 3 2 3 2 5 4" xfId="19867" xr:uid="{00000000-0005-0000-0000-000012640000}"/>
    <cellStyle name="Standard 4 3 2 3 2 6" xfId="3523" xr:uid="{00000000-0005-0000-0000-000013640000}"/>
    <cellStyle name="Standard 4 3 2 3 2 6 2" xfId="7005" xr:uid="{00000000-0005-0000-0000-000014640000}"/>
    <cellStyle name="Standard 4 3 2 3 2 6 2 2" xfId="15426" xr:uid="{00000000-0005-0000-0000-000015640000}"/>
    <cellStyle name="Standard 4 3 2 3 2 6 2 2 2" xfId="32264" xr:uid="{00000000-0005-0000-0000-000016640000}"/>
    <cellStyle name="Standard 4 3 2 3 2 6 2 3" xfId="23846" xr:uid="{00000000-0005-0000-0000-000017640000}"/>
    <cellStyle name="Standard 4 3 2 3 2 6 3" xfId="11944" xr:uid="{00000000-0005-0000-0000-000018640000}"/>
    <cellStyle name="Standard 4 3 2 3 2 6 3 2" xfId="28782" xr:uid="{00000000-0005-0000-0000-000019640000}"/>
    <cellStyle name="Standard 4 3 2 3 2 6 4" xfId="20364" xr:uid="{00000000-0005-0000-0000-00001A640000}"/>
    <cellStyle name="Standard 4 3 2 3 2 7" xfId="3938" xr:uid="{00000000-0005-0000-0000-00001B640000}"/>
    <cellStyle name="Standard 4 3 2 3 2 7 2" xfId="12359" xr:uid="{00000000-0005-0000-0000-00001C640000}"/>
    <cellStyle name="Standard 4 3 2 3 2 7 2 2" xfId="29197" xr:uid="{00000000-0005-0000-0000-00001D640000}"/>
    <cellStyle name="Standard 4 3 2 3 2 7 3" xfId="20779" xr:uid="{00000000-0005-0000-0000-00001E640000}"/>
    <cellStyle name="Standard 4 3 2 3 2 8" xfId="7500" xr:uid="{00000000-0005-0000-0000-00001F640000}"/>
    <cellStyle name="Standard 4 3 2 3 2 8 2" xfId="15921" xr:uid="{00000000-0005-0000-0000-000020640000}"/>
    <cellStyle name="Standard 4 3 2 3 2 8 2 2" xfId="32759" xr:uid="{00000000-0005-0000-0000-000021640000}"/>
    <cellStyle name="Standard 4 3 2 3 2 8 3" xfId="24341" xr:uid="{00000000-0005-0000-0000-000022640000}"/>
    <cellStyle name="Standard 4 3 2 3 2 9" xfId="7991" xr:uid="{00000000-0005-0000-0000-000023640000}"/>
    <cellStyle name="Standard 4 3 2 3 2 9 2" xfId="16412" xr:uid="{00000000-0005-0000-0000-000024640000}"/>
    <cellStyle name="Standard 4 3 2 3 2 9 2 2" xfId="33250" xr:uid="{00000000-0005-0000-0000-000025640000}"/>
    <cellStyle name="Standard 4 3 2 3 2 9 3" xfId="24832" xr:uid="{00000000-0005-0000-0000-000026640000}"/>
    <cellStyle name="Standard 4 3 2 3 3" xfId="563" xr:uid="{00000000-0005-0000-0000-000027640000}"/>
    <cellStyle name="Standard 4 3 2 3 3 10" xfId="8485" xr:uid="{00000000-0005-0000-0000-000028640000}"/>
    <cellStyle name="Standard 4 3 2 3 3 10 2" xfId="16906" xr:uid="{00000000-0005-0000-0000-000029640000}"/>
    <cellStyle name="Standard 4 3 2 3 3 10 2 2" xfId="33744" xr:uid="{00000000-0005-0000-0000-00002A640000}"/>
    <cellStyle name="Standard 4 3 2 3 3 10 3" xfId="25326" xr:uid="{00000000-0005-0000-0000-00002B640000}"/>
    <cellStyle name="Standard 4 3 2 3 3 11" xfId="9039" xr:uid="{00000000-0005-0000-0000-00002C640000}"/>
    <cellStyle name="Standard 4 3 2 3 3 11 2" xfId="25877" xr:uid="{00000000-0005-0000-0000-00002D640000}"/>
    <cellStyle name="Standard 4 3 2 3 3 12" xfId="17459" xr:uid="{00000000-0005-0000-0000-00002E640000}"/>
    <cellStyle name="Standard 4 3 2 3 3 2" xfId="1059" xr:uid="{00000000-0005-0000-0000-00002F640000}"/>
    <cellStyle name="Standard 4 3 2 3 3 2 2" xfId="2047" xr:uid="{00000000-0005-0000-0000-000030640000}"/>
    <cellStyle name="Standard 4 3 2 3 3 2 2 2" xfId="5583" xr:uid="{00000000-0005-0000-0000-000031640000}"/>
    <cellStyle name="Standard 4 3 2 3 3 2 2 2 2" xfId="14004" xr:uid="{00000000-0005-0000-0000-000032640000}"/>
    <cellStyle name="Standard 4 3 2 3 3 2 2 2 2 2" xfId="30842" xr:uid="{00000000-0005-0000-0000-000033640000}"/>
    <cellStyle name="Standard 4 3 2 3 3 2 2 2 3" xfId="22424" xr:uid="{00000000-0005-0000-0000-000034640000}"/>
    <cellStyle name="Standard 4 3 2 3 3 2 2 3" xfId="10522" xr:uid="{00000000-0005-0000-0000-000035640000}"/>
    <cellStyle name="Standard 4 3 2 3 3 2 2 3 2" xfId="27360" xr:uid="{00000000-0005-0000-0000-000036640000}"/>
    <cellStyle name="Standard 4 3 2 3 3 2 2 4" xfId="18942" xr:uid="{00000000-0005-0000-0000-000037640000}"/>
    <cellStyle name="Standard 4 3 2 3 3 2 3" xfId="4595" xr:uid="{00000000-0005-0000-0000-000038640000}"/>
    <cellStyle name="Standard 4 3 2 3 3 2 3 2" xfId="13016" xr:uid="{00000000-0005-0000-0000-000039640000}"/>
    <cellStyle name="Standard 4 3 2 3 3 2 3 2 2" xfId="29854" xr:uid="{00000000-0005-0000-0000-00003A640000}"/>
    <cellStyle name="Standard 4 3 2 3 3 2 3 3" xfId="21436" xr:uid="{00000000-0005-0000-0000-00003B640000}"/>
    <cellStyle name="Standard 4 3 2 3 3 2 4" xfId="9534" xr:uid="{00000000-0005-0000-0000-00003C640000}"/>
    <cellStyle name="Standard 4 3 2 3 3 2 4 2" xfId="26372" xr:uid="{00000000-0005-0000-0000-00003D640000}"/>
    <cellStyle name="Standard 4 3 2 3 3 2 5" xfId="17954" xr:uid="{00000000-0005-0000-0000-00003E640000}"/>
    <cellStyle name="Standard 4 3 2 3 3 3" xfId="1552" xr:uid="{00000000-0005-0000-0000-00003F640000}"/>
    <cellStyle name="Standard 4 3 2 3 3 3 2" xfId="5088" xr:uid="{00000000-0005-0000-0000-000040640000}"/>
    <cellStyle name="Standard 4 3 2 3 3 3 2 2" xfId="13509" xr:uid="{00000000-0005-0000-0000-000041640000}"/>
    <cellStyle name="Standard 4 3 2 3 3 3 2 2 2" xfId="30347" xr:uid="{00000000-0005-0000-0000-000042640000}"/>
    <cellStyle name="Standard 4 3 2 3 3 3 2 3" xfId="21929" xr:uid="{00000000-0005-0000-0000-000043640000}"/>
    <cellStyle name="Standard 4 3 2 3 3 3 3" xfId="10027" xr:uid="{00000000-0005-0000-0000-000044640000}"/>
    <cellStyle name="Standard 4 3 2 3 3 3 3 2" xfId="26865" xr:uid="{00000000-0005-0000-0000-000045640000}"/>
    <cellStyle name="Standard 4 3 2 3 3 3 4" xfId="18447" xr:uid="{00000000-0005-0000-0000-000046640000}"/>
    <cellStyle name="Standard 4 3 2 3 3 4" xfId="2532" xr:uid="{00000000-0005-0000-0000-000047640000}"/>
    <cellStyle name="Standard 4 3 2 3 3 4 2" xfId="6018" xr:uid="{00000000-0005-0000-0000-000048640000}"/>
    <cellStyle name="Standard 4 3 2 3 3 4 2 2" xfId="14439" xr:uid="{00000000-0005-0000-0000-000049640000}"/>
    <cellStyle name="Standard 4 3 2 3 3 4 2 2 2" xfId="31277" xr:uid="{00000000-0005-0000-0000-00004A640000}"/>
    <cellStyle name="Standard 4 3 2 3 3 4 2 3" xfId="22859" xr:uid="{00000000-0005-0000-0000-00004B640000}"/>
    <cellStyle name="Standard 4 3 2 3 3 4 3" xfId="10957" xr:uid="{00000000-0005-0000-0000-00004C640000}"/>
    <cellStyle name="Standard 4 3 2 3 3 4 3 2" xfId="27795" xr:uid="{00000000-0005-0000-0000-00004D640000}"/>
    <cellStyle name="Standard 4 3 2 3 3 4 4" xfId="19377" xr:uid="{00000000-0005-0000-0000-00004E640000}"/>
    <cellStyle name="Standard 4 3 2 3 3 5" xfId="3027" xr:uid="{00000000-0005-0000-0000-00004F640000}"/>
    <cellStyle name="Standard 4 3 2 3 3 5 2" xfId="6509" xr:uid="{00000000-0005-0000-0000-000050640000}"/>
    <cellStyle name="Standard 4 3 2 3 3 5 2 2" xfId="14930" xr:uid="{00000000-0005-0000-0000-000051640000}"/>
    <cellStyle name="Standard 4 3 2 3 3 5 2 2 2" xfId="31768" xr:uid="{00000000-0005-0000-0000-000052640000}"/>
    <cellStyle name="Standard 4 3 2 3 3 5 2 3" xfId="23350" xr:uid="{00000000-0005-0000-0000-000053640000}"/>
    <cellStyle name="Standard 4 3 2 3 3 5 3" xfId="11448" xr:uid="{00000000-0005-0000-0000-000054640000}"/>
    <cellStyle name="Standard 4 3 2 3 3 5 3 2" xfId="28286" xr:uid="{00000000-0005-0000-0000-000055640000}"/>
    <cellStyle name="Standard 4 3 2 3 3 5 4" xfId="19868" xr:uid="{00000000-0005-0000-0000-000056640000}"/>
    <cellStyle name="Standard 4 3 2 3 3 6" xfId="3524" xr:uid="{00000000-0005-0000-0000-000057640000}"/>
    <cellStyle name="Standard 4 3 2 3 3 6 2" xfId="7006" xr:uid="{00000000-0005-0000-0000-000058640000}"/>
    <cellStyle name="Standard 4 3 2 3 3 6 2 2" xfId="15427" xr:uid="{00000000-0005-0000-0000-000059640000}"/>
    <cellStyle name="Standard 4 3 2 3 3 6 2 2 2" xfId="32265" xr:uid="{00000000-0005-0000-0000-00005A640000}"/>
    <cellStyle name="Standard 4 3 2 3 3 6 2 3" xfId="23847" xr:uid="{00000000-0005-0000-0000-00005B640000}"/>
    <cellStyle name="Standard 4 3 2 3 3 6 3" xfId="11945" xr:uid="{00000000-0005-0000-0000-00005C640000}"/>
    <cellStyle name="Standard 4 3 2 3 3 6 3 2" xfId="28783" xr:uid="{00000000-0005-0000-0000-00005D640000}"/>
    <cellStyle name="Standard 4 3 2 3 3 6 4" xfId="20365" xr:uid="{00000000-0005-0000-0000-00005E640000}"/>
    <cellStyle name="Standard 4 3 2 3 3 7" xfId="4100" xr:uid="{00000000-0005-0000-0000-00005F640000}"/>
    <cellStyle name="Standard 4 3 2 3 3 7 2" xfId="12521" xr:uid="{00000000-0005-0000-0000-000060640000}"/>
    <cellStyle name="Standard 4 3 2 3 3 7 2 2" xfId="29359" xr:uid="{00000000-0005-0000-0000-000061640000}"/>
    <cellStyle name="Standard 4 3 2 3 3 7 3" xfId="20941" xr:uid="{00000000-0005-0000-0000-000062640000}"/>
    <cellStyle name="Standard 4 3 2 3 3 8" xfId="7501" xr:uid="{00000000-0005-0000-0000-000063640000}"/>
    <cellStyle name="Standard 4 3 2 3 3 8 2" xfId="15922" xr:uid="{00000000-0005-0000-0000-000064640000}"/>
    <cellStyle name="Standard 4 3 2 3 3 8 2 2" xfId="32760" xr:uid="{00000000-0005-0000-0000-000065640000}"/>
    <cellStyle name="Standard 4 3 2 3 3 8 3" xfId="24342" xr:uid="{00000000-0005-0000-0000-000066640000}"/>
    <cellStyle name="Standard 4 3 2 3 3 9" xfId="7992" xr:uid="{00000000-0005-0000-0000-000067640000}"/>
    <cellStyle name="Standard 4 3 2 3 3 9 2" xfId="16413" xr:uid="{00000000-0005-0000-0000-000068640000}"/>
    <cellStyle name="Standard 4 3 2 3 3 9 2 2" xfId="33251" xr:uid="{00000000-0005-0000-0000-000069640000}"/>
    <cellStyle name="Standard 4 3 2 3 3 9 3" xfId="24833" xr:uid="{00000000-0005-0000-0000-00006A640000}"/>
    <cellStyle name="Standard 4 3 2 3 4" xfId="734" xr:uid="{00000000-0005-0000-0000-00006B640000}"/>
    <cellStyle name="Standard 4 3 2 3 4 2" xfId="1722" xr:uid="{00000000-0005-0000-0000-00006C640000}"/>
    <cellStyle name="Standard 4 3 2 3 4 2 2" xfId="5258" xr:uid="{00000000-0005-0000-0000-00006D640000}"/>
    <cellStyle name="Standard 4 3 2 3 4 2 2 2" xfId="13679" xr:uid="{00000000-0005-0000-0000-00006E640000}"/>
    <cellStyle name="Standard 4 3 2 3 4 2 2 2 2" xfId="30517" xr:uid="{00000000-0005-0000-0000-00006F640000}"/>
    <cellStyle name="Standard 4 3 2 3 4 2 2 3" xfId="22099" xr:uid="{00000000-0005-0000-0000-000070640000}"/>
    <cellStyle name="Standard 4 3 2 3 4 2 3" xfId="10197" xr:uid="{00000000-0005-0000-0000-000071640000}"/>
    <cellStyle name="Standard 4 3 2 3 4 2 3 2" xfId="27035" xr:uid="{00000000-0005-0000-0000-000072640000}"/>
    <cellStyle name="Standard 4 3 2 3 4 2 4" xfId="18617" xr:uid="{00000000-0005-0000-0000-000073640000}"/>
    <cellStyle name="Standard 4 3 2 3 4 3" xfId="4270" xr:uid="{00000000-0005-0000-0000-000074640000}"/>
    <cellStyle name="Standard 4 3 2 3 4 3 2" xfId="12691" xr:uid="{00000000-0005-0000-0000-000075640000}"/>
    <cellStyle name="Standard 4 3 2 3 4 3 2 2" xfId="29529" xr:uid="{00000000-0005-0000-0000-000076640000}"/>
    <cellStyle name="Standard 4 3 2 3 4 3 3" xfId="21111" xr:uid="{00000000-0005-0000-0000-000077640000}"/>
    <cellStyle name="Standard 4 3 2 3 4 4" xfId="9209" xr:uid="{00000000-0005-0000-0000-000078640000}"/>
    <cellStyle name="Standard 4 3 2 3 4 4 2" xfId="26047" xr:uid="{00000000-0005-0000-0000-000079640000}"/>
    <cellStyle name="Standard 4 3 2 3 4 5" xfId="17629" xr:uid="{00000000-0005-0000-0000-00007A640000}"/>
    <cellStyle name="Standard 4 3 2 3 5" xfId="1227" xr:uid="{00000000-0005-0000-0000-00007B640000}"/>
    <cellStyle name="Standard 4 3 2 3 5 2" xfId="4763" xr:uid="{00000000-0005-0000-0000-00007C640000}"/>
    <cellStyle name="Standard 4 3 2 3 5 2 2" xfId="13184" xr:uid="{00000000-0005-0000-0000-00007D640000}"/>
    <cellStyle name="Standard 4 3 2 3 5 2 2 2" xfId="30022" xr:uid="{00000000-0005-0000-0000-00007E640000}"/>
    <cellStyle name="Standard 4 3 2 3 5 2 3" xfId="21604" xr:uid="{00000000-0005-0000-0000-00007F640000}"/>
    <cellStyle name="Standard 4 3 2 3 5 3" xfId="9702" xr:uid="{00000000-0005-0000-0000-000080640000}"/>
    <cellStyle name="Standard 4 3 2 3 5 3 2" xfId="26540" xr:uid="{00000000-0005-0000-0000-000081640000}"/>
    <cellStyle name="Standard 4 3 2 3 5 4" xfId="18122" xr:uid="{00000000-0005-0000-0000-000082640000}"/>
    <cellStyle name="Standard 4 3 2 3 6" xfId="2530" xr:uid="{00000000-0005-0000-0000-000083640000}"/>
    <cellStyle name="Standard 4 3 2 3 6 2" xfId="6016" xr:uid="{00000000-0005-0000-0000-000084640000}"/>
    <cellStyle name="Standard 4 3 2 3 6 2 2" xfId="14437" xr:uid="{00000000-0005-0000-0000-000085640000}"/>
    <cellStyle name="Standard 4 3 2 3 6 2 2 2" xfId="31275" xr:uid="{00000000-0005-0000-0000-000086640000}"/>
    <cellStyle name="Standard 4 3 2 3 6 2 3" xfId="22857" xr:uid="{00000000-0005-0000-0000-000087640000}"/>
    <cellStyle name="Standard 4 3 2 3 6 3" xfId="10955" xr:uid="{00000000-0005-0000-0000-000088640000}"/>
    <cellStyle name="Standard 4 3 2 3 6 3 2" xfId="27793" xr:uid="{00000000-0005-0000-0000-000089640000}"/>
    <cellStyle name="Standard 4 3 2 3 6 4" xfId="19375" xr:uid="{00000000-0005-0000-0000-00008A640000}"/>
    <cellStyle name="Standard 4 3 2 3 7" xfId="3025" xr:uid="{00000000-0005-0000-0000-00008B640000}"/>
    <cellStyle name="Standard 4 3 2 3 7 2" xfId="6507" xr:uid="{00000000-0005-0000-0000-00008C640000}"/>
    <cellStyle name="Standard 4 3 2 3 7 2 2" xfId="14928" xr:uid="{00000000-0005-0000-0000-00008D640000}"/>
    <cellStyle name="Standard 4 3 2 3 7 2 2 2" xfId="31766" xr:uid="{00000000-0005-0000-0000-00008E640000}"/>
    <cellStyle name="Standard 4 3 2 3 7 2 3" xfId="23348" xr:uid="{00000000-0005-0000-0000-00008F640000}"/>
    <cellStyle name="Standard 4 3 2 3 7 3" xfId="11446" xr:uid="{00000000-0005-0000-0000-000090640000}"/>
    <cellStyle name="Standard 4 3 2 3 7 3 2" xfId="28284" xr:uid="{00000000-0005-0000-0000-000091640000}"/>
    <cellStyle name="Standard 4 3 2 3 7 4" xfId="19866" xr:uid="{00000000-0005-0000-0000-000092640000}"/>
    <cellStyle name="Standard 4 3 2 3 8" xfId="3522" xr:uid="{00000000-0005-0000-0000-000093640000}"/>
    <cellStyle name="Standard 4 3 2 3 8 2" xfId="7004" xr:uid="{00000000-0005-0000-0000-000094640000}"/>
    <cellStyle name="Standard 4 3 2 3 8 2 2" xfId="15425" xr:uid="{00000000-0005-0000-0000-000095640000}"/>
    <cellStyle name="Standard 4 3 2 3 8 2 2 2" xfId="32263" xr:uid="{00000000-0005-0000-0000-000096640000}"/>
    <cellStyle name="Standard 4 3 2 3 8 2 3" xfId="23845" xr:uid="{00000000-0005-0000-0000-000097640000}"/>
    <cellStyle name="Standard 4 3 2 3 8 3" xfId="11943" xr:uid="{00000000-0005-0000-0000-000098640000}"/>
    <cellStyle name="Standard 4 3 2 3 8 3 2" xfId="28781" xr:uid="{00000000-0005-0000-0000-000099640000}"/>
    <cellStyle name="Standard 4 3 2 3 8 4" xfId="20363" xr:uid="{00000000-0005-0000-0000-00009A640000}"/>
    <cellStyle name="Standard 4 3 2 3 9" xfId="3775" xr:uid="{00000000-0005-0000-0000-00009B640000}"/>
    <cellStyle name="Standard 4 3 2 3 9 2" xfId="12196" xr:uid="{00000000-0005-0000-0000-00009C640000}"/>
    <cellStyle name="Standard 4 3 2 3 9 2 2" xfId="29034" xr:uid="{00000000-0005-0000-0000-00009D640000}"/>
    <cellStyle name="Standard 4 3 2 3 9 3" xfId="20616" xr:uid="{00000000-0005-0000-0000-00009E640000}"/>
    <cellStyle name="Standard 4 3 2 4" xfId="323" xr:uid="{00000000-0005-0000-0000-00009F640000}"/>
    <cellStyle name="Standard 4 3 2 4 10" xfId="8486" xr:uid="{00000000-0005-0000-0000-0000A0640000}"/>
    <cellStyle name="Standard 4 3 2 4 10 2" xfId="16907" xr:uid="{00000000-0005-0000-0000-0000A1640000}"/>
    <cellStyle name="Standard 4 3 2 4 10 2 2" xfId="33745" xr:uid="{00000000-0005-0000-0000-0000A2640000}"/>
    <cellStyle name="Standard 4 3 2 4 10 3" xfId="25327" xr:uid="{00000000-0005-0000-0000-0000A3640000}"/>
    <cellStyle name="Standard 4 3 2 4 11" xfId="8798" xr:uid="{00000000-0005-0000-0000-0000A4640000}"/>
    <cellStyle name="Standard 4 3 2 4 11 2" xfId="25637" xr:uid="{00000000-0005-0000-0000-0000A5640000}"/>
    <cellStyle name="Standard 4 3 2 4 12" xfId="17218" xr:uid="{00000000-0005-0000-0000-0000A6640000}"/>
    <cellStyle name="Standard 4 3 2 4 2" xfId="819" xr:uid="{00000000-0005-0000-0000-0000A7640000}"/>
    <cellStyle name="Standard 4 3 2 4 2 2" xfId="1807" xr:uid="{00000000-0005-0000-0000-0000A8640000}"/>
    <cellStyle name="Standard 4 3 2 4 2 2 2" xfId="5343" xr:uid="{00000000-0005-0000-0000-0000A9640000}"/>
    <cellStyle name="Standard 4 3 2 4 2 2 2 2" xfId="13764" xr:uid="{00000000-0005-0000-0000-0000AA640000}"/>
    <cellStyle name="Standard 4 3 2 4 2 2 2 2 2" xfId="30602" xr:uid="{00000000-0005-0000-0000-0000AB640000}"/>
    <cellStyle name="Standard 4 3 2 4 2 2 2 3" xfId="22184" xr:uid="{00000000-0005-0000-0000-0000AC640000}"/>
    <cellStyle name="Standard 4 3 2 4 2 2 3" xfId="10282" xr:uid="{00000000-0005-0000-0000-0000AD640000}"/>
    <cellStyle name="Standard 4 3 2 4 2 2 3 2" xfId="27120" xr:uid="{00000000-0005-0000-0000-0000AE640000}"/>
    <cellStyle name="Standard 4 3 2 4 2 2 4" xfId="18702" xr:uid="{00000000-0005-0000-0000-0000AF640000}"/>
    <cellStyle name="Standard 4 3 2 4 2 3" xfId="4355" xr:uid="{00000000-0005-0000-0000-0000B0640000}"/>
    <cellStyle name="Standard 4 3 2 4 2 3 2" xfId="12776" xr:uid="{00000000-0005-0000-0000-0000B1640000}"/>
    <cellStyle name="Standard 4 3 2 4 2 3 2 2" xfId="29614" xr:uid="{00000000-0005-0000-0000-0000B2640000}"/>
    <cellStyle name="Standard 4 3 2 4 2 3 3" xfId="21196" xr:uid="{00000000-0005-0000-0000-0000B3640000}"/>
    <cellStyle name="Standard 4 3 2 4 2 4" xfId="9294" xr:uid="{00000000-0005-0000-0000-0000B4640000}"/>
    <cellStyle name="Standard 4 3 2 4 2 4 2" xfId="26132" xr:uid="{00000000-0005-0000-0000-0000B5640000}"/>
    <cellStyle name="Standard 4 3 2 4 2 5" xfId="17714" xr:uid="{00000000-0005-0000-0000-0000B6640000}"/>
    <cellStyle name="Standard 4 3 2 4 3" xfId="1312" xr:uid="{00000000-0005-0000-0000-0000B7640000}"/>
    <cellStyle name="Standard 4 3 2 4 3 2" xfId="4848" xr:uid="{00000000-0005-0000-0000-0000B8640000}"/>
    <cellStyle name="Standard 4 3 2 4 3 2 2" xfId="13269" xr:uid="{00000000-0005-0000-0000-0000B9640000}"/>
    <cellStyle name="Standard 4 3 2 4 3 2 2 2" xfId="30107" xr:uid="{00000000-0005-0000-0000-0000BA640000}"/>
    <cellStyle name="Standard 4 3 2 4 3 2 3" xfId="21689" xr:uid="{00000000-0005-0000-0000-0000BB640000}"/>
    <cellStyle name="Standard 4 3 2 4 3 3" xfId="9787" xr:uid="{00000000-0005-0000-0000-0000BC640000}"/>
    <cellStyle name="Standard 4 3 2 4 3 3 2" xfId="26625" xr:uid="{00000000-0005-0000-0000-0000BD640000}"/>
    <cellStyle name="Standard 4 3 2 4 3 4" xfId="18207" xr:uid="{00000000-0005-0000-0000-0000BE640000}"/>
    <cellStyle name="Standard 4 3 2 4 4" xfId="2533" xr:uid="{00000000-0005-0000-0000-0000BF640000}"/>
    <cellStyle name="Standard 4 3 2 4 4 2" xfId="6019" xr:uid="{00000000-0005-0000-0000-0000C0640000}"/>
    <cellStyle name="Standard 4 3 2 4 4 2 2" xfId="14440" xr:uid="{00000000-0005-0000-0000-0000C1640000}"/>
    <cellStyle name="Standard 4 3 2 4 4 2 2 2" xfId="31278" xr:uid="{00000000-0005-0000-0000-0000C2640000}"/>
    <cellStyle name="Standard 4 3 2 4 4 2 3" xfId="22860" xr:uid="{00000000-0005-0000-0000-0000C3640000}"/>
    <cellStyle name="Standard 4 3 2 4 4 3" xfId="10958" xr:uid="{00000000-0005-0000-0000-0000C4640000}"/>
    <cellStyle name="Standard 4 3 2 4 4 3 2" xfId="27796" xr:uid="{00000000-0005-0000-0000-0000C5640000}"/>
    <cellStyle name="Standard 4 3 2 4 4 4" xfId="19378" xr:uid="{00000000-0005-0000-0000-0000C6640000}"/>
    <cellStyle name="Standard 4 3 2 4 5" xfId="3028" xr:uid="{00000000-0005-0000-0000-0000C7640000}"/>
    <cellStyle name="Standard 4 3 2 4 5 2" xfId="6510" xr:uid="{00000000-0005-0000-0000-0000C8640000}"/>
    <cellStyle name="Standard 4 3 2 4 5 2 2" xfId="14931" xr:uid="{00000000-0005-0000-0000-0000C9640000}"/>
    <cellStyle name="Standard 4 3 2 4 5 2 2 2" xfId="31769" xr:uid="{00000000-0005-0000-0000-0000CA640000}"/>
    <cellStyle name="Standard 4 3 2 4 5 2 3" xfId="23351" xr:uid="{00000000-0005-0000-0000-0000CB640000}"/>
    <cellStyle name="Standard 4 3 2 4 5 3" xfId="11449" xr:uid="{00000000-0005-0000-0000-0000CC640000}"/>
    <cellStyle name="Standard 4 3 2 4 5 3 2" xfId="28287" xr:uid="{00000000-0005-0000-0000-0000CD640000}"/>
    <cellStyle name="Standard 4 3 2 4 5 4" xfId="19869" xr:uid="{00000000-0005-0000-0000-0000CE640000}"/>
    <cellStyle name="Standard 4 3 2 4 6" xfId="3525" xr:uid="{00000000-0005-0000-0000-0000CF640000}"/>
    <cellStyle name="Standard 4 3 2 4 6 2" xfId="7007" xr:uid="{00000000-0005-0000-0000-0000D0640000}"/>
    <cellStyle name="Standard 4 3 2 4 6 2 2" xfId="15428" xr:uid="{00000000-0005-0000-0000-0000D1640000}"/>
    <cellStyle name="Standard 4 3 2 4 6 2 2 2" xfId="32266" xr:uid="{00000000-0005-0000-0000-0000D2640000}"/>
    <cellStyle name="Standard 4 3 2 4 6 2 3" xfId="23848" xr:uid="{00000000-0005-0000-0000-0000D3640000}"/>
    <cellStyle name="Standard 4 3 2 4 6 3" xfId="11946" xr:uid="{00000000-0005-0000-0000-0000D4640000}"/>
    <cellStyle name="Standard 4 3 2 4 6 3 2" xfId="28784" xr:uid="{00000000-0005-0000-0000-0000D5640000}"/>
    <cellStyle name="Standard 4 3 2 4 6 4" xfId="20366" xr:uid="{00000000-0005-0000-0000-0000D6640000}"/>
    <cellStyle name="Standard 4 3 2 4 7" xfId="3860" xr:uid="{00000000-0005-0000-0000-0000D7640000}"/>
    <cellStyle name="Standard 4 3 2 4 7 2" xfId="12281" xr:uid="{00000000-0005-0000-0000-0000D8640000}"/>
    <cellStyle name="Standard 4 3 2 4 7 2 2" xfId="29119" xr:uid="{00000000-0005-0000-0000-0000D9640000}"/>
    <cellStyle name="Standard 4 3 2 4 7 3" xfId="20701" xr:uid="{00000000-0005-0000-0000-0000DA640000}"/>
    <cellStyle name="Standard 4 3 2 4 8" xfId="7502" xr:uid="{00000000-0005-0000-0000-0000DB640000}"/>
    <cellStyle name="Standard 4 3 2 4 8 2" xfId="15923" xr:uid="{00000000-0005-0000-0000-0000DC640000}"/>
    <cellStyle name="Standard 4 3 2 4 8 2 2" xfId="32761" xr:uid="{00000000-0005-0000-0000-0000DD640000}"/>
    <cellStyle name="Standard 4 3 2 4 8 3" xfId="24343" xr:uid="{00000000-0005-0000-0000-0000DE640000}"/>
    <cellStyle name="Standard 4 3 2 4 9" xfId="7993" xr:uid="{00000000-0005-0000-0000-0000DF640000}"/>
    <cellStyle name="Standard 4 3 2 4 9 2" xfId="16414" xr:uid="{00000000-0005-0000-0000-0000E0640000}"/>
    <cellStyle name="Standard 4 3 2 4 9 2 2" xfId="33252" xr:uid="{00000000-0005-0000-0000-0000E1640000}"/>
    <cellStyle name="Standard 4 3 2 4 9 3" xfId="24834" xr:uid="{00000000-0005-0000-0000-0000E2640000}"/>
    <cellStyle name="Standard 4 3 2 5" xfId="485" xr:uid="{00000000-0005-0000-0000-0000E3640000}"/>
    <cellStyle name="Standard 4 3 2 5 10" xfId="8487" xr:uid="{00000000-0005-0000-0000-0000E4640000}"/>
    <cellStyle name="Standard 4 3 2 5 10 2" xfId="16908" xr:uid="{00000000-0005-0000-0000-0000E5640000}"/>
    <cellStyle name="Standard 4 3 2 5 10 2 2" xfId="33746" xr:uid="{00000000-0005-0000-0000-0000E6640000}"/>
    <cellStyle name="Standard 4 3 2 5 10 3" xfId="25328" xr:uid="{00000000-0005-0000-0000-0000E7640000}"/>
    <cellStyle name="Standard 4 3 2 5 11" xfId="8961" xr:uid="{00000000-0005-0000-0000-0000E8640000}"/>
    <cellStyle name="Standard 4 3 2 5 11 2" xfId="25799" xr:uid="{00000000-0005-0000-0000-0000E9640000}"/>
    <cellStyle name="Standard 4 3 2 5 12" xfId="17381" xr:uid="{00000000-0005-0000-0000-0000EA640000}"/>
    <cellStyle name="Standard 4 3 2 5 2" xfId="981" xr:uid="{00000000-0005-0000-0000-0000EB640000}"/>
    <cellStyle name="Standard 4 3 2 5 2 2" xfId="1969" xr:uid="{00000000-0005-0000-0000-0000EC640000}"/>
    <cellStyle name="Standard 4 3 2 5 2 2 2" xfId="5505" xr:uid="{00000000-0005-0000-0000-0000ED640000}"/>
    <cellStyle name="Standard 4 3 2 5 2 2 2 2" xfId="13926" xr:uid="{00000000-0005-0000-0000-0000EE640000}"/>
    <cellStyle name="Standard 4 3 2 5 2 2 2 2 2" xfId="30764" xr:uid="{00000000-0005-0000-0000-0000EF640000}"/>
    <cellStyle name="Standard 4 3 2 5 2 2 2 3" xfId="22346" xr:uid="{00000000-0005-0000-0000-0000F0640000}"/>
    <cellStyle name="Standard 4 3 2 5 2 2 3" xfId="10444" xr:uid="{00000000-0005-0000-0000-0000F1640000}"/>
    <cellStyle name="Standard 4 3 2 5 2 2 3 2" xfId="27282" xr:uid="{00000000-0005-0000-0000-0000F2640000}"/>
    <cellStyle name="Standard 4 3 2 5 2 2 4" xfId="18864" xr:uid="{00000000-0005-0000-0000-0000F3640000}"/>
    <cellStyle name="Standard 4 3 2 5 2 3" xfId="4517" xr:uid="{00000000-0005-0000-0000-0000F4640000}"/>
    <cellStyle name="Standard 4 3 2 5 2 3 2" xfId="12938" xr:uid="{00000000-0005-0000-0000-0000F5640000}"/>
    <cellStyle name="Standard 4 3 2 5 2 3 2 2" xfId="29776" xr:uid="{00000000-0005-0000-0000-0000F6640000}"/>
    <cellStyle name="Standard 4 3 2 5 2 3 3" xfId="21358" xr:uid="{00000000-0005-0000-0000-0000F7640000}"/>
    <cellStyle name="Standard 4 3 2 5 2 4" xfId="9456" xr:uid="{00000000-0005-0000-0000-0000F8640000}"/>
    <cellStyle name="Standard 4 3 2 5 2 4 2" xfId="26294" xr:uid="{00000000-0005-0000-0000-0000F9640000}"/>
    <cellStyle name="Standard 4 3 2 5 2 5" xfId="17876" xr:uid="{00000000-0005-0000-0000-0000FA640000}"/>
    <cellStyle name="Standard 4 3 2 5 3" xfId="1474" xr:uid="{00000000-0005-0000-0000-0000FB640000}"/>
    <cellStyle name="Standard 4 3 2 5 3 2" xfId="5010" xr:uid="{00000000-0005-0000-0000-0000FC640000}"/>
    <cellStyle name="Standard 4 3 2 5 3 2 2" xfId="13431" xr:uid="{00000000-0005-0000-0000-0000FD640000}"/>
    <cellStyle name="Standard 4 3 2 5 3 2 2 2" xfId="30269" xr:uid="{00000000-0005-0000-0000-0000FE640000}"/>
    <cellStyle name="Standard 4 3 2 5 3 2 3" xfId="21851" xr:uid="{00000000-0005-0000-0000-0000FF640000}"/>
    <cellStyle name="Standard 4 3 2 5 3 3" xfId="9949" xr:uid="{00000000-0005-0000-0000-000000650000}"/>
    <cellStyle name="Standard 4 3 2 5 3 3 2" xfId="26787" xr:uid="{00000000-0005-0000-0000-000001650000}"/>
    <cellStyle name="Standard 4 3 2 5 3 4" xfId="18369" xr:uid="{00000000-0005-0000-0000-000002650000}"/>
    <cellStyle name="Standard 4 3 2 5 4" xfId="2534" xr:uid="{00000000-0005-0000-0000-000003650000}"/>
    <cellStyle name="Standard 4 3 2 5 4 2" xfId="6020" xr:uid="{00000000-0005-0000-0000-000004650000}"/>
    <cellStyle name="Standard 4 3 2 5 4 2 2" xfId="14441" xr:uid="{00000000-0005-0000-0000-000005650000}"/>
    <cellStyle name="Standard 4 3 2 5 4 2 2 2" xfId="31279" xr:uid="{00000000-0005-0000-0000-000006650000}"/>
    <cellStyle name="Standard 4 3 2 5 4 2 3" xfId="22861" xr:uid="{00000000-0005-0000-0000-000007650000}"/>
    <cellStyle name="Standard 4 3 2 5 4 3" xfId="10959" xr:uid="{00000000-0005-0000-0000-000008650000}"/>
    <cellStyle name="Standard 4 3 2 5 4 3 2" xfId="27797" xr:uid="{00000000-0005-0000-0000-000009650000}"/>
    <cellStyle name="Standard 4 3 2 5 4 4" xfId="19379" xr:uid="{00000000-0005-0000-0000-00000A650000}"/>
    <cellStyle name="Standard 4 3 2 5 5" xfId="3029" xr:uid="{00000000-0005-0000-0000-00000B650000}"/>
    <cellStyle name="Standard 4 3 2 5 5 2" xfId="6511" xr:uid="{00000000-0005-0000-0000-00000C650000}"/>
    <cellStyle name="Standard 4 3 2 5 5 2 2" xfId="14932" xr:uid="{00000000-0005-0000-0000-00000D650000}"/>
    <cellStyle name="Standard 4 3 2 5 5 2 2 2" xfId="31770" xr:uid="{00000000-0005-0000-0000-00000E650000}"/>
    <cellStyle name="Standard 4 3 2 5 5 2 3" xfId="23352" xr:uid="{00000000-0005-0000-0000-00000F650000}"/>
    <cellStyle name="Standard 4 3 2 5 5 3" xfId="11450" xr:uid="{00000000-0005-0000-0000-000010650000}"/>
    <cellStyle name="Standard 4 3 2 5 5 3 2" xfId="28288" xr:uid="{00000000-0005-0000-0000-000011650000}"/>
    <cellStyle name="Standard 4 3 2 5 5 4" xfId="19870" xr:uid="{00000000-0005-0000-0000-000012650000}"/>
    <cellStyle name="Standard 4 3 2 5 6" xfId="3526" xr:uid="{00000000-0005-0000-0000-000013650000}"/>
    <cellStyle name="Standard 4 3 2 5 6 2" xfId="7008" xr:uid="{00000000-0005-0000-0000-000014650000}"/>
    <cellStyle name="Standard 4 3 2 5 6 2 2" xfId="15429" xr:uid="{00000000-0005-0000-0000-000015650000}"/>
    <cellStyle name="Standard 4 3 2 5 6 2 2 2" xfId="32267" xr:uid="{00000000-0005-0000-0000-000016650000}"/>
    <cellStyle name="Standard 4 3 2 5 6 2 3" xfId="23849" xr:uid="{00000000-0005-0000-0000-000017650000}"/>
    <cellStyle name="Standard 4 3 2 5 6 3" xfId="11947" xr:uid="{00000000-0005-0000-0000-000018650000}"/>
    <cellStyle name="Standard 4 3 2 5 6 3 2" xfId="28785" xr:uid="{00000000-0005-0000-0000-000019650000}"/>
    <cellStyle name="Standard 4 3 2 5 6 4" xfId="20367" xr:uid="{00000000-0005-0000-0000-00001A650000}"/>
    <cellStyle name="Standard 4 3 2 5 7" xfId="4022" xr:uid="{00000000-0005-0000-0000-00001B650000}"/>
    <cellStyle name="Standard 4 3 2 5 7 2" xfId="12443" xr:uid="{00000000-0005-0000-0000-00001C650000}"/>
    <cellStyle name="Standard 4 3 2 5 7 2 2" xfId="29281" xr:uid="{00000000-0005-0000-0000-00001D650000}"/>
    <cellStyle name="Standard 4 3 2 5 7 3" xfId="20863" xr:uid="{00000000-0005-0000-0000-00001E650000}"/>
    <cellStyle name="Standard 4 3 2 5 8" xfId="7503" xr:uid="{00000000-0005-0000-0000-00001F650000}"/>
    <cellStyle name="Standard 4 3 2 5 8 2" xfId="15924" xr:uid="{00000000-0005-0000-0000-000020650000}"/>
    <cellStyle name="Standard 4 3 2 5 8 2 2" xfId="32762" xr:uid="{00000000-0005-0000-0000-000021650000}"/>
    <cellStyle name="Standard 4 3 2 5 8 3" xfId="24344" xr:uid="{00000000-0005-0000-0000-000022650000}"/>
    <cellStyle name="Standard 4 3 2 5 9" xfId="7994" xr:uid="{00000000-0005-0000-0000-000023650000}"/>
    <cellStyle name="Standard 4 3 2 5 9 2" xfId="16415" xr:uid="{00000000-0005-0000-0000-000024650000}"/>
    <cellStyle name="Standard 4 3 2 5 9 2 2" xfId="33253" xr:uid="{00000000-0005-0000-0000-000025650000}"/>
    <cellStyle name="Standard 4 3 2 5 9 3" xfId="24835" xr:uid="{00000000-0005-0000-0000-000026650000}"/>
    <cellStyle name="Standard 4 3 2 6" xfId="656" xr:uid="{00000000-0005-0000-0000-000027650000}"/>
    <cellStyle name="Standard 4 3 2 6 2" xfId="1644" xr:uid="{00000000-0005-0000-0000-000028650000}"/>
    <cellStyle name="Standard 4 3 2 6 2 2" xfId="5180" xr:uid="{00000000-0005-0000-0000-000029650000}"/>
    <cellStyle name="Standard 4 3 2 6 2 2 2" xfId="13601" xr:uid="{00000000-0005-0000-0000-00002A650000}"/>
    <cellStyle name="Standard 4 3 2 6 2 2 2 2" xfId="30439" xr:uid="{00000000-0005-0000-0000-00002B650000}"/>
    <cellStyle name="Standard 4 3 2 6 2 2 3" xfId="22021" xr:uid="{00000000-0005-0000-0000-00002C650000}"/>
    <cellStyle name="Standard 4 3 2 6 2 3" xfId="10119" xr:uid="{00000000-0005-0000-0000-00002D650000}"/>
    <cellStyle name="Standard 4 3 2 6 2 3 2" xfId="26957" xr:uid="{00000000-0005-0000-0000-00002E650000}"/>
    <cellStyle name="Standard 4 3 2 6 2 4" xfId="18539" xr:uid="{00000000-0005-0000-0000-00002F650000}"/>
    <cellStyle name="Standard 4 3 2 6 3" xfId="4192" xr:uid="{00000000-0005-0000-0000-000030650000}"/>
    <cellStyle name="Standard 4 3 2 6 3 2" xfId="12613" xr:uid="{00000000-0005-0000-0000-000031650000}"/>
    <cellStyle name="Standard 4 3 2 6 3 2 2" xfId="29451" xr:uid="{00000000-0005-0000-0000-000032650000}"/>
    <cellStyle name="Standard 4 3 2 6 3 3" xfId="21033" xr:uid="{00000000-0005-0000-0000-000033650000}"/>
    <cellStyle name="Standard 4 3 2 6 4" xfId="9131" xr:uid="{00000000-0005-0000-0000-000034650000}"/>
    <cellStyle name="Standard 4 3 2 6 4 2" xfId="25969" xr:uid="{00000000-0005-0000-0000-000035650000}"/>
    <cellStyle name="Standard 4 3 2 6 5" xfId="17551" xr:uid="{00000000-0005-0000-0000-000036650000}"/>
    <cellStyle name="Standard 4 3 2 7" xfId="1149" xr:uid="{00000000-0005-0000-0000-000037650000}"/>
    <cellStyle name="Standard 4 3 2 7 2" xfId="4685" xr:uid="{00000000-0005-0000-0000-000038650000}"/>
    <cellStyle name="Standard 4 3 2 7 2 2" xfId="13106" xr:uid="{00000000-0005-0000-0000-000039650000}"/>
    <cellStyle name="Standard 4 3 2 7 2 2 2" xfId="29944" xr:uid="{00000000-0005-0000-0000-00003A650000}"/>
    <cellStyle name="Standard 4 3 2 7 2 3" xfId="21526" xr:uid="{00000000-0005-0000-0000-00003B650000}"/>
    <cellStyle name="Standard 4 3 2 7 3" xfId="9624" xr:uid="{00000000-0005-0000-0000-00003C650000}"/>
    <cellStyle name="Standard 4 3 2 7 3 2" xfId="26462" xr:uid="{00000000-0005-0000-0000-00003D650000}"/>
    <cellStyle name="Standard 4 3 2 7 4" xfId="18044" xr:uid="{00000000-0005-0000-0000-00003E650000}"/>
    <cellStyle name="Standard 4 3 2 8" xfId="2523" xr:uid="{00000000-0005-0000-0000-00003F650000}"/>
    <cellStyle name="Standard 4 3 2 8 2" xfId="6009" xr:uid="{00000000-0005-0000-0000-000040650000}"/>
    <cellStyle name="Standard 4 3 2 8 2 2" xfId="14430" xr:uid="{00000000-0005-0000-0000-000041650000}"/>
    <cellStyle name="Standard 4 3 2 8 2 2 2" xfId="31268" xr:uid="{00000000-0005-0000-0000-000042650000}"/>
    <cellStyle name="Standard 4 3 2 8 2 3" xfId="22850" xr:uid="{00000000-0005-0000-0000-000043650000}"/>
    <cellStyle name="Standard 4 3 2 8 3" xfId="10948" xr:uid="{00000000-0005-0000-0000-000044650000}"/>
    <cellStyle name="Standard 4 3 2 8 3 2" xfId="27786" xr:uid="{00000000-0005-0000-0000-000045650000}"/>
    <cellStyle name="Standard 4 3 2 8 4" xfId="19368" xr:uid="{00000000-0005-0000-0000-000046650000}"/>
    <cellStyle name="Standard 4 3 2 9" xfId="3018" xr:uid="{00000000-0005-0000-0000-000047650000}"/>
    <cellStyle name="Standard 4 3 2 9 2" xfId="6500" xr:uid="{00000000-0005-0000-0000-000048650000}"/>
    <cellStyle name="Standard 4 3 2 9 2 2" xfId="14921" xr:uid="{00000000-0005-0000-0000-000049650000}"/>
    <cellStyle name="Standard 4 3 2 9 2 2 2" xfId="31759" xr:uid="{00000000-0005-0000-0000-00004A650000}"/>
    <cellStyle name="Standard 4 3 2 9 2 3" xfId="23341" xr:uid="{00000000-0005-0000-0000-00004B650000}"/>
    <cellStyle name="Standard 4 3 2 9 3" xfId="11439" xr:uid="{00000000-0005-0000-0000-00004C650000}"/>
    <cellStyle name="Standard 4 3 2 9 3 2" xfId="28277" xr:uid="{00000000-0005-0000-0000-00004D650000}"/>
    <cellStyle name="Standard 4 3 2 9 4" xfId="19859" xr:uid="{00000000-0005-0000-0000-00004E650000}"/>
    <cellStyle name="Standard 4 3 2_1" xfId="256" xr:uid="{00000000-0005-0000-0000-00004F650000}"/>
    <cellStyle name="Standard 4 3 3" xfId="122" xr:uid="{00000000-0005-0000-0000-000050650000}"/>
    <cellStyle name="Standard 4 3 3 10" xfId="3737" xr:uid="{00000000-0005-0000-0000-000051650000}"/>
    <cellStyle name="Standard 4 3 3 10 2" xfId="12158" xr:uid="{00000000-0005-0000-0000-000052650000}"/>
    <cellStyle name="Standard 4 3 3 10 2 2" xfId="28996" xr:uid="{00000000-0005-0000-0000-000053650000}"/>
    <cellStyle name="Standard 4 3 3 10 3" xfId="20578" xr:uid="{00000000-0005-0000-0000-000054650000}"/>
    <cellStyle name="Standard 4 3 3 11" xfId="7504" xr:uid="{00000000-0005-0000-0000-000055650000}"/>
    <cellStyle name="Standard 4 3 3 11 2" xfId="15925" xr:uid="{00000000-0005-0000-0000-000056650000}"/>
    <cellStyle name="Standard 4 3 3 11 2 2" xfId="32763" xr:uid="{00000000-0005-0000-0000-000057650000}"/>
    <cellStyle name="Standard 4 3 3 11 3" xfId="24345" xr:uid="{00000000-0005-0000-0000-000058650000}"/>
    <cellStyle name="Standard 4 3 3 12" xfId="7995" xr:uid="{00000000-0005-0000-0000-000059650000}"/>
    <cellStyle name="Standard 4 3 3 12 2" xfId="16416" xr:uid="{00000000-0005-0000-0000-00005A650000}"/>
    <cellStyle name="Standard 4 3 3 12 2 2" xfId="33254" xr:uid="{00000000-0005-0000-0000-00005B650000}"/>
    <cellStyle name="Standard 4 3 3 12 3" xfId="24836" xr:uid="{00000000-0005-0000-0000-00005C650000}"/>
    <cellStyle name="Standard 4 3 3 13" xfId="8488" xr:uid="{00000000-0005-0000-0000-00005D650000}"/>
    <cellStyle name="Standard 4 3 3 13 2" xfId="16909" xr:uid="{00000000-0005-0000-0000-00005E650000}"/>
    <cellStyle name="Standard 4 3 3 13 2 2" xfId="33747" xr:uid="{00000000-0005-0000-0000-00005F650000}"/>
    <cellStyle name="Standard 4 3 3 13 3" xfId="25329" xr:uid="{00000000-0005-0000-0000-000060650000}"/>
    <cellStyle name="Standard 4 3 3 14" xfId="8675" xr:uid="{00000000-0005-0000-0000-000061650000}"/>
    <cellStyle name="Standard 4 3 3 14 2" xfId="25514" xr:uid="{00000000-0005-0000-0000-000062650000}"/>
    <cellStyle name="Standard 4 3 3 15" xfId="17095" xr:uid="{00000000-0005-0000-0000-000063650000}"/>
    <cellStyle name="Standard 4 3 3 2" xfId="260" xr:uid="{00000000-0005-0000-0000-000064650000}"/>
    <cellStyle name="Standard 4 3 3 2 10" xfId="7505" xr:uid="{00000000-0005-0000-0000-000065650000}"/>
    <cellStyle name="Standard 4 3 3 2 10 2" xfId="15926" xr:uid="{00000000-0005-0000-0000-000066650000}"/>
    <cellStyle name="Standard 4 3 3 2 10 2 2" xfId="32764" xr:uid="{00000000-0005-0000-0000-000067650000}"/>
    <cellStyle name="Standard 4 3 3 2 10 3" xfId="24346" xr:uid="{00000000-0005-0000-0000-000068650000}"/>
    <cellStyle name="Standard 4 3 3 2 11" xfId="7996" xr:uid="{00000000-0005-0000-0000-000069650000}"/>
    <cellStyle name="Standard 4 3 3 2 11 2" xfId="16417" xr:uid="{00000000-0005-0000-0000-00006A650000}"/>
    <cellStyle name="Standard 4 3 3 2 11 2 2" xfId="33255" xr:uid="{00000000-0005-0000-0000-00006B650000}"/>
    <cellStyle name="Standard 4 3 3 2 11 3" xfId="24837" xr:uid="{00000000-0005-0000-0000-00006C650000}"/>
    <cellStyle name="Standard 4 3 3 2 12" xfId="8489" xr:uid="{00000000-0005-0000-0000-00006D650000}"/>
    <cellStyle name="Standard 4 3 3 2 12 2" xfId="16910" xr:uid="{00000000-0005-0000-0000-00006E650000}"/>
    <cellStyle name="Standard 4 3 3 2 12 2 2" xfId="33748" xr:uid="{00000000-0005-0000-0000-00006F650000}"/>
    <cellStyle name="Standard 4 3 3 2 12 3" xfId="25330" xr:uid="{00000000-0005-0000-0000-000070650000}"/>
    <cellStyle name="Standard 4 3 3 2 13" xfId="8752" xr:uid="{00000000-0005-0000-0000-000071650000}"/>
    <cellStyle name="Standard 4 3 3 2 13 2" xfId="25591" xr:uid="{00000000-0005-0000-0000-000072650000}"/>
    <cellStyle name="Standard 4 3 3 2 14" xfId="17172" xr:uid="{00000000-0005-0000-0000-000073650000}"/>
    <cellStyle name="Standard 4 3 3 2 2" xfId="440" xr:uid="{00000000-0005-0000-0000-000074650000}"/>
    <cellStyle name="Standard 4 3 3 2 2 10" xfId="8490" xr:uid="{00000000-0005-0000-0000-000075650000}"/>
    <cellStyle name="Standard 4 3 3 2 2 10 2" xfId="16911" xr:uid="{00000000-0005-0000-0000-000076650000}"/>
    <cellStyle name="Standard 4 3 3 2 2 10 2 2" xfId="33749" xr:uid="{00000000-0005-0000-0000-000077650000}"/>
    <cellStyle name="Standard 4 3 3 2 2 10 3" xfId="25331" xr:uid="{00000000-0005-0000-0000-000078650000}"/>
    <cellStyle name="Standard 4 3 3 2 2 11" xfId="8915" xr:uid="{00000000-0005-0000-0000-000079650000}"/>
    <cellStyle name="Standard 4 3 3 2 2 11 2" xfId="25754" xr:uid="{00000000-0005-0000-0000-00007A650000}"/>
    <cellStyle name="Standard 4 3 3 2 2 12" xfId="17335" xr:uid="{00000000-0005-0000-0000-00007B650000}"/>
    <cellStyle name="Standard 4 3 3 2 2 2" xfId="936" xr:uid="{00000000-0005-0000-0000-00007C650000}"/>
    <cellStyle name="Standard 4 3 3 2 2 2 2" xfId="1924" xr:uid="{00000000-0005-0000-0000-00007D650000}"/>
    <cellStyle name="Standard 4 3 3 2 2 2 2 2" xfId="5460" xr:uid="{00000000-0005-0000-0000-00007E650000}"/>
    <cellStyle name="Standard 4 3 3 2 2 2 2 2 2" xfId="13881" xr:uid="{00000000-0005-0000-0000-00007F650000}"/>
    <cellStyle name="Standard 4 3 3 2 2 2 2 2 2 2" xfId="30719" xr:uid="{00000000-0005-0000-0000-000080650000}"/>
    <cellStyle name="Standard 4 3 3 2 2 2 2 2 3" xfId="22301" xr:uid="{00000000-0005-0000-0000-000081650000}"/>
    <cellStyle name="Standard 4 3 3 2 2 2 2 3" xfId="10399" xr:uid="{00000000-0005-0000-0000-000082650000}"/>
    <cellStyle name="Standard 4 3 3 2 2 2 2 3 2" xfId="27237" xr:uid="{00000000-0005-0000-0000-000083650000}"/>
    <cellStyle name="Standard 4 3 3 2 2 2 2 4" xfId="18819" xr:uid="{00000000-0005-0000-0000-000084650000}"/>
    <cellStyle name="Standard 4 3 3 2 2 2 3" xfId="4472" xr:uid="{00000000-0005-0000-0000-000085650000}"/>
    <cellStyle name="Standard 4 3 3 2 2 2 3 2" xfId="12893" xr:uid="{00000000-0005-0000-0000-000086650000}"/>
    <cellStyle name="Standard 4 3 3 2 2 2 3 2 2" xfId="29731" xr:uid="{00000000-0005-0000-0000-000087650000}"/>
    <cellStyle name="Standard 4 3 3 2 2 2 3 3" xfId="21313" xr:uid="{00000000-0005-0000-0000-000088650000}"/>
    <cellStyle name="Standard 4 3 3 2 2 2 4" xfId="9411" xr:uid="{00000000-0005-0000-0000-000089650000}"/>
    <cellStyle name="Standard 4 3 3 2 2 2 4 2" xfId="26249" xr:uid="{00000000-0005-0000-0000-00008A650000}"/>
    <cellStyle name="Standard 4 3 3 2 2 2 5" xfId="17831" xr:uid="{00000000-0005-0000-0000-00008B650000}"/>
    <cellStyle name="Standard 4 3 3 2 2 3" xfId="1429" xr:uid="{00000000-0005-0000-0000-00008C650000}"/>
    <cellStyle name="Standard 4 3 3 2 2 3 2" xfId="4965" xr:uid="{00000000-0005-0000-0000-00008D650000}"/>
    <cellStyle name="Standard 4 3 3 2 2 3 2 2" xfId="13386" xr:uid="{00000000-0005-0000-0000-00008E650000}"/>
    <cellStyle name="Standard 4 3 3 2 2 3 2 2 2" xfId="30224" xr:uid="{00000000-0005-0000-0000-00008F650000}"/>
    <cellStyle name="Standard 4 3 3 2 2 3 2 3" xfId="21806" xr:uid="{00000000-0005-0000-0000-000090650000}"/>
    <cellStyle name="Standard 4 3 3 2 2 3 3" xfId="9904" xr:uid="{00000000-0005-0000-0000-000091650000}"/>
    <cellStyle name="Standard 4 3 3 2 2 3 3 2" xfId="26742" xr:uid="{00000000-0005-0000-0000-000092650000}"/>
    <cellStyle name="Standard 4 3 3 2 2 3 4" xfId="18324" xr:uid="{00000000-0005-0000-0000-000093650000}"/>
    <cellStyle name="Standard 4 3 3 2 2 4" xfId="2537" xr:uid="{00000000-0005-0000-0000-000094650000}"/>
    <cellStyle name="Standard 4 3 3 2 2 4 2" xfId="6023" xr:uid="{00000000-0005-0000-0000-000095650000}"/>
    <cellStyle name="Standard 4 3 3 2 2 4 2 2" xfId="14444" xr:uid="{00000000-0005-0000-0000-000096650000}"/>
    <cellStyle name="Standard 4 3 3 2 2 4 2 2 2" xfId="31282" xr:uid="{00000000-0005-0000-0000-000097650000}"/>
    <cellStyle name="Standard 4 3 3 2 2 4 2 3" xfId="22864" xr:uid="{00000000-0005-0000-0000-000098650000}"/>
    <cellStyle name="Standard 4 3 3 2 2 4 3" xfId="10962" xr:uid="{00000000-0005-0000-0000-000099650000}"/>
    <cellStyle name="Standard 4 3 3 2 2 4 3 2" xfId="27800" xr:uid="{00000000-0005-0000-0000-00009A650000}"/>
    <cellStyle name="Standard 4 3 3 2 2 4 4" xfId="19382" xr:uid="{00000000-0005-0000-0000-00009B650000}"/>
    <cellStyle name="Standard 4 3 3 2 2 5" xfId="3032" xr:uid="{00000000-0005-0000-0000-00009C650000}"/>
    <cellStyle name="Standard 4 3 3 2 2 5 2" xfId="6514" xr:uid="{00000000-0005-0000-0000-00009D650000}"/>
    <cellStyle name="Standard 4 3 3 2 2 5 2 2" xfId="14935" xr:uid="{00000000-0005-0000-0000-00009E650000}"/>
    <cellStyle name="Standard 4 3 3 2 2 5 2 2 2" xfId="31773" xr:uid="{00000000-0005-0000-0000-00009F650000}"/>
    <cellStyle name="Standard 4 3 3 2 2 5 2 3" xfId="23355" xr:uid="{00000000-0005-0000-0000-0000A0650000}"/>
    <cellStyle name="Standard 4 3 3 2 2 5 3" xfId="11453" xr:uid="{00000000-0005-0000-0000-0000A1650000}"/>
    <cellStyle name="Standard 4 3 3 2 2 5 3 2" xfId="28291" xr:uid="{00000000-0005-0000-0000-0000A2650000}"/>
    <cellStyle name="Standard 4 3 3 2 2 5 4" xfId="19873" xr:uid="{00000000-0005-0000-0000-0000A3650000}"/>
    <cellStyle name="Standard 4 3 3 2 2 6" xfId="3529" xr:uid="{00000000-0005-0000-0000-0000A4650000}"/>
    <cellStyle name="Standard 4 3 3 2 2 6 2" xfId="7011" xr:uid="{00000000-0005-0000-0000-0000A5650000}"/>
    <cellStyle name="Standard 4 3 3 2 2 6 2 2" xfId="15432" xr:uid="{00000000-0005-0000-0000-0000A6650000}"/>
    <cellStyle name="Standard 4 3 3 2 2 6 2 2 2" xfId="32270" xr:uid="{00000000-0005-0000-0000-0000A7650000}"/>
    <cellStyle name="Standard 4 3 3 2 2 6 2 3" xfId="23852" xr:uid="{00000000-0005-0000-0000-0000A8650000}"/>
    <cellStyle name="Standard 4 3 3 2 2 6 3" xfId="11950" xr:uid="{00000000-0005-0000-0000-0000A9650000}"/>
    <cellStyle name="Standard 4 3 3 2 2 6 3 2" xfId="28788" xr:uid="{00000000-0005-0000-0000-0000AA650000}"/>
    <cellStyle name="Standard 4 3 3 2 2 6 4" xfId="20370" xr:uid="{00000000-0005-0000-0000-0000AB650000}"/>
    <cellStyle name="Standard 4 3 3 2 2 7" xfId="3977" xr:uid="{00000000-0005-0000-0000-0000AC650000}"/>
    <cellStyle name="Standard 4 3 3 2 2 7 2" xfId="12398" xr:uid="{00000000-0005-0000-0000-0000AD650000}"/>
    <cellStyle name="Standard 4 3 3 2 2 7 2 2" xfId="29236" xr:uid="{00000000-0005-0000-0000-0000AE650000}"/>
    <cellStyle name="Standard 4 3 3 2 2 7 3" xfId="20818" xr:uid="{00000000-0005-0000-0000-0000AF650000}"/>
    <cellStyle name="Standard 4 3 3 2 2 8" xfId="7506" xr:uid="{00000000-0005-0000-0000-0000B0650000}"/>
    <cellStyle name="Standard 4 3 3 2 2 8 2" xfId="15927" xr:uid="{00000000-0005-0000-0000-0000B1650000}"/>
    <cellStyle name="Standard 4 3 3 2 2 8 2 2" xfId="32765" xr:uid="{00000000-0005-0000-0000-0000B2650000}"/>
    <cellStyle name="Standard 4 3 3 2 2 8 3" xfId="24347" xr:uid="{00000000-0005-0000-0000-0000B3650000}"/>
    <cellStyle name="Standard 4 3 3 2 2 9" xfId="7997" xr:uid="{00000000-0005-0000-0000-0000B4650000}"/>
    <cellStyle name="Standard 4 3 3 2 2 9 2" xfId="16418" xr:uid="{00000000-0005-0000-0000-0000B5650000}"/>
    <cellStyle name="Standard 4 3 3 2 2 9 2 2" xfId="33256" xr:uid="{00000000-0005-0000-0000-0000B6650000}"/>
    <cellStyle name="Standard 4 3 3 2 2 9 3" xfId="24838" xr:uid="{00000000-0005-0000-0000-0000B7650000}"/>
    <cellStyle name="Standard 4 3 3 2 3" xfId="602" xr:uid="{00000000-0005-0000-0000-0000B8650000}"/>
    <cellStyle name="Standard 4 3 3 2 3 10" xfId="8491" xr:uid="{00000000-0005-0000-0000-0000B9650000}"/>
    <cellStyle name="Standard 4 3 3 2 3 10 2" xfId="16912" xr:uid="{00000000-0005-0000-0000-0000BA650000}"/>
    <cellStyle name="Standard 4 3 3 2 3 10 2 2" xfId="33750" xr:uid="{00000000-0005-0000-0000-0000BB650000}"/>
    <cellStyle name="Standard 4 3 3 2 3 10 3" xfId="25332" xr:uid="{00000000-0005-0000-0000-0000BC650000}"/>
    <cellStyle name="Standard 4 3 3 2 3 11" xfId="9078" xr:uid="{00000000-0005-0000-0000-0000BD650000}"/>
    <cellStyle name="Standard 4 3 3 2 3 11 2" xfId="25916" xr:uid="{00000000-0005-0000-0000-0000BE650000}"/>
    <cellStyle name="Standard 4 3 3 2 3 12" xfId="17498" xr:uid="{00000000-0005-0000-0000-0000BF650000}"/>
    <cellStyle name="Standard 4 3 3 2 3 2" xfId="1098" xr:uid="{00000000-0005-0000-0000-0000C0650000}"/>
    <cellStyle name="Standard 4 3 3 2 3 2 2" xfId="2086" xr:uid="{00000000-0005-0000-0000-0000C1650000}"/>
    <cellStyle name="Standard 4 3 3 2 3 2 2 2" xfId="5622" xr:uid="{00000000-0005-0000-0000-0000C2650000}"/>
    <cellStyle name="Standard 4 3 3 2 3 2 2 2 2" xfId="14043" xr:uid="{00000000-0005-0000-0000-0000C3650000}"/>
    <cellStyle name="Standard 4 3 3 2 3 2 2 2 2 2" xfId="30881" xr:uid="{00000000-0005-0000-0000-0000C4650000}"/>
    <cellStyle name="Standard 4 3 3 2 3 2 2 2 3" xfId="22463" xr:uid="{00000000-0005-0000-0000-0000C5650000}"/>
    <cellStyle name="Standard 4 3 3 2 3 2 2 3" xfId="10561" xr:uid="{00000000-0005-0000-0000-0000C6650000}"/>
    <cellStyle name="Standard 4 3 3 2 3 2 2 3 2" xfId="27399" xr:uid="{00000000-0005-0000-0000-0000C7650000}"/>
    <cellStyle name="Standard 4 3 3 2 3 2 2 4" xfId="18981" xr:uid="{00000000-0005-0000-0000-0000C8650000}"/>
    <cellStyle name="Standard 4 3 3 2 3 2 3" xfId="4634" xr:uid="{00000000-0005-0000-0000-0000C9650000}"/>
    <cellStyle name="Standard 4 3 3 2 3 2 3 2" xfId="13055" xr:uid="{00000000-0005-0000-0000-0000CA650000}"/>
    <cellStyle name="Standard 4 3 3 2 3 2 3 2 2" xfId="29893" xr:uid="{00000000-0005-0000-0000-0000CB650000}"/>
    <cellStyle name="Standard 4 3 3 2 3 2 3 3" xfId="21475" xr:uid="{00000000-0005-0000-0000-0000CC650000}"/>
    <cellStyle name="Standard 4 3 3 2 3 2 4" xfId="9573" xr:uid="{00000000-0005-0000-0000-0000CD650000}"/>
    <cellStyle name="Standard 4 3 3 2 3 2 4 2" xfId="26411" xr:uid="{00000000-0005-0000-0000-0000CE650000}"/>
    <cellStyle name="Standard 4 3 3 2 3 2 5" xfId="17993" xr:uid="{00000000-0005-0000-0000-0000CF650000}"/>
    <cellStyle name="Standard 4 3 3 2 3 3" xfId="1591" xr:uid="{00000000-0005-0000-0000-0000D0650000}"/>
    <cellStyle name="Standard 4 3 3 2 3 3 2" xfId="5127" xr:uid="{00000000-0005-0000-0000-0000D1650000}"/>
    <cellStyle name="Standard 4 3 3 2 3 3 2 2" xfId="13548" xr:uid="{00000000-0005-0000-0000-0000D2650000}"/>
    <cellStyle name="Standard 4 3 3 2 3 3 2 2 2" xfId="30386" xr:uid="{00000000-0005-0000-0000-0000D3650000}"/>
    <cellStyle name="Standard 4 3 3 2 3 3 2 3" xfId="21968" xr:uid="{00000000-0005-0000-0000-0000D4650000}"/>
    <cellStyle name="Standard 4 3 3 2 3 3 3" xfId="10066" xr:uid="{00000000-0005-0000-0000-0000D5650000}"/>
    <cellStyle name="Standard 4 3 3 2 3 3 3 2" xfId="26904" xr:uid="{00000000-0005-0000-0000-0000D6650000}"/>
    <cellStyle name="Standard 4 3 3 2 3 3 4" xfId="18486" xr:uid="{00000000-0005-0000-0000-0000D7650000}"/>
    <cellStyle name="Standard 4 3 3 2 3 4" xfId="2538" xr:uid="{00000000-0005-0000-0000-0000D8650000}"/>
    <cellStyle name="Standard 4 3 3 2 3 4 2" xfId="6024" xr:uid="{00000000-0005-0000-0000-0000D9650000}"/>
    <cellStyle name="Standard 4 3 3 2 3 4 2 2" xfId="14445" xr:uid="{00000000-0005-0000-0000-0000DA650000}"/>
    <cellStyle name="Standard 4 3 3 2 3 4 2 2 2" xfId="31283" xr:uid="{00000000-0005-0000-0000-0000DB650000}"/>
    <cellStyle name="Standard 4 3 3 2 3 4 2 3" xfId="22865" xr:uid="{00000000-0005-0000-0000-0000DC650000}"/>
    <cellStyle name="Standard 4 3 3 2 3 4 3" xfId="10963" xr:uid="{00000000-0005-0000-0000-0000DD650000}"/>
    <cellStyle name="Standard 4 3 3 2 3 4 3 2" xfId="27801" xr:uid="{00000000-0005-0000-0000-0000DE650000}"/>
    <cellStyle name="Standard 4 3 3 2 3 4 4" xfId="19383" xr:uid="{00000000-0005-0000-0000-0000DF650000}"/>
    <cellStyle name="Standard 4 3 3 2 3 5" xfId="3033" xr:uid="{00000000-0005-0000-0000-0000E0650000}"/>
    <cellStyle name="Standard 4 3 3 2 3 5 2" xfId="6515" xr:uid="{00000000-0005-0000-0000-0000E1650000}"/>
    <cellStyle name="Standard 4 3 3 2 3 5 2 2" xfId="14936" xr:uid="{00000000-0005-0000-0000-0000E2650000}"/>
    <cellStyle name="Standard 4 3 3 2 3 5 2 2 2" xfId="31774" xr:uid="{00000000-0005-0000-0000-0000E3650000}"/>
    <cellStyle name="Standard 4 3 3 2 3 5 2 3" xfId="23356" xr:uid="{00000000-0005-0000-0000-0000E4650000}"/>
    <cellStyle name="Standard 4 3 3 2 3 5 3" xfId="11454" xr:uid="{00000000-0005-0000-0000-0000E5650000}"/>
    <cellStyle name="Standard 4 3 3 2 3 5 3 2" xfId="28292" xr:uid="{00000000-0005-0000-0000-0000E6650000}"/>
    <cellStyle name="Standard 4 3 3 2 3 5 4" xfId="19874" xr:uid="{00000000-0005-0000-0000-0000E7650000}"/>
    <cellStyle name="Standard 4 3 3 2 3 6" xfId="3530" xr:uid="{00000000-0005-0000-0000-0000E8650000}"/>
    <cellStyle name="Standard 4 3 3 2 3 6 2" xfId="7012" xr:uid="{00000000-0005-0000-0000-0000E9650000}"/>
    <cellStyle name="Standard 4 3 3 2 3 6 2 2" xfId="15433" xr:uid="{00000000-0005-0000-0000-0000EA650000}"/>
    <cellStyle name="Standard 4 3 3 2 3 6 2 2 2" xfId="32271" xr:uid="{00000000-0005-0000-0000-0000EB650000}"/>
    <cellStyle name="Standard 4 3 3 2 3 6 2 3" xfId="23853" xr:uid="{00000000-0005-0000-0000-0000EC650000}"/>
    <cellStyle name="Standard 4 3 3 2 3 6 3" xfId="11951" xr:uid="{00000000-0005-0000-0000-0000ED650000}"/>
    <cellStyle name="Standard 4 3 3 2 3 6 3 2" xfId="28789" xr:uid="{00000000-0005-0000-0000-0000EE650000}"/>
    <cellStyle name="Standard 4 3 3 2 3 6 4" xfId="20371" xr:uid="{00000000-0005-0000-0000-0000EF650000}"/>
    <cellStyle name="Standard 4 3 3 2 3 7" xfId="4139" xr:uid="{00000000-0005-0000-0000-0000F0650000}"/>
    <cellStyle name="Standard 4 3 3 2 3 7 2" xfId="12560" xr:uid="{00000000-0005-0000-0000-0000F1650000}"/>
    <cellStyle name="Standard 4 3 3 2 3 7 2 2" xfId="29398" xr:uid="{00000000-0005-0000-0000-0000F2650000}"/>
    <cellStyle name="Standard 4 3 3 2 3 7 3" xfId="20980" xr:uid="{00000000-0005-0000-0000-0000F3650000}"/>
    <cellStyle name="Standard 4 3 3 2 3 8" xfId="7507" xr:uid="{00000000-0005-0000-0000-0000F4650000}"/>
    <cellStyle name="Standard 4 3 3 2 3 8 2" xfId="15928" xr:uid="{00000000-0005-0000-0000-0000F5650000}"/>
    <cellStyle name="Standard 4 3 3 2 3 8 2 2" xfId="32766" xr:uid="{00000000-0005-0000-0000-0000F6650000}"/>
    <cellStyle name="Standard 4 3 3 2 3 8 3" xfId="24348" xr:uid="{00000000-0005-0000-0000-0000F7650000}"/>
    <cellStyle name="Standard 4 3 3 2 3 9" xfId="7998" xr:uid="{00000000-0005-0000-0000-0000F8650000}"/>
    <cellStyle name="Standard 4 3 3 2 3 9 2" xfId="16419" xr:uid="{00000000-0005-0000-0000-0000F9650000}"/>
    <cellStyle name="Standard 4 3 3 2 3 9 2 2" xfId="33257" xr:uid="{00000000-0005-0000-0000-0000FA650000}"/>
    <cellStyle name="Standard 4 3 3 2 3 9 3" xfId="24839" xr:uid="{00000000-0005-0000-0000-0000FB650000}"/>
    <cellStyle name="Standard 4 3 3 2 4" xfId="773" xr:uid="{00000000-0005-0000-0000-0000FC650000}"/>
    <cellStyle name="Standard 4 3 3 2 4 2" xfId="1761" xr:uid="{00000000-0005-0000-0000-0000FD650000}"/>
    <cellStyle name="Standard 4 3 3 2 4 2 2" xfId="5297" xr:uid="{00000000-0005-0000-0000-0000FE650000}"/>
    <cellStyle name="Standard 4 3 3 2 4 2 2 2" xfId="13718" xr:uid="{00000000-0005-0000-0000-0000FF650000}"/>
    <cellStyle name="Standard 4 3 3 2 4 2 2 2 2" xfId="30556" xr:uid="{00000000-0005-0000-0000-000000660000}"/>
    <cellStyle name="Standard 4 3 3 2 4 2 2 3" xfId="22138" xr:uid="{00000000-0005-0000-0000-000001660000}"/>
    <cellStyle name="Standard 4 3 3 2 4 2 3" xfId="10236" xr:uid="{00000000-0005-0000-0000-000002660000}"/>
    <cellStyle name="Standard 4 3 3 2 4 2 3 2" xfId="27074" xr:uid="{00000000-0005-0000-0000-000003660000}"/>
    <cellStyle name="Standard 4 3 3 2 4 2 4" xfId="18656" xr:uid="{00000000-0005-0000-0000-000004660000}"/>
    <cellStyle name="Standard 4 3 3 2 4 3" xfId="4309" xr:uid="{00000000-0005-0000-0000-000005660000}"/>
    <cellStyle name="Standard 4 3 3 2 4 3 2" xfId="12730" xr:uid="{00000000-0005-0000-0000-000006660000}"/>
    <cellStyle name="Standard 4 3 3 2 4 3 2 2" xfId="29568" xr:uid="{00000000-0005-0000-0000-000007660000}"/>
    <cellStyle name="Standard 4 3 3 2 4 3 3" xfId="21150" xr:uid="{00000000-0005-0000-0000-000008660000}"/>
    <cellStyle name="Standard 4 3 3 2 4 4" xfId="9248" xr:uid="{00000000-0005-0000-0000-000009660000}"/>
    <cellStyle name="Standard 4 3 3 2 4 4 2" xfId="26086" xr:uid="{00000000-0005-0000-0000-00000A660000}"/>
    <cellStyle name="Standard 4 3 3 2 4 5" xfId="17668" xr:uid="{00000000-0005-0000-0000-00000B660000}"/>
    <cellStyle name="Standard 4 3 3 2 5" xfId="1266" xr:uid="{00000000-0005-0000-0000-00000C660000}"/>
    <cellStyle name="Standard 4 3 3 2 5 2" xfId="4802" xr:uid="{00000000-0005-0000-0000-00000D660000}"/>
    <cellStyle name="Standard 4 3 3 2 5 2 2" xfId="13223" xr:uid="{00000000-0005-0000-0000-00000E660000}"/>
    <cellStyle name="Standard 4 3 3 2 5 2 2 2" xfId="30061" xr:uid="{00000000-0005-0000-0000-00000F660000}"/>
    <cellStyle name="Standard 4 3 3 2 5 2 3" xfId="21643" xr:uid="{00000000-0005-0000-0000-000010660000}"/>
    <cellStyle name="Standard 4 3 3 2 5 3" xfId="9741" xr:uid="{00000000-0005-0000-0000-000011660000}"/>
    <cellStyle name="Standard 4 3 3 2 5 3 2" xfId="26579" xr:uid="{00000000-0005-0000-0000-000012660000}"/>
    <cellStyle name="Standard 4 3 3 2 5 4" xfId="18161" xr:uid="{00000000-0005-0000-0000-000013660000}"/>
    <cellStyle name="Standard 4 3 3 2 6" xfId="2536" xr:uid="{00000000-0005-0000-0000-000014660000}"/>
    <cellStyle name="Standard 4 3 3 2 6 2" xfId="6022" xr:uid="{00000000-0005-0000-0000-000015660000}"/>
    <cellStyle name="Standard 4 3 3 2 6 2 2" xfId="14443" xr:uid="{00000000-0005-0000-0000-000016660000}"/>
    <cellStyle name="Standard 4 3 3 2 6 2 2 2" xfId="31281" xr:uid="{00000000-0005-0000-0000-000017660000}"/>
    <cellStyle name="Standard 4 3 3 2 6 2 3" xfId="22863" xr:uid="{00000000-0005-0000-0000-000018660000}"/>
    <cellStyle name="Standard 4 3 3 2 6 3" xfId="10961" xr:uid="{00000000-0005-0000-0000-000019660000}"/>
    <cellStyle name="Standard 4 3 3 2 6 3 2" xfId="27799" xr:uid="{00000000-0005-0000-0000-00001A660000}"/>
    <cellStyle name="Standard 4 3 3 2 6 4" xfId="19381" xr:uid="{00000000-0005-0000-0000-00001B660000}"/>
    <cellStyle name="Standard 4 3 3 2 7" xfId="3031" xr:uid="{00000000-0005-0000-0000-00001C660000}"/>
    <cellStyle name="Standard 4 3 3 2 7 2" xfId="6513" xr:uid="{00000000-0005-0000-0000-00001D660000}"/>
    <cellStyle name="Standard 4 3 3 2 7 2 2" xfId="14934" xr:uid="{00000000-0005-0000-0000-00001E660000}"/>
    <cellStyle name="Standard 4 3 3 2 7 2 2 2" xfId="31772" xr:uid="{00000000-0005-0000-0000-00001F660000}"/>
    <cellStyle name="Standard 4 3 3 2 7 2 3" xfId="23354" xr:uid="{00000000-0005-0000-0000-000020660000}"/>
    <cellStyle name="Standard 4 3 3 2 7 3" xfId="11452" xr:uid="{00000000-0005-0000-0000-000021660000}"/>
    <cellStyle name="Standard 4 3 3 2 7 3 2" xfId="28290" xr:uid="{00000000-0005-0000-0000-000022660000}"/>
    <cellStyle name="Standard 4 3 3 2 7 4" xfId="19872" xr:uid="{00000000-0005-0000-0000-000023660000}"/>
    <cellStyle name="Standard 4 3 3 2 8" xfId="3528" xr:uid="{00000000-0005-0000-0000-000024660000}"/>
    <cellStyle name="Standard 4 3 3 2 8 2" xfId="7010" xr:uid="{00000000-0005-0000-0000-000025660000}"/>
    <cellStyle name="Standard 4 3 3 2 8 2 2" xfId="15431" xr:uid="{00000000-0005-0000-0000-000026660000}"/>
    <cellStyle name="Standard 4 3 3 2 8 2 2 2" xfId="32269" xr:uid="{00000000-0005-0000-0000-000027660000}"/>
    <cellStyle name="Standard 4 3 3 2 8 2 3" xfId="23851" xr:uid="{00000000-0005-0000-0000-000028660000}"/>
    <cellStyle name="Standard 4 3 3 2 8 3" xfId="11949" xr:uid="{00000000-0005-0000-0000-000029660000}"/>
    <cellStyle name="Standard 4 3 3 2 8 3 2" xfId="28787" xr:uid="{00000000-0005-0000-0000-00002A660000}"/>
    <cellStyle name="Standard 4 3 3 2 8 4" xfId="20369" xr:uid="{00000000-0005-0000-0000-00002B660000}"/>
    <cellStyle name="Standard 4 3 3 2 9" xfId="3814" xr:uid="{00000000-0005-0000-0000-00002C660000}"/>
    <cellStyle name="Standard 4 3 3 2 9 2" xfId="12235" xr:uid="{00000000-0005-0000-0000-00002D660000}"/>
    <cellStyle name="Standard 4 3 3 2 9 2 2" xfId="29073" xr:uid="{00000000-0005-0000-0000-00002E660000}"/>
    <cellStyle name="Standard 4 3 3 2 9 3" xfId="20655" xr:uid="{00000000-0005-0000-0000-00002F660000}"/>
    <cellStyle name="Standard 4 3 3 3" xfId="363" xr:uid="{00000000-0005-0000-0000-000030660000}"/>
    <cellStyle name="Standard 4 3 3 3 10" xfId="8492" xr:uid="{00000000-0005-0000-0000-000031660000}"/>
    <cellStyle name="Standard 4 3 3 3 10 2" xfId="16913" xr:uid="{00000000-0005-0000-0000-000032660000}"/>
    <cellStyle name="Standard 4 3 3 3 10 2 2" xfId="33751" xr:uid="{00000000-0005-0000-0000-000033660000}"/>
    <cellStyle name="Standard 4 3 3 3 10 3" xfId="25333" xr:uid="{00000000-0005-0000-0000-000034660000}"/>
    <cellStyle name="Standard 4 3 3 3 11" xfId="8838" xr:uid="{00000000-0005-0000-0000-000035660000}"/>
    <cellStyle name="Standard 4 3 3 3 11 2" xfId="25677" xr:uid="{00000000-0005-0000-0000-000036660000}"/>
    <cellStyle name="Standard 4 3 3 3 12" xfId="17258" xr:uid="{00000000-0005-0000-0000-000037660000}"/>
    <cellStyle name="Standard 4 3 3 3 2" xfId="859" xr:uid="{00000000-0005-0000-0000-000038660000}"/>
    <cellStyle name="Standard 4 3 3 3 2 2" xfId="1847" xr:uid="{00000000-0005-0000-0000-000039660000}"/>
    <cellStyle name="Standard 4 3 3 3 2 2 2" xfId="5383" xr:uid="{00000000-0005-0000-0000-00003A660000}"/>
    <cellStyle name="Standard 4 3 3 3 2 2 2 2" xfId="13804" xr:uid="{00000000-0005-0000-0000-00003B660000}"/>
    <cellStyle name="Standard 4 3 3 3 2 2 2 2 2" xfId="30642" xr:uid="{00000000-0005-0000-0000-00003C660000}"/>
    <cellStyle name="Standard 4 3 3 3 2 2 2 3" xfId="22224" xr:uid="{00000000-0005-0000-0000-00003D660000}"/>
    <cellStyle name="Standard 4 3 3 3 2 2 3" xfId="10322" xr:uid="{00000000-0005-0000-0000-00003E660000}"/>
    <cellStyle name="Standard 4 3 3 3 2 2 3 2" xfId="27160" xr:uid="{00000000-0005-0000-0000-00003F660000}"/>
    <cellStyle name="Standard 4 3 3 3 2 2 4" xfId="18742" xr:uid="{00000000-0005-0000-0000-000040660000}"/>
    <cellStyle name="Standard 4 3 3 3 2 3" xfId="4395" xr:uid="{00000000-0005-0000-0000-000041660000}"/>
    <cellStyle name="Standard 4 3 3 3 2 3 2" xfId="12816" xr:uid="{00000000-0005-0000-0000-000042660000}"/>
    <cellStyle name="Standard 4 3 3 3 2 3 2 2" xfId="29654" xr:uid="{00000000-0005-0000-0000-000043660000}"/>
    <cellStyle name="Standard 4 3 3 3 2 3 3" xfId="21236" xr:uid="{00000000-0005-0000-0000-000044660000}"/>
    <cellStyle name="Standard 4 3 3 3 2 4" xfId="9334" xr:uid="{00000000-0005-0000-0000-000045660000}"/>
    <cellStyle name="Standard 4 3 3 3 2 4 2" xfId="26172" xr:uid="{00000000-0005-0000-0000-000046660000}"/>
    <cellStyle name="Standard 4 3 3 3 2 5" xfId="17754" xr:uid="{00000000-0005-0000-0000-000047660000}"/>
    <cellStyle name="Standard 4 3 3 3 3" xfId="1352" xr:uid="{00000000-0005-0000-0000-000048660000}"/>
    <cellStyle name="Standard 4 3 3 3 3 2" xfId="4888" xr:uid="{00000000-0005-0000-0000-000049660000}"/>
    <cellStyle name="Standard 4 3 3 3 3 2 2" xfId="13309" xr:uid="{00000000-0005-0000-0000-00004A660000}"/>
    <cellStyle name="Standard 4 3 3 3 3 2 2 2" xfId="30147" xr:uid="{00000000-0005-0000-0000-00004B660000}"/>
    <cellStyle name="Standard 4 3 3 3 3 2 3" xfId="21729" xr:uid="{00000000-0005-0000-0000-00004C660000}"/>
    <cellStyle name="Standard 4 3 3 3 3 3" xfId="9827" xr:uid="{00000000-0005-0000-0000-00004D660000}"/>
    <cellStyle name="Standard 4 3 3 3 3 3 2" xfId="26665" xr:uid="{00000000-0005-0000-0000-00004E660000}"/>
    <cellStyle name="Standard 4 3 3 3 3 4" xfId="18247" xr:uid="{00000000-0005-0000-0000-00004F660000}"/>
    <cellStyle name="Standard 4 3 3 3 4" xfId="2539" xr:uid="{00000000-0005-0000-0000-000050660000}"/>
    <cellStyle name="Standard 4 3 3 3 4 2" xfId="6025" xr:uid="{00000000-0005-0000-0000-000051660000}"/>
    <cellStyle name="Standard 4 3 3 3 4 2 2" xfId="14446" xr:uid="{00000000-0005-0000-0000-000052660000}"/>
    <cellStyle name="Standard 4 3 3 3 4 2 2 2" xfId="31284" xr:uid="{00000000-0005-0000-0000-000053660000}"/>
    <cellStyle name="Standard 4 3 3 3 4 2 3" xfId="22866" xr:uid="{00000000-0005-0000-0000-000054660000}"/>
    <cellStyle name="Standard 4 3 3 3 4 3" xfId="10964" xr:uid="{00000000-0005-0000-0000-000055660000}"/>
    <cellStyle name="Standard 4 3 3 3 4 3 2" xfId="27802" xr:uid="{00000000-0005-0000-0000-000056660000}"/>
    <cellStyle name="Standard 4 3 3 3 4 4" xfId="19384" xr:uid="{00000000-0005-0000-0000-000057660000}"/>
    <cellStyle name="Standard 4 3 3 3 5" xfId="3034" xr:uid="{00000000-0005-0000-0000-000058660000}"/>
    <cellStyle name="Standard 4 3 3 3 5 2" xfId="6516" xr:uid="{00000000-0005-0000-0000-000059660000}"/>
    <cellStyle name="Standard 4 3 3 3 5 2 2" xfId="14937" xr:uid="{00000000-0005-0000-0000-00005A660000}"/>
    <cellStyle name="Standard 4 3 3 3 5 2 2 2" xfId="31775" xr:uid="{00000000-0005-0000-0000-00005B660000}"/>
    <cellStyle name="Standard 4 3 3 3 5 2 3" xfId="23357" xr:uid="{00000000-0005-0000-0000-00005C660000}"/>
    <cellStyle name="Standard 4 3 3 3 5 3" xfId="11455" xr:uid="{00000000-0005-0000-0000-00005D660000}"/>
    <cellStyle name="Standard 4 3 3 3 5 3 2" xfId="28293" xr:uid="{00000000-0005-0000-0000-00005E660000}"/>
    <cellStyle name="Standard 4 3 3 3 5 4" xfId="19875" xr:uid="{00000000-0005-0000-0000-00005F660000}"/>
    <cellStyle name="Standard 4 3 3 3 6" xfId="3531" xr:uid="{00000000-0005-0000-0000-000060660000}"/>
    <cellStyle name="Standard 4 3 3 3 6 2" xfId="7013" xr:uid="{00000000-0005-0000-0000-000061660000}"/>
    <cellStyle name="Standard 4 3 3 3 6 2 2" xfId="15434" xr:uid="{00000000-0005-0000-0000-000062660000}"/>
    <cellStyle name="Standard 4 3 3 3 6 2 2 2" xfId="32272" xr:uid="{00000000-0005-0000-0000-000063660000}"/>
    <cellStyle name="Standard 4 3 3 3 6 2 3" xfId="23854" xr:uid="{00000000-0005-0000-0000-000064660000}"/>
    <cellStyle name="Standard 4 3 3 3 6 3" xfId="11952" xr:uid="{00000000-0005-0000-0000-000065660000}"/>
    <cellStyle name="Standard 4 3 3 3 6 3 2" xfId="28790" xr:uid="{00000000-0005-0000-0000-000066660000}"/>
    <cellStyle name="Standard 4 3 3 3 6 4" xfId="20372" xr:uid="{00000000-0005-0000-0000-000067660000}"/>
    <cellStyle name="Standard 4 3 3 3 7" xfId="3900" xr:uid="{00000000-0005-0000-0000-000068660000}"/>
    <cellStyle name="Standard 4 3 3 3 7 2" xfId="12321" xr:uid="{00000000-0005-0000-0000-000069660000}"/>
    <cellStyle name="Standard 4 3 3 3 7 2 2" xfId="29159" xr:uid="{00000000-0005-0000-0000-00006A660000}"/>
    <cellStyle name="Standard 4 3 3 3 7 3" xfId="20741" xr:uid="{00000000-0005-0000-0000-00006B660000}"/>
    <cellStyle name="Standard 4 3 3 3 8" xfId="7508" xr:uid="{00000000-0005-0000-0000-00006C660000}"/>
    <cellStyle name="Standard 4 3 3 3 8 2" xfId="15929" xr:uid="{00000000-0005-0000-0000-00006D660000}"/>
    <cellStyle name="Standard 4 3 3 3 8 2 2" xfId="32767" xr:uid="{00000000-0005-0000-0000-00006E660000}"/>
    <cellStyle name="Standard 4 3 3 3 8 3" xfId="24349" xr:uid="{00000000-0005-0000-0000-00006F660000}"/>
    <cellStyle name="Standard 4 3 3 3 9" xfId="7999" xr:uid="{00000000-0005-0000-0000-000070660000}"/>
    <cellStyle name="Standard 4 3 3 3 9 2" xfId="16420" xr:uid="{00000000-0005-0000-0000-000071660000}"/>
    <cellStyle name="Standard 4 3 3 3 9 2 2" xfId="33258" xr:uid="{00000000-0005-0000-0000-000072660000}"/>
    <cellStyle name="Standard 4 3 3 3 9 3" xfId="24840" xr:uid="{00000000-0005-0000-0000-000073660000}"/>
    <cellStyle name="Standard 4 3 3 4" xfId="525" xr:uid="{00000000-0005-0000-0000-000074660000}"/>
    <cellStyle name="Standard 4 3 3 4 10" xfId="8493" xr:uid="{00000000-0005-0000-0000-000075660000}"/>
    <cellStyle name="Standard 4 3 3 4 10 2" xfId="16914" xr:uid="{00000000-0005-0000-0000-000076660000}"/>
    <cellStyle name="Standard 4 3 3 4 10 2 2" xfId="33752" xr:uid="{00000000-0005-0000-0000-000077660000}"/>
    <cellStyle name="Standard 4 3 3 4 10 3" xfId="25334" xr:uid="{00000000-0005-0000-0000-000078660000}"/>
    <cellStyle name="Standard 4 3 3 4 11" xfId="9001" xr:uid="{00000000-0005-0000-0000-000079660000}"/>
    <cellStyle name="Standard 4 3 3 4 11 2" xfId="25839" xr:uid="{00000000-0005-0000-0000-00007A660000}"/>
    <cellStyle name="Standard 4 3 3 4 12" xfId="17421" xr:uid="{00000000-0005-0000-0000-00007B660000}"/>
    <cellStyle name="Standard 4 3 3 4 2" xfId="1021" xr:uid="{00000000-0005-0000-0000-00007C660000}"/>
    <cellStyle name="Standard 4 3 3 4 2 2" xfId="2009" xr:uid="{00000000-0005-0000-0000-00007D660000}"/>
    <cellStyle name="Standard 4 3 3 4 2 2 2" xfId="5545" xr:uid="{00000000-0005-0000-0000-00007E660000}"/>
    <cellStyle name="Standard 4 3 3 4 2 2 2 2" xfId="13966" xr:uid="{00000000-0005-0000-0000-00007F660000}"/>
    <cellStyle name="Standard 4 3 3 4 2 2 2 2 2" xfId="30804" xr:uid="{00000000-0005-0000-0000-000080660000}"/>
    <cellStyle name="Standard 4 3 3 4 2 2 2 3" xfId="22386" xr:uid="{00000000-0005-0000-0000-000081660000}"/>
    <cellStyle name="Standard 4 3 3 4 2 2 3" xfId="10484" xr:uid="{00000000-0005-0000-0000-000082660000}"/>
    <cellStyle name="Standard 4 3 3 4 2 2 3 2" xfId="27322" xr:uid="{00000000-0005-0000-0000-000083660000}"/>
    <cellStyle name="Standard 4 3 3 4 2 2 4" xfId="18904" xr:uid="{00000000-0005-0000-0000-000084660000}"/>
    <cellStyle name="Standard 4 3 3 4 2 3" xfId="4557" xr:uid="{00000000-0005-0000-0000-000085660000}"/>
    <cellStyle name="Standard 4 3 3 4 2 3 2" xfId="12978" xr:uid="{00000000-0005-0000-0000-000086660000}"/>
    <cellStyle name="Standard 4 3 3 4 2 3 2 2" xfId="29816" xr:uid="{00000000-0005-0000-0000-000087660000}"/>
    <cellStyle name="Standard 4 3 3 4 2 3 3" xfId="21398" xr:uid="{00000000-0005-0000-0000-000088660000}"/>
    <cellStyle name="Standard 4 3 3 4 2 4" xfId="9496" xr:uid="{00000000-0005-0000-0000-000089660000}"/>
    <cellStyle name="Standard 4 3 3 4 2 4 2" xfId="26334" xr:uid="{00000000-0005-0000-0000-00008A660000}"/>
    <cellStyle name="Standard 4 3 3 4 2 5" xfId="17916" xr:uid="{00000000-0005-0000-0000-00008B660000}"/>
    <cellStyle name="Standard 4 3 3 4 3" xfId="1514" xr:uid="{00000000-0005-0000-0000-00008C660000}"/>
    <cellStyle name="Standard 4 3 3 4 3 2" xfId="5050" xr:uid="{00000000-0005-0000-0000-00008D660000}"/>
    <cellStyle name="Standard 4 3 3 4 3 2 2" xfId="13471" xr:uid="{00000000-0005-0000-0000-00008E660000}"/>
    <cellStyle name="Standard 4 3 3 4 3 2 2 2" xfId="30309" xr:uid="{00000000-0005-0000-0000-00008F660000}"/>
    <cellStyle name="Standard 4 3 3 4 3 2 3" xfId="21891" xr:uid="{00000000-0005-0000-0000-000090660000}"/>
    <cellStyle name="Standard 4 3 3 4 3 3" xfId="9989" xr:uid="{00000000-0005-0000-0000-000091660000}"/>
    <cellStyle name="Standard 4 3 3 4 3 3 2" xfId="26827" xr:uid="{00000000-0005-0000-0000-000092660000}"/>
    <cellStyle name="Standard 4 3 3 4 3 4" xfId="18409" xr:uid="{00000000-0005-0000-0000-000093660000}"/>
    <cellStyle name="Standard 4 3 3 4 4" xfId="2540" xr:uid="{00000000-0005-0000-0000-000094660000}"/>
    <cellStyle name="Standard 4 3 3 4 4 2" xfId="6026" xr:uid="{00000000-0005-0000-0000-000095660000}"/>
    <cellStyle name="Standard 4 3 3 4 4 2 2" xfId="14447" xr:uid="{00000000-0005-0000-0000-000096660000}"/>
    <cellStyle name="Standard 4 3 3 4 4 2 2 2" xfId="31285" xr:uid="{00000000-0005-0000-0000-000097660000}"/>
    <cellStyle name="Standard 4 3 3 4 4 2 3" xfId="22867" xr:uid="{00000000-0005-0000-0000-000098660000}"/>
    <cellStyle name="Standard 4 3 3 4 4 3" xfId="10965" xr:uid="{00000000-0005-0000-0000-000099660000}"/>
    <cellStyle name="Standard 4 3 3 4 4 3 2" xfId="27803" xr:uid="{00000000-0005-0000-0000-00009A660000}"/>
    <cellStyle name="Standard 4 3 3 4 4 4" xfId="19385" xr:uid="{00000000-0005-0000-0000-00009B660000}"/>
    <cellStyle name="Standard 4 3 3 4 5" xfId="3035" xr:uid="{00000000-0005-0000-0000-00009C660000}"/>
    <cellStyle name="Standard 4 3 3 4 5 2" xfId="6517" xr:uid="{00000000-0005-0000-0000-00009D660000}"/>
    <cellStyle name="Standard 4 3 3 4 5 2 2" xfId="14938" xr:uid="{00000000-0005-0000-0000-00009E660000}"/>
    <cellStyle name="Standard 4 3 3 4 5 2 2 2" xfId="31776" xr:uid="{00000000-0005-0000-0000-00009F660000}"/>
    <cellStyle name="Standard 4 3 3 4 5 2 3" xfId="23358" xr:uid="{00000000-0005-0000-0000-0000A0660000}"/>
    <cellStyle name="Standard 4 3 3 4 5 3" xfId="11456" xr:uid="{00000000-0005-0000-0000-0000A1660000}"/>
    <cellStyle name="Standard 4 3 3 4 5 3 2" xfId="28294" xr:uid="{00000000-0005-0000-0000-0000A2660000}"/>
    <cellStyle name="Standard 4 3 3 4 5 4" xfId="19876" xr:uid="{00000000-0005-0000-0000-0000A3660000}"/>
    <cellStyle name="Standard 4 3 3 4 6" xfId="3532" xr:uid="{00000000-0005-0000-0000-0000A4660000}"/>
    <cellStyle name="Standard 4 3 3 4 6 2" xfId="7014" xr:uid="{00000000-0005-0000-0000-0000A5660000}"/>
    <cellStyle name="Standard 4 3 3 4 6 2 2" xfId="15435" xr:uid="{00000000-0005-0000-0000-0000A6660000}"/>
    <cellStyle name="Standard 4 3 3 4 6 2 2 2" xfId="32273" xr:uid="{00000000-0005-0000-0000-0000A7660000}"/>
    <cellStyle name="Standard 4 3 3 4 6 2 3" xfId="23855" xr:uid="{00000000-0005-0000-0000-0000A8660000}"/>
    <cellStyle name="Standard 4 3 3 4 6 3" xfId="11953" xr:uid="{00000000-0005-0000-0000-0000A9660000}"/>
    <cellStyle name="Standard 4 3 3 4 6 3 2" xfId="28791" xr:uid="{00000000-0005-0000-0000-0000AA660000}"/>
    <cellStyle name="Standard 4 3 3 4 6 4" xfId="20373" xr:uid="{00000000-0005-0000-0000-0000AB660000}"/>
    <cellStyle name="Standard 4 3 3 4 7" xfId="4062" xr:uid="{00000000-0005-0000-0000-0000AC660000}"/>
    <cellStyle name="Standard 4 3 3 4 7 2" xfId="12483" xr:uid="{00000000-0005-0000-0000-0000AD660000}"/>
    <cellStyle name="Standard 4 3 3 4 7 2 2" xfId="29321" xr:uid="{00000000-0005-0000-0000-0000AE660000}"/>
    <cellStyle name="Standard 4 3 3 4 7 3" xfId="20903" xr:uid="{00000000-0005-0000-0000-0000AF660000}"/>
    <cellStyle name="Standard 4 3 3 4 8" xfId="7509" xr:uid="{00000000-0005-0000-0000-0000B0660000}"/>
    <cellStyle name="Standard 4 3 3 4 8 2" xfId="15930" xr:uid="{00000000-0005-0000-0000-0000B1660000}"/>
    <cellStyle name="Standard 4 3 3 4 8 2 2" xfId="32768" xr:uid="{00000000-0005-0000-0000-0000B2660000}"/>
    <cellStyle name="Standard 4 3 3 4 8 3" xfId="24350" xr:uid="{00000000-0005-0000-0000-0000B3660000}"/>
    <cellStyle name="Standard 4 3 3 4 9" xfId="8000" xr:uid="{00000000-0005-0000-0000-0000B4660000}"/>
    <cellStyle name="Standard 4 3 3 4 9 2" xfId="16421" xr:uid="{00000000-0005-0000-0000-0000B5660000}"/>
    <cellStyle name="Standard 4 3 3 4 9 2 2" xfId="33259" xr:uid="{00000000-0005-0000-0000-0000B6660000}"/>
    <cellStyle name="Standard 4 3 3 4 9 3" xfId="24841" xr:uid="{00000000-0005-0000-0000-0000B7660000}"/>
    <cellStyle name="Standard 4 3 3 5" xfId="696" xr:uid="{00000000-0005-0000-0000-0000B8660000}"/>
    <cellStyle name="Standard 4 3 3 5 2" xfId="1684" xr:uid="{00000000-0005-0000-0000-0000B9660000}"/>
    <cellStyle name="Standard 4 3 3 5 2 2" xfId="5220" xr:uid="{00000000-0005-0000-0000-0000BA660000}"/>
    <cellStyle name="Standard 4 3 3 5 2 2 2" xfId="13641" xr:uid="{00000000-0005-0000-0000-0000BB660000}"/>
    <cellStyle name="Standard 4 3 3 5 2 2 2 2" xfId="30479" xr:uid="{00000000-0005-0000-0000-0000BC660000}"/>
    <cellStyle name="Standard 4 3 3 5 2 2 3" xfId="22061" xr:uid="{00000000-0005-0000-0000-0000BD660000}"/>
    <cellStyle name="Standard 4 3 3 5 2 3" xfId="10159" xr:uid="{00000000-0005-0000-0000-0000BE660000}"/>
    <cellStyle name="Standard 4 3 3 5 2 3 2" xfId="26997" xr:uid="{00000000-0005-0000-0000-0000BF660000}"/>
    <cellStyle name="Standard 4 3 3 5 2 4" xfId="18579" xr:uid="{00000000-0005-0000-0000-0000C0660000}"/>
    <cellStyle name="Standard 4 3 3 5 3" xfId="4232" xr:uid="{00000000-0005-0000-0000-0000C1660000}"/>
    <cellStyle name="Standard 4 3 3 5 3 2" xfId="12653" xr:uid="{00000000-0005-0000-0000-0000C2660000}"/>
    <cellStyle name="Standard 4 3 3 5 3 2 2" xfId="29491" xr:uid="{00000000-0005-0000-0000-0000C3660000}"/>
    <cellStyle name="Standard 4 3 3 5 3 3" xfId="21073" xr:uid="{00000000-0005-0000-0000-0000C4660000}"/>
    <cellStyle name="Standard 4 3 3 5 4" xfId="9171" xr:uid="{00000000-0005-0000-0000-0000C5660000}"/>
    <cellStyle name="Standard 4 3 3 5 4 2" xfId="26009" xr:uid="{00000000-0005-0000-0000-0000C6660000}"/>
    <cellStyle name="Standard 4 3 3 5 5" xfId="17591" xr:uid="{00000000-0005-0000-0000-0000C7660000}"/>
    <cellStyle name="Standard 4 3 3 6" xfId="1189" xr:uid="{00000000-0005-0000-0000-0000C8660000}"/>
    <cellStyle name="Standard 4 3 3 6 2" xfId="4725" xr:uid="{00000000-0005-0000-0000-0000C9660000}"/>
    <cellStyle name="Standard 4 3 3 6 2 2" xfId="13146" xr:uid="{00000000-0005-0000-0000-0000CA660000}"/>
    <cellStyle name="Standard 4 3 3 6 2 2 2" xfId="29984" xr:uid="{00000000-0005-0000-0000-0000CB660000}"/>
    <cellStyle name="Standard 4 3 3 6 2 3" xfId="21566" xr:uid="{00000000-0005-0000-0000-0000CC660000}"/>
    <cellStyle name="Standard 4 3 3 6 3" xfId="9664" xr:uid="{00000000-0005-0000-0000-0000CD660000}"/>
    <cellStyle name="Standard 4 3 3 6 3 2" xfId="26502" xr:uid="{00000000-0005-0000-0000-0000CE660000}"/>
    <cellStyle name="Standard 4 3 3 6 4" xfId="18084" xr:uid="{00000000-0005-0000-0000-0000CF660000}"/>
    <cellStyle name="Standard 4 3 3 7" xfId="2535" xr:uid="{00000000-0005-0000-0000-0000D0660000}"/>
    <cellStyle name="Standard 4 3 3 7 2" xfId="6021" xr:uid="{00000000-0005-0000-0000-0000D1660000}"/>
    <cellStyle name="Standard 4 3 3 7 2 2" xfId="14442" xr:uid="{00000000-0005-0000-0000-0000D2660000}"/>
    <cellStyle name="Standard 4 3 3 7 2 2 2" xfId="31280" xr:uid="{00000000-0005-0000-0000-0000D3660000}"/>
    <cellStyle name="Standard 4 3 3 7 2 3" xfId="22862" xr:uid="{00000000-0005-0000-0000-0000D4660000}"/>
    <cellStyle name="Standard 4 3 3 7 3" xfId="10960" xr:uid="{00000000-0005-0000-0000-0000D5660000}"/>
    <cellStyle name="Standard 4 3 3 7 3 2" xfId="27798" xr:uid="{00000000-0005-0000-0000-0000D6660000}"/>
    <cellStyle name="Standard 4 3 3 7 4" xfId="19380" xr:uid="{00000000-0005-0000-0000-0000D7660000}"/>
    <cellStyle name="Standard 4 3 3 8" xfId="3030" xr:uid="{00000000-0005-0000-0000-0000D8660000}"/>
    <cellStyle name="Standard 4 3 3 8 2" xfId="6512" xr:uid="{00000000-0005-0000-0000-0000D9660000}"/>
    <cellStyle name="Standard 4 3 3 8 2 2" xfId="14933" xr:uid="{00000000-0005-0000-0000-0000DA660000}"/>
    <cellStyle name="Standard 4 3 3 8 2 2 2" xfId="31771" xr:uid="{00000000-0005-0000-0000-0000DB660000}"/>
    <cellStyle name="Standard 4 3 3 8 2 3" xfId="23353" xr:uid="{00000000-0005-0000-0000-0000DC660000}"/>
    <cellStyle name="Standard 4 3 3 8 3" xfId="11451" xr:uid="{00000000-0005-0000-0000-0000DD660000}"/>
    <cellStyle name="Standard 4 3 3 8 3 2" xfId="28289" xr:uid="{00000000-0005-0000-0000-0000DE660000}"/>
    <cellStyle name="Standard 4 3 3 8 4" xfId="19871" xr:uid="{00000000-0005-0000-0000-0000DF660000}"/>
    <cellStyle name="Standard 4 3 3 9" xfId="3527" xr:uid="{00000000-0005-0000-0000-0000E0660000}"/>
    <cellStyle name="Standard 4 3 3 9 2" xfId="7009" xr:uid="{00000000-0005-0000-0000-0000E1660000}"/>
    <cellStyle name="Standard 4 3 3 9 2 2" xfId="15430" xr:uid="{00000000-0005-0000-0000-0000E2660000}"/>
    <cellStyle name="Standard 4 3 3 9 2 2 2" xfId="32268" xr:uid="{00000000-0005-0000-0000-0000E3660000}"/>
    <cellStyle name="Standard 4 3 3 9 2 3" xfId="23850" xr:uid="{00000000-0005-0000-0000-0000E4660000}"/>
    <cellStyle name="Standard 4 3 3 9 3" xfId="11948" xr:uid="{00000000-0005-0000-0000-0000E5660000}"/>
    <cellStyle name="Standard 4 3 3 9 3 2" xfId="28786" xr:uid="{00000000-0005-0000-0000-0000E6660000}"/>
    <cellStyle name="Standard 4 3 3 9 4" xfId="20368" xr:uid="{00000000-0005-0000-0000-0000E7660000}"/>
    <cellStyle name="Standard 4 3 3_1" xfId="259" xr:uid="{00000000-0005-0000-0000-0000E8660000}"/>
    <cellStyle name="Standard 4 3 4" xfId="160" xr:uid="{00000000-0005-0000-0000-0000E9660000}"/>
    <cellStyle name="Standard 4 3 4 10" xfId="7510" xr:uid="{00000000-0005-0000-0000-0000EA660000}"/>
    <cellStyle name="Standard 4 3 4 10 2" xfId="15931" xr:uid="{00000000-0005-0000-0000-0000EB660000}"/>
    <cellStyle name="Standard 4 3 4 10 2 2" xfId="32769" xr:uid="{00000000-0005-0000-0000-0000EC660000}"/>
    <cellStyle name="Standard 4 3 4 10 3" xfId="24351" xr:uid="{00000000-0005-0000-0000-0000ED660000}"/>
    <cellStyle name="Standard 4 3 4 11" xfId="8001" xr:uid="{00000000-0005-0000-0000-0000EE660000}"/>
    <cellStyle name="Standard 4 3 4 11 2" xfId="16422" xr:uid="{00000000-0005-0000-0000-0000EF660000}"/>
    <cellStyle name="Standard 4 3 4 11 2 2" xfId="33260" xr:uid="{00000000-0005-0000-0000-0000F0660000}"/>
    <cellStyle name="Standard 4 3 4 11 3" xfId="24842" xr:uid="{00000000-0005-0000-0000-0000F1660000}"/>
    <cellStyle name="Standard 4 3 4 12" xfId="8494" xr:uid="{00000000-0005-0000-0000-0000F2660000}"/>
    <cellStyle name="Standard 4 3 4 12 2" xfId="16915" xr:uid="{00000000-0005-0000-0000-0000F3660000}"/>
    <cellStyle name="Standard 4 3 4 12 2 2" xfId="33753" xr:uid="{00000000-0005-0000-0000-0000F4660000}"/>
    <cellStyle name="Standard 4 3 4 12 3" xfId="25335" xr:uid="{00000000-0005-0000-0000-0000F5660000}"/>
    <cellStyle name="Standard 4 3 4 13" xfId="8712" xr:uid="{00000000-0005-0000-0000-0000F6660000}"/>
    <cellStyle name="Standard 4 3 4 13 2" xfId="25551" xr:uid="{00000000-0005-0000-0000-0000F7660000}"/>
    <cellStyle name="Standard 4 3 4 14" xfId="17132" xr:uid="{00000000-0005-0000-0000-0000F8660000}"/>
    <cellStyle name="Standard 4 3 4 2" xfId="400" xr:uid="{00000000-0005-0000-0000-0000F9660000}"/>
    <cellStyle name="Standard 4 3 4 2 10" xfId="8495" xr:uid="{00000000-0005-0000-0000-0000FA660000}"/>
    <cellStyle name="Standard 4 3 4 2 10 2" xfId="16916" xr:uid="{00000000-0005-0000-0000-0000FB660000}"/>
    <cellStyle name="Standard 4 3 4 2 10 2 2" xfId="33754" xr:uid="{00000000-0005-0000-0000-0000FC660000}"/>
    <cellStyle name="Standard 4 3 4 2 10 3" xfId="25336" xr:uid="{00000000-0005-0000-0000-0000FD660000}"/>
    <cellStyle name="Standard 4 3 4 2 11" xfId="8875" xr:uid="{00000000-0005-0000-0000-0000FE660000}"/>
    <cellStyle name="Standard 4 3 4 2 11 2" xfId="25714" xr:uid="{00000000-0005-0000-0000-0000FF660000}"/>
    <cellStyle name="Standard 4 3 4 2 12" xfId="17295" xr:uid="{00000000-0005-0000-0000-000000670000}"/>
    <cellStyle name="Standard 4 3 4 2 2" xfId="896" xr:uid="{00000000-0005-0000-0000-000001670000}"/>
    <cellStyle name="Standard 4 3 4 2 2 2" xfId="1884" xr:uid="{00000000-0005-0000-0000-000002670000}"/>
    <cellStyle name="Standard 4 3 4 2 2 2 2" xfId="5420" xr:uid="{00000000-0005-0000-0000-000003670000}"/>
    <cellStyle name="Standard 4 3 4 2 2 2 2 2" xfId="13841" xr:uid="{00000000-0005-0000-0000-000004670000}"/>
    <cellStyle name="Standard 4 3 4 2 2 2 2 2 2" xfId="30679" xr:uid="{00000000-0005-0000-0000-000005670000}"/>
    <cellStyle name="Standard 4 3 4 2 2 2 2 3" xfId="22261" xr:uid="{00000000-0005-0000-0000-000006670000}"/>
    <cellStyle name="Standard 4 3 4 2 2 2 3" xfId="10359" xr:uid="{00000000-0005-0000-0000-000007670000}"/>
    <cellStyle name="Standard 4 3 4 2 2 2 3 2" xfId="27197" xr:uid="{00000000-0005-0000-0000-000008670000}"/>
    <cellStyle name="Standard 4 3 4 2 2 2 4" xfId="18779" xr:uid="{00000000-0005-0000-0000-000009670000}"/>
    <cellStyle name="Standard 4 3 4 2 2 3" xfId="4432" xr:uid="{00000000-0005-0000-0000-00000A670000}"/>
    <cellStyle name="Standard 4 3 4 2 2 3 2" xfId="12853" xr:uid="{00000000-0005-0000-0000-00000B670000}"/>
    <cellStyle name="Standard 4 3 4 2 2 3 2 2" xfId="29691" xr:uid="{00000000-0005-0000-0000-00000C670000}"/>
    <cellStyle name="Standard 4 3 4 2 2 3 3" xfId="21273" xr:uid="{00000000-0005-0000-0000-00000D670000}"/>
    <cellStyle name="Standard 4 3 4 2 2 4" xfId="9371" xr:uid="{00000000-0005-0000-0000-00000E670000}"/>
    <cellStyle name="Standard 4 3 4 2 2 4 2" xfId="26209" xr:uid="{00000000-0005-0000-0000-00000F670000}"/>
    <cellStyle name="Standard 4 3 4 2 2 5" xfId="17791" xr:uid="{00000000-0005-0000-0000-000010670000}"/>
    <cellStyle name="Standard 4 3 4 2 3" xfId="1389" xr:uid="{00000000-0005-0000-0000-000011670000}"/>
    <cellStyle name="Standard 4 3 4 2 3 2" xfId="4925" xr:uid="{00000000-0005-0000-0000-000012670000}"/>
    <cellStyle name="Standard 4 3 4 2 3 2 2" xfId="13346" xr:uid="{00000000-0005-0000-0000-000013670000}"/>
    <cellStyle name="Standard 4 3 4 2 3 2 2 2" xfId="30184" xr:uid="{00000000-0005-0000-0000-000014670000}"/>
    <cellStyle name="Standard 4 3 4 2 3 2 3" xfId="21766" xr:uid="{00000000-0005-0000-0000-000015670000}"/>
    <cellStyle name="Standard 4 3 4 2 3 3" xfId="9864" xr:uid="{00000000-0005-0000-0000-000016670000}"/>
    <cellStyle name="Standard 4 3 4 2 3 3 2" xfId="26702" xr:uid="{00000000-0005-0000-0000-000017670000}"/>
    <cellStyle name="Standard 4 3 4 2 3 4" xfId="18284" xr:uid="{00000000-0005-0000-0000-000018670000}"/>
    <cellStyle name="Standard 4 3 4 2 4" xfId="2542" xr:uid="{00000000-0005-0000-0000-000019670000}"/>
    <cellStyle name="Standard 4 3 4 2 4 2" xfId="6028" xr:uid="{00000000-0005-0000-0000-00001A670000}"/>
    <cellStyle name="Standard 4 3 4 2 4 2 2" xfId="14449" xr:uid="{00000000-0005-0000-0000-00001B670000}"/>
    <cellStyle name="Standard 4 3 4 2 4 2 2 2" xfId="31287" xr:uid="{00000000-0005-0000-0000-00001C670000}"/>
    <cellStyle name="Standard 4 3 4 2 4 2 3" xfId="22869" xr:uid="{00000000-0005-0000-0000-00001D670000}"/>
    <cellStyle name="Standard 4 3 4 2 4 3" xfId="10967" xr:uid="{00000000-0005-0000-0000-00001E670000}"/>
    <cellStyle name="Standard 4 3 4 2 4 3 2" xfId="27805" xr:uid="{00000000-0005-0000-0000-00001F670000}"/>
    <cellStyle name="Standard 4 3 4 2 4 4" xfId="19387" xr:uid="{00000000-0005-0000-0000-000020670000}"/>
    <cellStyle name="Standard 4 3 4 2 5" xfId="3037" xr:uid="{00000000-0005-0000-0000-000021670000}"/>
    <cellStyle name="Standard 4 3 4 2 5 2" xfId="6519" xr:uid="{00000000-0005-0000-0000-000022670000}"/>
    <cellStyle name="Standard 4 3 4 2 5 2 2" xfId="14940" xr:uid="{00000000-0005-0000-0000-000023670000}"/>
    <cellStyle name="Standard 4 3 4 2 5 2 2 2" xfId="31778" xr:uid="{00000000-0005-0000-0000-000024670000}"/>
    <cellStyle name="Standard 4 3 4 2 5 2 3" xfId="23360" xr:uid="{00000000-0005-0000-0000-000025670000}"/>
    <cellStyle name="Standard 4 3 4 2 5 3" xfId="11458" xr:uid="{00000000-0005-0000-0000-000026670000}"/>
    <cellStyle name="Standard 4 3 4 2 5 3 2" xfId="28296" xr:uid="{00000000-0005-0000-0000-000027670000}"/>
    <cellStyle name="Standard 4 3 4 2 5 4" xfId="19878" xr:uid="{00000000-0005-0000-0000-000028670000}"/>
    <cellStyle name="Standard 4 3 4 2 6" xfId="3534" xr:uid="{00000000-0005-0000-0000-000029670000}"/>
    <cellStyle name="Standard 4 3 4 2 6 2" xfId="7016" xr:uid="{00000000-0005-0000-0000-00002A670000}"/>
    <cellStyle name="Standard 4 3 4 2 6 2 2" xfId="15437" xr:uid="{00000000-0005-0000-0000-00002B670000}"/>
    <cellStyle name="Standard 4 3 4 2 6 2 2 2" xfId="32275" xr:uid="{00000000-0005-0000-0000-00002C670000}"/>
    <cellStyle name="Standard 4 3 4 2 6 2 3" xfId="23857" xr:uid="{00000000-0005-0000-0000-00002D670000}"/>
    <cellStyle name="Standard 4 3 4 2 6 3" xfId="11955" xr:uid="{00000000-0005-0000-0000-00002E670000}"/>
    <cellStyle name="Standard 4 3 4 2 6 3 2" xfId="28793" xr:uid="{00000000-0005-0000-0000-00002F670000}"/>
    <cellStyle name="Standard 4 3 4 2 6 4" xfId="20375" xr:uid="{00000000-0005-0000-0000-000030670000}"/>
    <cellStyle name="Standard 4 3 4 2 7" xfId="3937" xr:uid="{00000000-0005-0000-0000-000031670000}"/>
    <cellStyle name="Standard 4 3 4 2 7 2" xfId="12358" xr:uid="{00000000-0005-0000-0000-000032670000}"/>
    <cellStyle name="Standard 4 3 4 2 7 2 2" xfId="29196" xr:uid="{00000000-0005-0000-0000-000033670000}"/>
    <cellStyle name="Standard 4 3 4 2 7 3" xfId="20778" xr:uid="{00000000-0005-0000-0000-000034670000}"/>
    <cellStyle name="Standard 4 3 4 2 8" xfId="7511" xr:uid="{00000000-0005-0000-0000-000035670000}"/>
    <cellStyle name="Standard 4 3 4 2 8 2" xfId="15932" xr:uid="{00000000-0005-0000-0000-000036670000}"/>
    <cellStyle name="Standard 4 3 4 2 8 2 2" xfId="32770" xr:uid="{00000000-0005-0000-0000-000037670000}"/>
    <cellStyle name="Standard 4 3 4 2 8 3" xfId="24352" xr:uid="{00000000-0005-0000-0000-000038670000}"/>
    <cellStyle name="Standard 4 3 4 2 9" xfId="8002" xr:uid="{00000000-0005-0000-0000-000039670000}"/>
    <cellStyle name="Standard 4 3 4 2 9 2" xfId="16423" xr:uid="{00000000-0005-0000-0000-00003A670000}"/>
    <cellStyle name="Standard 4 3 4 2 9 2 2" xfId="33261" xr:uid="{00000000-0005-0000-0000-00003B670000}"/>
    <cellStyle name="Standard 4 3 4 2 9 3" xfId="24843" xr:uid="{00000000-0005-0000-0000-00003C670000}"/>
    <cellStyle name="Standard 4 3 4 3" xfId="562" xr:uid="{00000000-0005-0000-0000-00003D670000}"/>
    <cellStyle name="Standard 4 3 4 3 10" xfId="8496" xr:uid="{00000000-0005-0000-0000-00003E670000}"/>
    <cellStyle name="Standard 4 3 4 3 10 2" xfId="16917" xr:uid="{00000000-0005-0000-0000-00003F670000}"/>
    <cellStyle name="Standard 4 3 4 3 10 2 2" xfId="33755" xr:uid="{00000000-0005-0000-0000-000040670000}"/>
    <cellStyle name="Standard 4 3 4 3 10 3" xfId="25337" xr:uid="{00000000-0005-0000-0000-000041670000}"/>
    <cellStyle name="Standard 4 3 4 3 11" xfId="9038" xr:uid="{00000000-0005-0000-0000-000042670000}"/>
    <cellStyle name="Standard 4 3 4 3 11 2" xfId="25876" xr:uid="{00000000-0005-0000-0000-000043670000}"/>
    <cellStyle name="Standard 4 3 4 3 12" xfId="17458" xr:uid="{00000000-0005-0000-0000-000044670000}"/>
    <cellStyle name="Standard 4 3 4 3 2" xfId="1058" xr:uid="{00000000-0005-0000-0000-000045670000}"/>
    <cellStyle name="Standard 4 3 4 3 2 2" xfId="2046" xr:uid="{00000000-0005-0000-0000-000046670000}"/>
    <cellStyle name="Standard 4 3 4 3 2 2 2" xfId="5582" xr:uid="{00000000-0005-0000-0000-000047670000}"/>
    <cellStyle name="Standard 4 3 4 3 2 2 2 2" xfId="14003" xr:uid="{00000000-0005-0000-0000-000048670000}"/>
    <cellStyle name="Standard 4 3 4 3 2 2 2 2 2" xfId="30841" xr:uid="{00000000-0005-0000-0000-000049670000}"/>
    <cellStyle name="Standard 4 3 4 3 2 2 2 3" xfId="22423" xr:uid="{00000000-0005-0000-0000-00004A670000}"/>
    <cellStyle name="Standard 4 3 4 3 2 2 3" xfId="10521" xr:uid="{00000000-0005-0000-0000-00004B670000}"/>
    <cellStyle name="Standard 4 3 4 3 2 2 3 2" xfId="27359" xr:uid="{00000000-0005-0000-0000-00004C670000}"/>
    <cellStyle name="Standard 4 3 4 3 2 2 4" xfId="18941" xr:uid="{00000000-0005-0000-0000-00004D670000}"/>
    <cellStyle name="Standard 4 3 4 3 2 3" xfId="4594" xr:uid="{00000000-0005-0000-0000-00004E670000}"/>
    <cellStyle name="Standard 4 3 4 3 2 3 2" xfId="13015" xr:uid="{00000000-0005-0000-0000-00004F670000}"/>
    <cellStyle name="Standard 4 3 4 3 2 3 2 2" xfId="29853" xr:uid="{00000000-0005-0000-0000-000050670000}"/>
    <cellStyle name="Standard 4 3 4 3 2 3 3" xfId="21435" xr:uid="{00000000-0005-0000-0000-000051670000}"/>
    <cellStyle name="Standard 4 3 4 3 2 4" xfId="9533" xr:uid="{00000000-0005-0000-0000-000052670000}"/>
    <cellStyle name="Standard 4 3 4 3 2 4 2" xfId="26371" xr:uid="{00000000-0005-0000-0000-000053670000}"/>
    <cellStyle name="Standard 4 3 4 3 2 5" xfId="17953" xr:uid="{00000000-0005-0000-0000-000054670000}"/>
    <cellStyle name="Standard 4 3 4 3 3" xfId="1551" xr:uid="{00000000-0005-0000-0000-000055670000}"/>
    <cellStyle name="Standard 4 3 4 3 3 2" xfId="5087" xr:uid="{00000000-0005-0000-0000-000056670000}"/>
    <cellStyle name="Standard 4 3 4 3 3 2 2" xfId="13508" xr:uid="{00000000-0005-0000-0000-000057670000}"/>
    <cellStyle name="Standard 4 3 4 3 3 2 2 2" xfId="30346" xr:uid="{00000000-0005-0000-0000-000058670000}"/>
    <cellStyle name="Standard 4 3 4 3 3 2 3" xfId="21928" xr:uid="{00000000-0005-0000-0000-000059670000}"/>
    <cellStyle name="Standard 4 3 4 3 3 3" xfId="10026" xr:uid="{00000000-0005-0000-0000-00005A670000}"/>
    <cellStyle name="Standard 4 3 4 3 3 3 2" xfId="26864" xr:uid="{00000000-0005-0000-0000-00005B670000}"/>
    <cellStyle name="Standard 4 3 4 3 3 4" xfId="18446" xr:uid="{00000000-0005-0000-0000-00005C670000}"/>
    <cellStyle name="Standard 4 3 4 3 4" xfId="2543" xr:uid="{00000000-0005-0000-0000-00005D670000}"/>
    <cellStyle name="Standard 4 3 4 3 4 2" xfId="6029" xr:uid="{00000000-0005-0000-0000-00005E670000}"/>
    <cellStyle name="Standard 4 3 4 3 4 2 2" xfId="14450" xr:uid="{00000000-0005-0000-0000-00005F670000}"/>
    <cellStyle name="Standard 4 3 4 3 4 2 2 2" xfId="31288" xr:uid="{00000000-0005-0000-0000-000060670000}"/>
    <cellStyle name="Standard 4 3 4 3 4 2 3" xfId="22870" xr:uid="{00000000-0005-0000-0000-000061670000}"/>
    <cellStyle name="Standard 4 3 4 3 4 3" xfId="10968" xr:uid="{00000000-0005-0000-0000-000062670000}"/>
    <cellStyle name="Standard 4 3 4 3 4 3 2" xfId="27806" xr:uid="{00000000-0005-0000-0000-000063670000}"/>
    <cellStyle name="Standard 4 3 4 3 4 4" xfId="19388" xr:uid="{00000000-0005-0000-0000-000064670000}"/>
    <cellStyle name="Standard 4 3 4 3 5" xfId="3038" xr:uid="{00000000-0005-0000-0000-000065670000}"/>
    <cellStyle name="Standard 4 3 4 3 5 2" xfId="6520" xr:uid="{00000000-0005-0000-0000-000066670000}"/>
    <cellStyle name="Standard 4 3 4 3 5 2 2" xfId="14941" xr:uid="{00000000-0005-0000-0000-000067670000}"/>
    <cellStyle name="Standard 4 3 4 3 5 2 2 2" xfId="31779" xr:uid="{00000000-0005-0000-0000-000068670000}"/>
    <cellStyle name="Standard 4 3 4 3 5 2 3" xfId="23361" xr:uid="{00000000-0005-0000-0000-000069670000}"/>
    <cellStyle name="Standard 4 3 4 3 5 3" xfId="11459" xr:uid="{00000000-0005-0000-0000-00006A670000}"/>
    <cellStyle name="Standard 4 3 4 3 5 3 2" xfId="28297" xr:uid="{00000000-0005-0000-0000-00006B670000}"/>
    <cellStyle name="Standard 4 3 4 3 5 4" xfId="19879" xr:uid="{00000000-0005-0000-0000-00006C670000}"/>
    <cellStyle name="Standard 4 3 4 3 6" xfId="3535" xr:uid="{00000000-0005-0000-0000-00006D670000}"/>
    <cellStyle name="Standard 4 3 4 3 6 2" xfId="7017" xr:uid="{00000000-0005-0000-0000-00006E670000}"/>
    <cellStyle name="Standard 4 3 4 3 6 2 2" xfId="15438" xr:uid="{00000000-0005-0000-0000-00006F670000}"/>
    <cellStyle name="Standard 4 3 4 3 6 2 2 2" xfId="32276" xr:uid="{00000000-0005-0000-0000-000070670000}"/>
    <cellStyle name="Standard 4 3 4 3 6 2 3" xfId="23858" xr:uid="{00000000-0005-0000-0000-000071670000}"/>
    <cellStyle name="Standard 4 3 4 3 6 3" xfId="11956" xr:uid="{00000000-0005-0000-0000-000072670000}"/>
    <cellStyle name="Standard 4 3 4 3 6 3 2" xfId="28794" xr:uid="{00000000-0005-0000-0000-000073670000}"/>
    <cellStyle name="Standard 4 3 4 3 6 4" xfId="20376" xr:uid="{00000000-0005-0000-0000-000074670000}"/>
    <cellStyle name="Standard 4 3 4 3 7" xfId="4099" xr:uid="{00000000-0005-0000-0000-000075670000}"/>
    <cellStyle name="Standard 4 3 4 3 7 2" xfId="12520" xr:uid="{00000000-0005-0000-0000-000076670000}"/>
    <cellStyle name="Standard 4 3 4 3 7 2 2" xfId="29358" xr:uid="{00000000-0005-0000-0000-000077670000}"/>
    <cellStyle name="Standard 4 3 4 3 7 3" xfId="20940" xr:uid="{00000000-0005-0000-0000-000078670000}"/>
    <cellStyle name="Standard 4 3 4 3 8" xfId="7512" xr:uid="{00000000-0005-0000-0000-000079670000}"/>
    <cellStyle name="Standard 4 3 4 3 8 2" xfId="15933" xr:uid="{00000000-0005-0000-0000-00007A670000}"/>
    <cellStyle name="Standard 4 3 4 3 8 2 2" xfId="32771" xr:uid="{00000000-0005-0000-0000-00007B670000}"/>
    <cellStyle name="Standard 4 3 4 3 8 3" xfId="24353" xr:uid="{00000000-0005-0000-0000-00007C670000}"/>
    <cellStyle name="Standard 4 3 4 3 9" xfId="8003" xr:uid="{00000000-0005-0000-0000-00007D670000}"/>
    <cellStyle name="Standard 4 3 4 3 9 2" xfId="16424" xr:uid="{00000000-0005-0000-0000-00007E670000}"/>
    <cellStyle name="Standard 4 3 4 3 9 2 2" xfId="33262" xr:uid="{00000000-0005-0000-0000-00007F670000}"/>
    <cellStyle name="Standard 4 3 4 3 9 3" xfId="24844" xr:uid="{00000000-0005-0000-0000-000080670000}"/>
    <cellStyle name="Standard 4 3 4 4" xfId="733" xr:uid="{00000000-0005-0000-0000-000081670000}"/>
    <cellStyle name="Standard 4 3 4 4 2" xfId="1721" xr:uid="{00000000-0005-0000-0000-000082670000}"/>
    <cellStyle name="Standard 4 3 4 4 2 2" xfId="5257" xr:uid="{00000000-0005-0000-0000-000083670000}"/>
    <cellStyle name="Standard 4 3 4 4 2 2 2" xfId="13678" xr:uid="{00000000-0005-0000-0000-000084670000}"/>
    <cellStyle name="Standard 4 3 4 4 2 2 2 2" xfId="30516" xr:uid="{00000000-0005-0000-0000-000085670000}"/>
    <cellStyle name="Standard 4 3 4 4 2 2 3" xfId="22098" xr:uid="{00000000-0005-0000-0000-000086670000}"/>
    <cellStyle name="Standard 4 3 4 4 2 3" xfId="10196" xr:uid="{00000000-0005-0000-0000-000087670000}"/>
    <cellStyle name="Standard 4 3 4 4 2 3 2" xfId="27034" xr:uid="{00000000-0005-0000-0000-000088670000}"/>
    <cellStyle name="Standard 4 3 4 4 2 4" xfId="18616" xr:uid="{00000000-0005-0000-0000-000089670000}"/>
    <cellStyle name="Standard 4 3 4 4 3" xfId="4269" xr:uid="{00000000-0005-0000-0000-00008A670000}"/>
    <cellStyle name="Standard 4 3 4 4 3 2" xfId="12690" xr:uid="{00000000-0005-0000-0000-00008B670000}"/>
    <cellStyle name="Standard 4 3 4 4 3 2 2" xfId="29528" xr:uid="{00000000-0005-0000-0000-00008C670000}"/>
    <cellStyle name="Standard 4 3 4 4 3 3" xfId="21110" xr:uid="{00000000-0005-0000-0000-00008D670000}"/>
    <cellStyle name="Standard 4 3 4 4 4" xfId="9208" xr:uid="{00000000-0005-0000-0000-00008E670000}"/>
    <cellStyle name="Standard 4 3 4 4 4 2" xfId="26046" xr:uid="{00000000-0005-0000-0000-00008F670000}"/>
    <cellStyle name="Standard 4 3 4 4 5" xfId="17628" xr:uid="{00000000-0005-0000-0000-000090670000}"/>
    <cellStyle name="Standard 4 3 4 5" xfId="1226" xr:uid="{00000000-0005-0000-0000-000091670000}"/>
    <cellStyle name="Standard 4 3 4 5 2" xfId="4762" xr:uid="{00000000-0005-0000-0000-000092670000}"/>
    <cellStyle name="Standard 4 3 4 5 2 2" xfId="13183" xr:uid="{00000000-0005-0000-0000-000093670000}"/>
    <cellStyle name="Standard 4 3 4 5 2 2 2" xfId="30021" xr:uid="{00000000-0005-0000-0000-000094670000}"/>
    <cellStyle name="Standard 4 3 4 5 2 3" xfId="21603" xr:uid="{00000000-0005-0000-0000-000095670000}"/>
    <cellStyle name="Standard 4 3 4 5 3" xfId="9701" xr:uid="{00000000-0005-0000-0000-000096670000}"/>
    <cellStyle name="Standard 4 3 4 5 3 2" xfId="26539" xr:uid="{00000000-0005-0000-0000-000097670000}"/>
    <cellStyle name="Standard 4 3 4 5 4" xfId="18121" xr:uid="{00000000-0005-0000-0000-000098670000}"/>
    <cellStyle name="Standard 4 3 4 6" xfId="2541" xr:uid="{00000000-0005-0000-0000-000099670000}"/>
    <cellStyle name="Standard 4 3 4 6 2" xfId="6027" xr:uid="{00000000-0005-0000-0000-00009A670000}"/>
    <cellStyle name="Standard 4 3 4 6 2 2" xfId="14448" xr:uid="{00000000-0005-0000-0000-00009B670000}"/>
    <cellStyle name="Standard 4 3 4 6 2 2 2" xfId="31286" xr:uid="{00000000-0005-0000-0000-00009C670000}"/>
    <cellStyle name="Standard 4 3 4 6 2 3" xfId="22868" xr:uid="{00000000-0005-0000-0000-00009D670000}"/>
    <cellStyle name="Standard 4 3 4 6 3" xfId="10966" xr:uid="{00000000-0005-0000-0000-00009E670000}"/>
    <cellStyle name="Standard 4 3 4 6 3 2" xfId="27804" xr:uid="{00000000-0005-0000-0000-00009F670000}"/>
    <cellStyle name="Standard 4 3 4 6 4" xfId="19386" xr:uid="{00000000-0005-0000-0000-0000A0670000}"/>
    <cellStyle name="Standard 4 3 4 7" xfId="3036" xr:uid="{00000000-0005-0000-0000-0000A1670000}"/>
    <cellStyle name="Standard 4 3 4 7 2" xfId="6518" xr:uid="{00000000-0005-0000-0000-0000A2670000}"/>
    <cellStyle name="Standard 4 3 4 7 2 2" xfId="14939" xr:uid="{00000000-0005-0000-0000-0000A3670000}"/>
    <cellStyle name="Standard 4 3 4 7 2 2 2" xfId="31777" xr:uid="{00000000-0005-0000-0000-0000A4670000}"/>
    <cellStyle name="Standard 4 3 4 7 2 3" xfId="23359" xr:uid="{00000000-0005-0000-0000-0000A5670000}"/>
    <cellStyle name="Standard 4 3 4 7 3" xfId="11457" xr:uid="{00000000-0005-0000-0000-0000A6670000}"/>
    <cellStyle name="Standard 4 3 4 7 3 2" xfId="28295" xr:uid="{00000000-0005-0000-0000-0000A7670000}"/>
    <cellStyle name="Standard 4 3 4 7 4" xfId="19877" xr:uid="{00000000-0005-0000-0000-0000A8670000}"/>
    <cellStyle name="Standard 4 3 4 8" xfId="3533" xr:uid="{00000000-0005-0000-0000-0000A9670000}"/>
    <cellStyle name="Standard 4 3 4 8 2" xfId="7015" xr:uid="{00000000-0005-0000-0000-0000AA670000}"/>
    <cellStyle name="Standard 4 3 4 8 2 2" xfId="15436" xr:uid="{00000000-0005-0000-0000-0000AB670000}"/>
    <cellStyle name="Standard 4 3 4 8 2 2 2" xfId="32274" xr:uid="{00000000-0005-0000-0000-0000AC670000}"/>
    <cellStyle name="Standard 4 3 4 8 2 3" xfId="23856" xr:uid="{00000000-0005-0000-0000-0000AD670000}"/>
    <cellStyle name="Standard 4 3 4 8 3" xfId="11954" xr:uid="{00000000-0005-0000-0000-0000AE670000}"/>
    <cellStyle name="Standard 4 3 4 8 3 2" xfId="28792" xr:uid="{00000000-0005-0000-0000-0000AF670000}"/>
    <cellStyle name="Standard 4 3 4 8 4" xfId="20374" xr:uid="{00000000-0005-0000-0000-0000B0670000}"/>
    <cellStyle name="Standard 4 3 4 9" xfId="3774" xr:uid="{00000000-0005-0000-0000-0000B1670000}"/>
    <cellStyle name="Standard 4 3 4 9 2" xfId="12195" xr:uid="{00000000-0005-0000-0000-0000B2670000}"/>
    <cellStyle name="Standard 4 3 4 9 2 2" xfId="29033" xr:uid="{00000000-0005-0000-0000-0000B3670000}"/>
    <cellStyle name="Standard 4 3 4 9 3" xfId="20615" xr:uid="{00000000-0005-0000-0000-0000B4670000}"/>
    <cellStyle name="Standard 4 3 5" xfId="322" xr:uid="{00000000-0005-0000-0000-0000B5670000}"/>
    <cellStyle name="Standard 4 3 5 10" xfId="8497" xr:uid="{00000000-0005-0000-0000-0000B6670000}"/>
    <cellStyle name="Standard 4 3 5 10 2" xfId="16918" xr:uid="{00000000-0005-0000-0000-0000B7670000}"/>
    <cellStyle name="Standard 4 3 5 10 2 2" xfId="33756" xr:uid="{00000000-0005-0000-0000-0000B8670000}"/>
    <cellStyle name="Standard 4 3 5 10 3" xfId="25338" xr:uid="{00000000-0005-0000-0000-0000B9670000}"/>
    <cellStyle name="Standard 4 3 5 11" xfId="8797" xr:uid="{00000000-0005-0000-0000-0000BA670000}"/>
    <cellStyle name="Standard 4 3 5 11 2" xfId="25636" xr:uid="{00000000-0005-0000-0000-0000BB670000}"/>
    <cellStyle name="Standard 4 3 5 12" xfId="17217" xr:uid="{00000000-0005-0000-0000-0000BC670000}"/>
    <cellStyle name="Standard 4 3 5 2" xfId="818" xr:uid="{00000000-0005-0000-0000-0000BD670000}"/>
    <cellStyle name="Standard 4 3 5 2 2" xfId="1806" xr:uid="{00000000-0005-0000-0000-0000BE670000}"/>
    <cellStyle name="Standard 4 3 5 2 2 2" xfId="5342" xr:uid="{00000000-0005-0000-0000-0000BF670000}"/>
    <cellStyle name="Standard 4 3 5 2 2 2 2" xfId="13763" xr:uid="{00000000-0005-0000-0000-0000C0670000}"/>
    <cellStyle name="Standard 4 3 5 2 2 2 2 2" xfId="30601" xr:uid="{00000000-0005-0000-0000-0000C1670000}"/>
    <cellStyle name="Standard 4 3 5 2 2 2 3" xfId="22183" xr:uid="{00000000-0005-0000-0000-0000C2670000}"/>
    <cellStyle name="Standard 4 3 5 2 2 3" xfId="10281" xr:uid="{00000000-0005-0000-0000-0000C3670000}"/>
    <cellStyle name="Standard 4 3 5 2 2 3 2" xfId="27119" xr:uid="{00000000-0005-0000-0000-0000C4670000}"/>
    <cellStyle name="Standard 4 3 5 2 2 4" xfId="18701" xr:uid="{00000000-0005-0000-0000-0000C5670000}"/>
    <cellStyle name="Standard 4 3 5 2 3" xfId="4354" xr:uid="{00000000-0005-0000-0000-0000C6670000}"/>
    <cellStyle name="Standard 4 3 5 2 3 2" xfId="12775" xr:uid="{00000000-0005-0000-0000-0000C7670000}"/>
    <cellStyle name="Standard 4 3 5 2 3 2 2" xfId="29613" xr:uid="{00000000-0005-0000-0000-0000C8670000}"/>
    <cellStyle name="Standard 4 3 5 2 3 3" xfId="21195" xr:uid="{00000000-0005-0000-0000-0000C9670000}"/>
    <cellStyle name="Standard 4 3 5 2 4" xfId="9293" xr:uid="{00000000-0005-0000-0000-0000CA670000}"/>
    <cellStyle name="Standard 4 3 5 2 4 2" xfId="26131" xr:uid="{00000000-0005-0000-0000-0000CB670000}"/>
    <cellStyle name="Standard 4 3 5 2 5" xfId="17713" xr:uid="{00000000-0005-0000-0000-0000CC670000}"/>
    <cellStyle name="Standard 4 3 5 3" xfId="1311" xr:uid="{00000000-0005-0000-0000-0000CD670000}"/>
    <cellStyle name="Standard 4 3 5 3 2" xfId="4847" xr:uid="{00000000-0005-0000-0000-0000CE670000}"/>
    <cellStyle name="Standard 4 3 5 3 2 2" xfId="13268" xr:uid="{00000000-0005-0000-0000-0000CF670000}"/>
    <cellStyle name="Standard 4 3 5 3 2 2 2" xfId="30106" xr:uid="{00000000-0005-0000-0000-0000D0670000}"/>
    <cellStyle name="Standard 4 3 5 3 2 3" xfId="21688" xr:uid="{00000000-0005-0000-0000-0000D1670000}"/>
    <cellStyle name="Standard 4 3 5 3 3" xfId="9786" xr:uid="{00000000-0005-0000-0000-0000D2670000}"/>
    <cellStyle name="Standard 4 3 5 3 3 2" xfId="26624" xr:uid="{00000000-0005-0000-0000-0000D3670000}"/>
    <cellStyle name="Standard 4 3 5 3 4" xfId="18206" xr:uid="{00000000-0005-0000-0000-0000D4670000}"/>
    <cellStyle name="Standard 4 3 5 4" xfId="2544" xr:uid="{00000000-0005-0000-0000-0000D5670000}"/>
    <cellStyle name="Standard 4 3 5 4 2" xfId="6030" xr:uid="{00000000-0005-0000-0000-0000D6670000}"/>
    <cellStyle name="Standard 4 3 5 4 2 2" xfId="14451" xr:uid="{00000000-0005-0000-0000-0000D7670000}"/>
    <cellStyle name="Standard 4 3 5 4 2 2 2" xfId="31289" xr:uid="{00000000-0005-0000-0000-0000D8670000}"/>
    <cellStyle name="Standard 4 3 5 4 2 3" xfId="22871" xr:uid="{00000000-0005-0000-0000-0000D9670000}"/>
    <cellStyle name="Standard 4 3 5 4 3" xfId="10969" xr:uid="{00000000-0005-0000-0000-0000DA670000}"/>
    <cellStyle name="Standard 4 3 5 4 3 2" xfId="27807" xr:uid="{00000000-0005-0000-0000-0000DB670000}"/>
    <cellStyle name="Standard 4 3 5 4 4" xfId="19389" xr:uid="{00000000-0005-0000-0000-0000DC670000}"/>
    <cellStyle name="Standard 4 3 5 5" xfId="3039" xr:uid="{00000000-0005-0000-0000-0000DD670000}"/>
    <cellStyle name="Standard 4 3 5 5 2" xfId="6521" xr:uid="{00000000-0005-0000-0000-0000DE670000}"/>
    <cellStyle name="Standard 4 3 5 5 2 2" xfId="14942" xr:uid="{00000000-0005-0000-0000-0000DF670000}"/>
    <cellStyle name="Standard 4 3 5 5 2 2 2" xfId="31780" xr:uid="{00000000-0005-0000-0000-0000E0670000}"/>
    <cellStyle name="Standard 4 3 5 5 2 3" xfId="23362" xr:uid="{00000000-0005-0000-0000-0000E1670000}"/>
    <cellStyle name="Standard 4 3 5 5 3" xfId="11460" xr:uid="{00000000-0005-0000-0000-0000E2670000}"/>
    <cellStyle name="Standard 4 3 5 5 3 2" xfId="28298" xr:uid="{00000000-0005-0000-0000-0000E3670000}"/>
    <cellStyle name="Standard 4 3 5 5 4" xfId="19880" xr:uid="{00000000-0005-0000-0000-0000E4670000}"/>
    <cellStyle name="Standard 4 3 5 6" xfId="3536" xr:uid="{00000000-0005-0000-0000-0000E5670000}"/>
    <cellStyle name="Standard 4 3 5 6 2" xfId="7018" xr:uid="{00000000-0005-0000-0000-0000E6670000}"/>
    <cellStyle name="Standard 4 3 5 6 2 2" xfId="15439" xr:uid="{00000000-0005-0000-0000-0000E7670000}"/>
    <cellStyle name="Standard 4 3 5 6 2 2 2" xfId="32277" xr:uid="{00000000-0005-0000-0000-0000E8670000}"/>
    <cellStyle name="Standard 4 3 5 6 2 3" xfId="23859" xr:uid="{00000000-0005-0000-0000-0000E9670000}"/>
    <cellStyle name="Standard 4 3 5 6 3" xfId="11957" xr:uid="{00000000-0005-0000-0000-0000EA670000}"/>
    <cellStyle name="Standard 4 3 5 6 3 2" xfId="28795" xr:uid="{00000000-0005-0000-0000-0000EB670000}"/>
    <cellStyle name="Standard 4 3 5 6 4" xfId="20377" xr:uid="{00000000-0005-0000-0000-0000EC670000}"/>
    <cellStyle name="Standard 4 3 5 7" xfId="3859" xr:uid="{00000000-0005-0000-0000-0000ED670000}"/>
    <cellStyle name="Standard 4 3 5 7 2" xfId="12280" xr:uid="{00000000-0005-0000-0000-0000EE670000}"/>
    <cellStyle name="Standard 4 3 5 7 2 2" xfId="29118" xr:uid="{00000000-0005-0000-0000-0000EF670000}"/>
    <cellStyle name="Standard 4 3 5 7 3" xfId="20700" xr:uid="{00000000-0005-0000-0000-0000F0670000}"/>
    <cellStyle name="Standard 4 3 5 8" xfId="7513" xr:uid="{00000000-0005-0000-0000-0000F1670000}"/>
    <cellStyle name="Standard 4 3 5 8 2" xfId="15934" xr:uid="{00000000-0005-0000-0000-0000F2670000}"/>
    <cellStyle name="Standard 4 3 5 8 2 2" xfId="32772" xr:uid="{00000000-0005-0000-0000-0000F3670000}"/>
    <cellStyle name="Standard 4 3 5 8 3" xfId="24354" xr:uid="{00000000-0005-0000-0000-0000F4670000}"/>
    <cellStyle name="Standard 4 3 5 9" xfId="8004" xr:uid="{00000000-0005-0000-0000-0000F5670000}"/>
    <cellStyle name="Standard 4 3 5 9 2" xfId="16425" xr:uid="{00000000-0005-0000-0000-0000F6670000}"/>
    <cellStyle name="Standard 4 3 5 9 2 2" xfId="33263" xr:uid="{00000000-0005-0000-0000-0000F7670000}"/>
    <cellStyle name="Standard 4 3 5 9 3" xfId="24845" xr:uid="{00000000-0005-0000-0000-0000F8670000}"/>
    <cellStyle name="Standard 4 3 6" xfId="484" xr:uid="{00000000-0005-0000-0000-0000F9670000}"/>
    <cellStyle name="Standard 4 3 6 10" xfId="8498" xr:uid="{00000000-0005-0000-0000-0000FA670000}"/>
    <cellStyle name="Standard 4 3 6 10 2" xfId="16919" xr:uid="{00000000-0005-0000-0000-0000FB670000}"/>
    <cellStyle name="Standard 4 3 6 10 2 2" xfId="33757" xr:uid="{00000000-0005-0000-0000-0000FC670000}"/>
    <cellStyle name="Standard 4 3 6 10 3" xfId="25339" xr:uid="{00000000-0005-0000-0000-0000FD670000}"/>
    <cellStyle name="Standard 4 3 6 11" xfId="8960" xr:uid="{00000000-0005-0000-0000-0000FE670000}"/>
    <cellStyle name="Standard 4 3 6 11 2" xfId="25798" xr:uid="{00000000-0005-0000-0000-0000FF670000}"/>
    <cellStyle name="Standard 4 3 6 12" xfId="17380" xr:uid="{00000000-0005-0000-0000-000000680000}"/>
    <cellStyle name="Standard 4 3 6 2" xfId="980" xr:uid="{00000000-0005-0000-0000-000001680000}"/>
    <cellStyle name="Standard 4 3 6 2 2" xfId="1968" xr:uid="{00000000-0005-0000-0000-000002680000}"/>
    <cellStyle name="Standard 4 3 6 2 2 2" xfId="5504" xr:uid="{00000000-0005-0000-0000-000003680000}"/>
    <cellStyle name="Standard 4 3 6 2 2 2 2" xfId="13925" xr:uid="{00000000-0005-0000-0000-000004680000}"/>
    <cellStyle name="Standard 4 3 6 2 2 2 2 2" xfId="30763" xr:uid="{00000000-0005-0000-0000-000005680000}"/>
    <cellStyle name="Standard 4 3 6 2 2 2 3" xfId="22345" xr:uid="{00000000-0005-0000-0000-000006680000}"/>
    <cellStyle name="Standard 4 3 6 2 2 3" xfId="10443" xr:uid="{00000000-0005-0000-0000-000007680000}"/>
    <cellStyle name="Standard 4 3 6 2 2 3 2" xfId="27281" xr:uid="{00000000-0005-0000-0000-000008680000}"/>
    <cellStyle name="Standard 4 3 6 2 2 4" xfId="18863" xr:uid="{00000000-0005-0000-0000-000009680000}"/>
    <cellStyle name="Standard 4 3 6 2 3" xfId="4516" xr:uid="{00000000-0005-0000-0000-00000A680000}"/>
    <cellStyle name="Standard 4 3 6 2 3 2" xfId="12937" xr:uid="{00000000-0005-0000-0000-00000B680000}"/>
    <cellStyle name="Standard 4 3 6 2 3 2 2" xfId="29775" xr:uid="{00000000-0005-0000-0000-00000C680000}"/>
    <cellStyle name="Standard 4 3 6 2 3 3" xfId="21357" xr:uid="{00000000-0005-0000-0000-00000D680000}"/>
    <cellStyle name="Standard 4 3 6 2 4" xfId="9455" xr:uid="{00000000-0005-0000-0000-00000E680000}"/>
    <cellStyle name="Standard 4 3 6 2 4 2" xfId="26293" xr:uid="{00000000-0005-0000-0000-00000F680000}"/>
    <cellStyle name="Standard 4 3 6 2 5" xfId="17875" xr:uid="{00000000-0005-0000-0000-000010680000}"/>
    <cellStyle name="Standard 4 3 6 3" xfId="1473" xr:uid="{00000000-0005-0000-0000-000011680000}"/>
    <cellStyle name="Standard 4 3 6 3 2" xfId="5009" xr:uid="{00000000-0005-0000-0000-000012680000}"/>
    <cellStyle name="Standard 4 3 6 3 2 2" xfId="13430" xr:uid="{00000000-0005-0000-0000-000013680000}"/>
    <cellStyle name="Standard 4 3 6 3 2 2 2" xfId="30268" xr:uid="{00000000-0005-0000-0000-000014680000}"/>
    <cellStyle name="Standard 4 3 6 3 2 3" xfId="21850" xr:uid="{00000000-0005-0000-0000-000015680000}"/>
    <cellStyle name="Standard 4 3 6 3 3" xfId="9948" xr:uid="{00000000-0005-0000-0000-000016680000}"/>
    <cellStyle name="Standard 4 3 6 3 3 2" xfId="26786" xr:uid="{00000000-0005-0000-0000-000017680000}"/>
    <cellStyle name="Standard 4 3 6 3 4" xfId="18368" xr:uid="{00000000-0005-0000-0000-000018680000}"/>
    <cellStyle name="Standard 4 3 6 4" xfId="2545" xr:uid="{00000000-0005-0000-0000-000019680000}"/>
    <cellStyle name="Standard 4 3 6 4 2" xfId="6031" xr:uid="{00000000-0005-0000-0000-00001A680000}"/>
    <cellStyle name="Standard 4 3 6 4 2 2" xfId="14452" xr:uid="{00000000-0005-0000-0000-00001B680000}"/>
    <cellStyle name="Standard 4 3 6 4 2 2 2" xfId="31290" xr:uid="{00000000-0005-0000-0000-00001C680000}"/>
    <cellStyle name="Standard 4 3 6 4 2 3" xfId="22872" xr:uid="{00000000-0005-0000-0000-00001D680000}"/>
    <cellStyle name="Standard 4 3 6 4 3" xfId="10970" xr:uid="{00000000-0005-0000-0000-00001E680000}"/>
    <cellStyle name="Standard 4 3 6 4 3 2" xfId="27808" xr:uid="{00000000-0005-0000-0000-00001F680000}"/>
    <cellStyle name="Standard 4 3 6 4 4" xfId="19390" xr:uid="{00000000-0005-0000-0000-000020680000}"/>
    <cellStyle name="Standard 4 3 6 5" xfId="3040" xr:uid="{00000000-0005-0000-0000-000021680000}"/>
    <cellStyle name="Standard 4 3 6 5 2" xfId="6522" xr:uid="{00000000-0005-0000-0000-000022680000}"/>
    <cellStyle name="Standard 4 3 6 5 2 2" xfId="14943" xr:uid="{00000000-0005-0000-0000-000023680000}"/>
    <cellStyle name="Standard 4 3 6 5 2 2 2" xfId="31781" xr:uid="{00000000-0005-0000-0000-000024680000}"/>
    <cellStyle name="Standard 4 3 6 5 2 3" xfId="23363" xr:uid="{00000000-0005-0000-0000-000025680000}"/>
    <cellStyle name="Standard 4 3 6 5 3" xfId="11461" xr:uid="{00000000-0005-0000-0000-000026680000}"/>
    <cellStyle name="Standard 4 3 6 5 3 2" xfId="28299" xr:uid="{00000000-0005-0000-0000-000027680000}"/>
    <cellStyle name="Standard 4 3 6 5 4" xfId="19881" xr:uid="{00000000-0005-0000-0000-000028680000}"/>
    <cellStyle name="Standard 4 3 6 6" xfId="3537" xr:uid="{00000000-0005-0000-0000-000029680000}"/>
    <cellStyle name="Standard 4 3 6 6 2" xfId="7019" xr:uid="{00000000-0005-0000-0000-00002A680000}"/>
    <cellStyle name="Standard 4 3 6 6 2 2" xfId="15440" xr:uid="{00000000-0005-0000-0000-00002B680000}"/>
    <cellStyle name="Standard 4 3 6 6 2 2 2" xfId="32278" xr:uid="{00000000-0005-0000-0000-00002C680000}"/>
    <cellStyle name="Standard 4 3 6 6 2 3" xfId="23860" xr:uid="{00000000-0005-0000-0000-00002D680000}"/>
    <cellStyle name="Standard 4 3 6 6 3" xfId="11958" xr:uid="{00000000-0005-0000-0000-00002E680000}"/>
    <cellStyle name="Standard 4 3 6 6 3 2" xfId="28796" xr:uid="{00000000-0005-0000-0000-00002F680000}"/>
    <cellStyle name="Standard 4 3 6 6 4" xfId="20378" xr:uid="{00000000-0005-0000-0000-000030680000}"/>
    <cellStyle name="Standard 4 3 6 7" xfId="4021" xr:uid="{00000000-0005-0000-0000-000031680000}"/>
    <cellStyle name="Standard 4 3 6 7 2" xfId="12442" xr:uid="{00000000-0005-0000-0000-000032680000}"/>
    <cellStyle name="Standard 4 3 6 7 2 2" xfId="29280" xr:uid="{00000000-0005-0000-0000-000033680000}"/>
    <cellStyle name="Standard 4 3 6 7 3" xfId="20862" xr:uid="{00000000-0005-0000-0000-000034680000}"/>
    <cellStyle name="Standard 4 3 6 8" xfId="7514" xr:uid="{00000000-0005-0000-0000-000035680000}"/>
    <cellStyle name="Standard 4 3 6 8 2" xfId="15935" xr:uid="{00000000-0005-0000-0000-000036680000}"/>
    <cellStyle name="Standard 4 3 6 8 2 2" xfId="32773" xr:uid="{00000000-0005-0000-0000-000037680000}"/>
    <cellStyle name="Standard 4 3 6 8 3" xfId="24355" xr:uid="{00000000-0005-0000-0000-000038680000}"/>
    <cellStyle name="Standard 4 3 6 9" xfId="8005" xr:uid="{00000000-0005-0000-0000-000039680000}"/>
    <cellStyle name="Standard 4 3 6 9 2" xfId="16426" xr:uid="{00000000-0005-0000-0000-00003A680000}"/>
    <cellStyle name="Standard 4 3 6 9 2 2" xfId="33264" xr:uid="{00000000-0005-0000-0000-00003B680000}"/>
    <cellStyle name="Standard 4 3 6 9 3" xfId="24846" xr:uid="{00000000-0005-0000-0000-00003C680000}"/>
    <cellStyle name="Standard 4 3 7" xfId="655" xr:uid="{00000000-0005-0000-0000-00003D680000}"/>
    <cellStyle name="Standard 4 3 7 2" xfId="1643" xr:uid="{00000000-0005-0000-0000-00003E680000}"/>
    <cellStyle name="Standard 4 3 7 2 2" xfId="5179" xr:uid="{00000000-0005-0000-0000-00003F680000}"/>
    <cellStyle name="Standard 4 3 7 2 2 2" xfId="13600" xr:uid="{00000000-0005-0000-0000-000040680000}"/>
    <cellStyle name="Standard 4 3 7 2 2 2 2" xfId="30438" xr:uid="{00000000-0005-0000-0000-000041680000}"/>
    <cellStyle name="Standard 4 3 7 2 2 3" xfId="22020" xr:uid="{00000000-0005-0000-0000-000042680000}"/>
    <cellStyle name="Standard 4 3 7 2 3" xfId="10118" xr:uid="{00000000-0005-0000-0000-000043680000}"/>
    <cellStyle name="Standard 4 3 7 2 3 2" xfId="26956" xr:uid="{00000000-0005-0000-0000-000044680000}"/>
    <cellStyle name="Standard 4 3 7 2 4" xfId="18538" xr:uid="{00000000-0005-0000-0000-000045680000}"/>
    <cellStyle name="Standard 4 3 7 3" xfId="4191" xr:uid="{00000000-0005-0000-0000-000046680000}"/>
    <cellStyle name="Standard 4 3 7 3 2" xfId="12612" xr:uid="{00000000-0005-0000-0000-000047680000}"/>
    <cellStyle name="Standard 4 3 7 3 2 2" xfId="29450" xr:uid="{00000000-0005-0000-0000-000048680000}"/>
    <cellStyle name="Standard 4 3 7 3 3" xfId="21032" xr:uid="{00000000-0005-0000-0000-000049680000}"/>
    <cellStyle name="Standard 4 3 7 4" xfId="9130" xr:uid="{00000000-0005-0000-0000-00004A680000}"/>
    <cellStyle name="Standard 4 3 7 4 2" xfId="25968" xr:uid="{00000000-0005-0000-0000-00004B680000}"/>
    <cellStyle name="Standard 4 3 7 5" xfId="17550" xr:uid="{00000000-0005-0000-0000-00004C680000}"/>
    <cellStyle name="Standard 4 3 8" xfId="1148" xr:uid="{00000000-0005-0000-0000-00004D680000}"/>
    <cellStyle name="Standard 4 3 8 2" xfId="4684" xr:uid="{00000000-0005-0000-0000-00004E680000}"/>
    <cellStyle name="Standard 4 3 8 2 2" xfId="13105" xr:uid="{00000000-0005-0000-0000-00004F680000}"/>
    <cellStyle name="Standard 4 3 8 2 2 2" xfId="29943" xr:uid="{00000000-0005-0000-0000-000050680000}"/>
    <cellStyle name="Standard 4 3 8 2 3" xfId="21525" xr:uid="{00000000-0005-0000-0000-000051680000}"/>
    <cellStyle name="Standard 4 3 8 3" xfId="9623" xr:uid="{00000000-0005-0000-0000-000052680000}"/>
    <cellStyle name="Standard 4 3 8 3 2" xfId="26461" xr:uid="{00000000-0005-0000-0000-000053680000}"/>
    <cellStyle name="Standard 4 3 8 4" xfId="18043" xr:uid="{00000000-0005-0000-0000-000054680000}"/>
    <cellStyle name="Standard 4 3 9" xfId="2522" xr:uid="{00000000-0005-0000-0000-000055680000}"/>
    <cellStyle name="Standard 4 3 9 2" xfId="6008" xr:uid="{00000000-0005-0000-0000-000056680000}"/>
    <cellStyle name="Standard 4 3 9 2 2" xfId="14429" xr:uid="{00000000-0005-0000-0000-000057680000}"/>
    <cellStyle name="Standard 4 3 9 2 2 2" xfId="31267" xr:uid="{00000000-0005-0000-0000-000058680000}"/>
    <cellStyle name="Standard 4 3 9 2 3" xfId="22849" xr:uid="{00000000-0005-0000-0000-000059680000}"/>
    <cellStyle name="Standard 4 3 9 3" xfId="10947" xr:uid="{00000000-0005-0000-0000-00005A680000}"/>
    <cellStyle name="Standard 4 3 9 3 2" xfId="27785" xr:uid="{00000000-0005-0000-0000-00005B680000}"/>
    <cellStyle name="Standard 4 3 9 4" xfId="19367" xr:uid="{00000000-0005-0000-0000-00005C680000}"/>
    <cellStyle name="Standard 4 3_1" xfId="255" xr:uid="{00000000-0005-0000-0000-00005D680000}"/>
    <cellStyle name="Standard 4 4" xfId="59" xr:uid="{00000000-0005-0000-0000-00005E680000}"/>
    <cellStyle name="Standard 4 4 10" xfId="3041" xr:uid="{00000000-0005-0000-0000-00005F680000}"/>
    <cellStyle name="Standard 4 4 10 2" xfId="6523" xr:uid="{00000000-0005-0000-0000-000060680000}"/>
    <cellStyle name="Standard 4 4 10 2 2" xfId="14944" xr:uid="{00000000-0005-0000-0000-000061680000}"/>
    <cellStyle name="Standard 4 4 10 2 2 2" xfId="31782" xr:uid="{00000000-0005-0000-0000-000062680000}"/>
    <cellStyle name="Standard 4 4 10 2 3" xfId="23364" xr:uid="{00000000-0005-0000-0000-000063680000}"/>
    <cellStyle name="Standard 4 4 10 3" xfId="11462" xr:uid="{00000000-0005-0000-0000-000064680000}"/>
    <cellStyle name="Standard 4 4 10 3 2" xfId="28300" xr:uid="{00000000-0005-0000-0000-000065680000}"/>
    <cellStyle name="Standard 4 4 10 4" xfId="19882" xr:uid="{00000000-0005-0000-0000-000066680000}"/>
    <cellStyle name="Standard 4 4 11" xfId="3538" xr:uid="{00000000-0005-0000-0000-000067680000}"/>
    <cellStyle name="Standard 4 4 11 2" xfId="7020" xr:uid="{00000000-0005-0000-0000-000068680000}"/>
    <cellStyle name="Standard 4 4 11 2 2" xfId="15441" xr:uid="{00000000-0005-0000-0000-000069680000}"/>
    <cellStyle name="Standard 4 4 11 2 2 2" xfId="32279" xr:uid="{00000000-0005-0000-0000-00006A680000}"/>
    <cellStyle name="Standard 4 4 11 2 3" xfId="23861" xr:uid="{00000000-0005-0000-0000-00006B680000}"/>
    <cellStyle name="Standard 4 4 11 3" xfId="11959" xr:uid="{00000000-0005-0000-0000-00006C680000}"/>
    <cellStyle name="Standard 4 4 11 3 2" xfId="28797" xr:uid="{00000000-0005-0000-0000-00006D680000}"/>
    <cellStyle name="Standard 4 4 11 4" xfId="20379" xr:uid="{00000000-0005-0000-0000-00006E680000}"/>
    <cellStyle name="Standard 4 4 12" xfId="3698" xr:uid="{00000000-0005-0000-0000-00006F680000}"/>
    <cellStyle name="Standard 4 4 12 2" xfId="12119" xr:uid="{00000000-0005-0000-0000-000070680000}"/>
    <cellStyle name="Standard 4 4 12 2 2" xfId="28957" xr:uid="{00000000-0005-0000-0000-000071680000}"/>
    <cellStyle name="Standard 4 4 12 3" xfId="20539" xr:uid="{00000000-0005-0000-0000-000072680000}"/>
    <cellStyle name="Standard 4 4 13" xfId="7515" xr:uid="{00000000-0005-0000-0000-000073680000}"/>
    <cellStyle name="Standard 4 4 13 2" xfId="15936" xr:uid="{00000000-0005-0000-0000-000074680000}"/>
    <cellStyle name="Standard 4 4 13 2 2" xfId="32774" xr:uid="{00000000-0005-0000-0000-000075680000}"/>
    <cellStyle name="Standard 4 4 13 3" xfId="24356" xr:uid="{00000000-0005-0000-0000-000076680000}"/>
    <cellStyle name="Standard 4 4 14" xfId="8006" xr:uid="{00000000-0005-0000-0000-000077680000}"/>
    <cellStyle name="Standard 4 4 14 2" xfId="16427" xr:uid="{00000000-0005-0000-0000-000078680000}"/>
    <cellStyle name="Standard 4 4 14 2 2" xfId="33265" xr:uid="{00000000-0005-0000-0000-000079680000}"/>
    <cellStyle name="Standard 4 4 14 3" xfId="24847" xr:uid="{00000000-0005-0000-0000-00007A680000}"/>
    <cellStyle name="Standard 4 4 15" xfId="8499" xr:uid="{00000000-0005-0000-0000-00007B680000}"/>
    <cellStyle name="Standard 4 4 15 2" xfId="16920" xr:uid="{00000000-0005-0000-0000-00007C680000}"/>
    <cellStyle name="Standard 4 4 15 2 2" xfId="33758" xr:uid="{00000000-0005-0000-0000-00007D680000}"/>
    <cellStyle name="Standard 4 4 15 3" xfId="25340" xr:uid="{00000000-0005-0000-0000-00007E680000}"/>
    <cellStyle name="Standard 4 4 16" xfId="8636" xr:uid="{00000000-0005-0000-0000-00007F680000}"/>
    <cellStyle name="Standard 4 4 16 2" xfId="25475" xr:uid="{00000000-0005-0000-0000-000080680000}"/>
    <cellStyle name="Standard 4 4 17" xfId="17056" xr:uid="{00000000-0005-0000-0000-000081680000}"/>
    <cellStyle name="Standard 4 4 2" xfId="60" xr:uid="{00000000-0005-0000-0000-000082680000}"/>
    <cellStyle name="Standard 4 4 2 10" xfId="3539" xr:uid="{00000000-0005-0000-0000-000083680000}"/>
    <cellStyle name="Standard 4 4 2 10 2" xfId="7021" xr:uid="{00000000-0005-0000-0000-000084680000}"/>
    <cellStyle name="Standard 4 4 2 10 2 2" xfId="15442" xr:uid="{00000000-0005-0000-0000-000085680000}"/>
    <cellStyle name="Standard 4 4 2 10 2 2 2" xfId="32280" xr:uid="{00000000-0005-0000-0000-000086680000}"/>
    <cellStyle name="Standard 4 4 2 10 2 3" xfId="23862" xr:uid="{00000000-0005-0000-0000-000087680000}"/>
    <cellStyle name="Standard 4 4 2 10 3" xfId="11960" xr:uid="{00000000-0005-0000-0000-000088680000}"/>
    <cellStyle name="Standard 4 4 2 10 3 2" xfId="28798" xr:uid="{00000000-0005-0000-0000-000089680000}"/>
    <cellStyle name="Standard 4 4 2 10 4" xfId="20380" xr:uid="{00000000-0005-0000-0000-00008A680000}"/>
    <cellStyle name="Standard 4 4 2 11" xfId="3699" xr:uid="{00000000-0005-0000-0000-00008B680000}"/>
    <cellStyle name="Standard 4 4 2 11 2" xfId="12120" xr:uid="{00000000-0005-0000-0000-00008C680000}"/>
    <cellStyle name="Standard 4 4 2 11 2 2" xfId="28958" xr:uid="{00000000-0005-0000-0000-00008D680000}"/>
    <cellStyle name="Standard 4 4 2 11 3" xfId="20540" xr:uid="{00000000-0005-0000-0000-00008E680000}"/>
    <cellStyle name="Standard 4 4 2 12" xfId="7516" xr:uid="{00000000-0005-0000-0000-00008F680000}"/>
    <cellStyle name="Standard 4 4 2 12 2" xfId="15937" xr:uid="{00000000-0005-0000-0000-000090680000}"/>
    <cellStyle name="Standard 4 4 2 12 2 2" xfId="32775" xr:uid="{00000000-0005-0000-0000-000091680000}"/>
    <cellStyle name="Standard 4 4 2 12 3" xfId="24357" xr:uid="{00000000-0005-0000-0000-000092680000}"/>
    <cellStyle name="Standard 4 4 2 13" xfId="8007" xr:uid="{00000000-0005-0000-0000-000093680000}"/>
    <cellStyle name="Standard 4 4 2 13 2" xfId="16428" xr:uid="{00000000-0005-0000-0000-000094680000}"/>
    <cellStyle name="Standard 4 4 2 13 2 2" xfId="33266" xr:uid="{00000000-0005-0000-0000-000095680000}"/>
    <cellStyle name="Standard 4 4 2 13 3" xfId="24848" xr:uid="{00000000-0005-0000-0000-000096680000}"/>
    <cellStyle name="Standard 4 4 2 14" xfId="8500" xr:uid="{00000000-0005-0000-0000-000097680000}"/>
    <cellStyle name="Standard 4 4 2 14 2" xfId="16921" xr:uid="{00000000-0005-0000-0000-000098680000}"/>
    <cellStyle name="Standard 4 4 2 14 2 2" xfId="33759" xr:uid="{00000000-0005-0000-0000-000099680000}"/>
    <cellStyle name="Standard 4 4 2 14 3" xfId="25341" xr:uid="{00000000-0005-0000-0000-00009A680000}"/>
    <cellStyle name="Standard 4 4 2 15" xfId="8637" xr:uid="{00000000-0005-0000-0000-00009B680000}"/>
    <cellStyle name="Standard 4 4 2 15 2" xfId="25476" xr:uid="{00000000-0005-0000-0000-00009C680000}"/>
    <cellStyle name="Standard 4 4 2 16" xfId="17057" xr:uid="{00000000-0005-0000-0000-00009D680000}"/>
    <cellStyle name="Standard 4 4 2 2" xfId="125" xr:uid="{00000000-0005-0000-0000-00009E680000}"/>
    <cellStyle name="Standard 4 4 2 2 10" xfId="3740" xr:uid="{00000000-0005-0000-0000-00009F680000}"/>
    <cellStyle name="Standard 4 4 2 2 10 2" xfId="12161" xr:uid="{00000000-0005-0000-0000-0000A0680000}"/>
    <cellStyle name="Standard 4 4 2 2 10 2 2" xfId="28999" xr:uid="{00000000-0005-0000-0000-0000A1680000}"/>
    <cellStyle name="Standard 4 4 2 2 10 3" xfId="20581" xr:uid="{00000000-0005-0000-0000-0000A2680000}"/>
    <cellStyle name="Standard 4 4 2 2 11" xfId="7517" xr:uid="{00000000-0005-0000-0000-0000A3680000}"/>
    <cellStyle name="Standard 4 4 2 2 11 2" xfId="15938" xr:uid="{00000000-0005-0000-0000-0000A4680000}"/>
    <cellStyle name="Standard 4 4 2 2 11 2 2" xfId="32776" xr:uid="{00000000-0005-0000-0000-0000A5680000}"/>
    <cellStyle name="Standard 4 4 2 2 11 3" xfId="24358" xr:uid="{00000000-0005-0000-0000-0000A6680000}"/>
    <cellStyle name="Standard 4 4 2 2 12" xfId="8008" xr:uid="{00000000-0005-0000-0000-0000A7680000}"/>
    <cellStyle name="Standard 4 4 2 2 12 2" xfId="16429" xr:uid="{00000000-0005-0000-0000-0000A8680000}"/>
    <cellStyle name="Standard 4 4 2 2 12 2 2" xfId="33267" xr:uid="{00000000-0005-0000-0000-0000A9680000}"/>
    <cellStyle name="Standard 4 4 2 2 12 3" xfId="24849" xr:uid="{00000000-0005-0000-0000-0000AA680000}"/>
    <cellStyle name="Standard 4 4 2 2 13" xfId="8501" xr:uid="{00000000-0005-0000-0000-0000AB680000}"/>
    <cellStyle name="Standard 4 4 2 2 13 2" xfId="16922" xr:uid="{00000000-0005-0000-0000-0000AC680000}"/>
    <cellStyle name="Standard 4 4 2 2 13 2 2" xfId="33760" xr:uid="{00000000-0005-0000-0000-0000AD680000}"/>
    <cellStyle name="Standard 4 4 2 2 13 3" xfId="25342" xr:uid="{00000000-0005-0000-0000-0000AE680000}"/>
    <cellStyle name="Standard 4 4 2 2 14" xfId="8678" xr:uid="{00000000-0005-0000-0000-0000AF680000}"/>
    <cellStyle name="Standard 4 4 2 2 14 2" xfId="25517" xr:uid="{00000000-0005-0000-0000-0000B0680000}"/>
    <cellStyle name="Standard 4 4 2 2 15" xfId="17098" xr:uid="{00000000-0005-0000-0000-0000B1680000}"/>
    <cellStyle name="Standard 4 4 2 2 2" xfId="264" xr:uid="{00000000-0005-0000-0000-0000B2680000}"/>
    <cellStyle name="Standard 4 4 2 2 2 10" xfId="7518" xr:uid="{00000000-0005-0000-0000-0000B3680000}"/>
    <cellStyle name="Standard 4 4 2 2 2 10 2" xfId="15939" xr:uid="{00000000-0005-0000-0000-0000B4680000}"/>
    <cellStyle name="Standard 4 4 2 2 2 10 2 2" xfId="32777" xr:uid="{00000000-0005-0000-0000-0000B5680000}"/>
    <cellStyle name="Standard 4 4 2 2 2 10 3" xfId="24359" xr:uid="{00000000-0005-0000-0000-0000B6680000}"/>
    <cellStyle name="Standard 4 4 2 2 2 11" xfId="8009" xr:uid="{00000000-0005-0000-0000-0000B7680000}"/>
    <cellStyle name="Standard 4 4 2 2 2 11 2" xfId="16430" xr:uid="{00000000-0005-0000-0000-0000B8680000}"/>
    <cellStyle name="Standard 4 4 2 2 2 11 2 2" xfId="33268" xr:uid="{00000000-0005-0000-0000-0000B9680000}"/>
    <cellStyle name="Standard 4 4 2 2 2 11 3" xfId="24850" xr:uid="{00000000-0005-0000-0000-0000BA680000}"/>
    <cellStyle name="Standard 4 4 2 2 2 12" xfId="8502" xr:uid="{00000000-0005-0000-0000-0000BB680000}"/>
    <cellStyle name="Standard 4 4 2 2 2 12 2" xfId="16923" xr:uid="{00000000-0005-0000-0000-0000BC680000}"/>
    <cellStyle name="Standard 4 4 2 2 2 12 2 2" xfId="33761" xr:uid="{00000000-0005-0000-0000-0000BD680000}"/>
    <cellStyle name="Standard 4 4 2 2 2 12 3" xfId="25343" xr:uid="{00000000-0005-0000-0000-0000BE680000}"/>
    <cellStyle name="Standard 4 4 2 2 2 13" xfId="8753" xr:uid="{00000000-0005-0000-0000-0000BF680000}"/>
    <cellStyle name="Standard 4 4 2 2 2 13 2" xfId="25592" xr:uid="{00000000-0005-0000-0000-0000C0680000}"/>
    <cellStyle name="Standard 4 4 2 2 2 14" xfId="17173" xr:uid="{00000000-0005-0000-0000-0000C1680000}"/>
    <cellStyle name="Standard 4 4 2 2 2 2" xfId="441" xr:uid="{00000000-0005-0000-0000-0000C2680000}"/>
    <cellStyle name="Standard 4 4 2 2 2 2 10" xfId="8503" xr:uid="{00000000-0005-0000-0000-0000C3680000}"/>
    <cellStyle name="Standard 4 4 2 2 2 2 10 2" xfId="16924" xr:uid="{00000000-0005-0000-0000-0000C4680000}"/>
    <cellStyle name="Standard 4 4 2 2 2 2 10 2 2" xfId="33762" xr:uid="{00000000-0005-0000-0000-0000C5680000}"/>
    <cellStyle name="Standard 4 4 2 2 2 2 10 3" xfId="25344" xr:uid="{00000000-0005-0000-0000-0000C6680000}"/>
    <cellStyle name="Standard 4 4 2 2 2 2 11" xfId="8916" xr:uid="{00000000-0005-0000-0000-0000C7680000}"/>
    <cellStyle name="Standard 4 4 2 2 2 2 11 2" xfId="25755" xr:uid="{00000000-0005-0000-0000-0000C8680000}"/>
    <cellStyle name="Standard 4 4 2 2 2 2 12" xfId="17336" xr:uid="{00000000-0005-0000-0000-0000C9680000}"/>
    <cellStyle name="Standard 4 4 2 2 2 2 2" xfId="937" xr:uid="{00000000-0005-0000-0000-0000CA680000}"/>
    <cellStyle name="Standard 4 4 2 2 2 2 2 2" xfId="1925" xr:uid="{00000000-0005-0000-0000-0000CB680000}"/>
    <cellStyle name="Standard 4 4 2 2 2 2 2 2 2" xfId="5461" xr:uid="{00000000-0005-0000-0000-0000CC680000}"/>
    <cellStyle name="Standard 4 4 2 2 2 2 2 2 2 2" xfId="13882" xr:uid="{00000000-0005-0000-0000-0000CD680000}"/>
    <cellStyle name="Standard 4 4 2 2 2 2 2 2 2 2 2" xfId="30720" xr:uid="{00000000-0005-0000-0000-0000CE680000}"/>
    <cellStyle name="Standard 4 4 2 2 2 2 2 2 2 3" xfId="22302" xr:uid="{00000000-0005-0000-0000-0000CF680000}"/>
    <cellStyle name="Standard 4 4 2 2 2 2 2 2 3" xfId="10400" xr:uid="{00000000-0005-0000-0000-0000D0680000}"/>
    <cellStyle name="Standard 4 4 2 2 2 2 2 2 3 2" xfId="27238" xr:uid="{00000000-0005-0000-0000-0000D1680000}"/>
    <cellStyle name="Standard 4 4 2 2 2 2 2 2 4" xfId="18820" xr:uid="{00000000-0005-0000-0000-0000D2680000}"/>
    <cellStyle name="Standard 4 4 2 2 2 2 2 3" xfId="4473" xr:uid="{00000000-0005-0000-0000-0000D3680000}"/>
    <cellStyle name="Standard 4 4 2 2 2 2 2 3 2" xfId="12894" xr:uid="{00000000-0005-0000-0000-0000D4680000}"/>
    <cellStyle name="Standard 4 4 2 2 2 2 2 3 2 2" xfId="29732" xr:uid="{00000000-0005-0000-0000-0000D5680000}"/>
    <cellStyle name="Standard 4 4 2 2 2 2 2 3 3" xfId="21314" xr:uid="{00000000-0005-0000-0000-0000D6680000}"/>
    <cellStyle name="Standard 4 4 2 2 2 2 2 4" xfId="9412" xr:uid="{00000000-0005-0000-0000-0000D7680000}"/>
    <cellStyle name="Standard 4 4 2 2 2 2 2 4 2" xfId="26250" xr:uid="{00000000-0005-0000-0000-0000D8680000}"/>
    <cellStyle name="Standard 4 4 2 2 2 2 2 5" xfId="17832" xr:uid="{00000000-0005-0000-0000-0000D9680000}"/>
    <cellStyle name="Standard 4 4 2 2 2 2 3" xfId="1430" xr:uid="{00000000-0005-0000-0000-0000DA680000}"/>
    <cellStyle name="Standard 4 4 2 2 2 2 3 2" xfId="4966" xr:uid="{00000000-0005-0000-0000-0000DB680000}"/>
    <cellStyle name="Standard 4 4 2 2 2 2 3 2 2" xfId="13387" xr:uid="{00000000-0005-0000-0000-0000DC680000}"/>
    <cellStyle name="Standard 4 4 2 2 2 2 3 2 2 2" xfId="30225" xr:uid="{00000000-0005-0000-0000-0000DD680000}"/>
    <cellStyle name="Standard 4 4 2 2 2 2 3 2 3" xfId="21807" xr:uid="{00000000-0005-0000-0000-0000DE680000}"/>
    <cellStyle name="Standard 4 4 2 2 2 2 3 3" xfId="9905" xr:uid="{00000000-0005-0000-0000-0000DF680000}"/>
    <cellStyle name="Standard 4 4 2 2 2 2 3 3 2" xfId="26743" xr:uid="{00000000-0005-0000-0000-0000E0680000}"/>
    <cellStyle name="Standard 4 4 2 2 2 2 3 4" xfId="18325" xr:uid="{00000000-0005-0000-0000-0000E1680000}"/>
    <cellStyle name="Standard 4 4 2 2 2 2 4" xfId="2550" xr:uid="{00000000-0005-0000-0000-0000E2680000}"/>
    <cellStyle name="Standard 4 4 2 2 2 2 4 2" xfId="6036" xr:uid="{00000000-0005-0000-0000-0000E3680000}"/>
    <cellStyle name="Standard 4 4 2 2 2 2 4 2 2" xfId="14457" xr:uid="{00000000-0005-0000-0000-0000E4680000}"/>
    <cellStyle name="Standard 4 4 2 2 2 2 4 2 2 2" xfId="31295" xr:uid="{00000000-0005-0000-0000-0000E5680000}"/>
    <cellStyle name="Standard 4 4 2 2 2 2 4 2 3" xfId="22877" xr:uid="{00000000-0005-0000-0000-0000E6680000}"/>
    <cellStyle name="Standard 4 4 2 2 2 2 4 3" xfId="10975" xr:uid="{00000000-0005-0000-0000-0000E7680000}"/>
    <cellStyle name="Standard 4 4 2 2 2 2 4 3 2" xfId="27813" xr:uid="{00000000-0005-0000-0000-0000E8680000}"/>
    <cellStyle name="Standard 4 4 2 2 2 2 4 4" xfId="19395" xr:uid="{00000000-0005-0000-0000-0000E9680000}"/>
    <cellStyle name="Standard 4 4 2 2 2 2 5" xfId="3045" xr:uid="{00000000-0005-0000-0000-0000EA680000}"/>
    <cellStyle name="Standard 4 4 2 2 2 2 5 2" xfId="6527" xr:uid="{00000000-0005-0000-0000-0000EB680000}"/>
    <cellStyle name="Standard 4 4 2 2 2 2 5 2 2" xfId="14948" xr:uid="{00000000-0005-0000-0000-0000EC680000}"/>
    <cellStyle name="Standard 4 4 2 2 2 2 5 2 2 2" xfId="31786" xr:uid="{00000000-0005-0000-0000-0000ED680000}"/>
    <cellStyle name="Standard 4 4 2 2 2 2 5 2 3" xfId="23368" xr:uid="{00000000-0005-0000-0000-0000EE680000}"/>
    <cellStyle name="Standard 4 4 2 2 2 2 5 3" xfId="11466" xr:uid="{00000000-0005-0000-0000-0000EF680000}"/>
    <cellStyle name="Standard 4 4 2 2 2 2 5 3 2" xfId="28304" xr:uid="{00000000-0005-0000-0000-0000F0680000}"/>
    <cellStyle name="Standard 4 4 2 2 2 2 5 4" xfId="19886" xr:uid="{00000000-0005-0000-0000-0000F1680000}"/>
    <cellStyle name="Standard 4 4 2 2 2 2 6" xfId="3542" xr:uid="{00000000-0005-0000-0000-0000F2680000}"/>
    <cellStyle name="Standard 4 4 2 2 2 2 6 2" xfId="7024" xr:uid="{00000000-0005-0000-0000-0000F3680000}"/>
    <cellStyle name="Standard 4 4 2 2 2 2 6 2 2" xfId="15445" xr:uid="{00000000-0005-0000-0000-0000F4680000}"/>
    <cellStyle name="Standard 4 4 2 2 2 2 6 2 2 2" xfId="32283" xr:uid="{00000000-0005-0000-0000-0000F5680000}"/>
    <cellStyle name="Standard 4 4 2 2 2 2 6 2 3" xfId="23865" xr:uid="{00000000-0005-0000-0000-0000F6680000}"/>
    <cellStyle name="Standard 4 4 2 2 2 2 6 3" xfId="11963" xr:uid="{00000000-0005-0000-0000-0000F7680000}"/>
    <cellStyle name="Standard 4 4 2 2 2 2 6 3 2" xfId="28801" xr:uid="{00000000-0005-0000-0000-0000F8680000}"/>
    <cellStyle name="Standard 4 4 2 2 2 2 6 4" xfId="20383" xr:uid="{00000000-0005-0000-0000-0000F9680000}"/>
    <cellStyle name="Standard 4 4 2 2 2 2 7" xfId="3978" xr:uid="{00000000-0005-0000-0000-0000FA680000}"/>
    <cellStyle name="Standard 4 4 2 2 2 2 7 2" xfId="12399" xr:uid="{00000000-0005-0000-0000-0000FB680000}"/>
    <cellStyle name="Standard 4 4 2 2 2 2 7 2 2" xfId="29237" xr:uid="{00000000-0005-0000-0000-0000FC680000}"/>
    <cellStyle name="Standard 4 4 2 2 2 2 7 3" xfId="20819" xr:uid="{00000000-0005-0000-0000-0000FD680000}"/>
    <cellStyle name="Standard 4 4 2 2 2 2 8" xfId="7519" xr:uid="{00000000-0005-0000-0000-0000FE680000}"/>
    <cellStyle name="Standard 4 4 2 2 2 2 8 2" xfId="15940" xr:uid="{00000000-0005-0000-0000-0000FF680000}"/>
    <cellStyle name="Standard 4 4 2 2 2 2 8 2 2" xfId="32778" xr:uid="{00000000-0005-0000-0000-000000690000}"/>
    <cellStyle name="Standard 4 4 2 2 2 2 8 3" xfId="24360" xr:uid="{00000000-0005-0000-0000-000001690000}"/>
    <cellStyle name="Standard 4 4 2 2 2 2 9" xfId="8010" xr:uid="{00000000-0005-0000-0000-000002690000}"/>
    <cellStyle name="Standard 4 4 2 2 2 2 9 2" xfId="16431" xr:uid="{00000000-0005-0000-0000-000003690000}"/>
    <cellStyle name="Standard 4 4 2 2 2 2 9 2 2" xfId="33269" xr:uid="{00000000-0005-0000-0000-000004690000}"/>
    <cellStyle name="Standard 4 4 2 2 2 2 9 3" xfId="24851" xr:uid="{00000000-0005-0000-0000-000005690000}"/>
    <cellStyle name="Standard 4 4 2 2 2 3" xfId="603" xr:uid="{00000000-0005-0000-0000-000006690000}"/>
    <cellStyle name="Standard 4 4 2 2 2 3 10" xfId="8504" xr:uid="{00000000-0005-0000-0000-000007690000}"/>
    <cellStyle name="Standard 4 4 2 2 2 3 10 2" xfId="16925" xr:uid="{00000000-0005-0000-0000-000008690000}"/>
    <cellStyle name="Standard 4 4 2 2 2 3 10 2 2" xfId="33763" xr:uid="{00000000-0005-0000-0000-000009690000}"/>
    <cellStyle name="Standard 4 4 2 2 2 3 10 3" xfId="25345" xr:uid="{00000000-0005-0000-0000-00000A690000}"/>
    <cellStyle name="Standard 4 4 2 2 2 3 11" xfId="9079" xr:uid="{00000000-0005-0000-0000-00000B690000}"/>
    <cellStyle name="Standard 4 4 2 2 2 3 11 2" xfId="25917" xr:uid="{00000000-0005-0000-0000-00000C690000}"/>
    <cellStyle name="Standard 4 4 2 2 2 3 12" xfId="17499" xr:uid="{00000000-0005-0000-0000-00000D690000}"/>
    <cellStyle name="Standard 4 4 2 2 2 3 2" xfId="1099" xr:uid="{00000000-0005-0000-0000-00000E690000}"/>
    <cellStyle name="Standard 4 4 2 2 2 3 2 2" xfId="2087" xr:uid="{00000000-0005-0000-0000-00000F690000}"/>
    <cellStyle name="Standard 4 4 2 2 2 3 2 2 2" xfId="5623" xr:uid="{00000000-0005-0000-0000-000010690000}"/>
    <cellStyle name="Standard 4 4 2 2 2 3 2 2 2 2" xfId="14044" xr:uid="{00000000-0005-0000-0000-000011690000}"/>
    <cellStyle name="Standard 4 4 2 2 2 3 2 2 2 2 2" xfId="30882" xr:uid="{00000000-0005-0000-0000-000012690000}"/>
    <cellStyle name="Standard 4 4 2 2 2 3 2 2 2 3" xfId="22464" xr:uid="{00000000-0005-0000-0000-000013690000}"/>
    <cellStyle name="Standard 4 4 2 2 2 3 2 2 3" xfId="10562" xr:uid="{00000000-0005-0000-0000-000014690000}"/>
    <cellStyle name="Standard 4 4 2 2 2 3 2 2 3 2" xfId="27400" xr:uid="{00000000-0005-0000-0000-000015690000}"/>
    <cellStyle name="Standard 4 4 2 2 2 3 2 2 4" xfId="18982" xr:uid="{00000000-0005-0000-0000-000016690000}"/>
    <cellStyle name="Standard 4 4 2 2 2 3 2 3" xfId="4635" xr:uid="{00000000-0005-0000-0000-000017690000}"/>
    <cellStyle name="Standard 4 4 2 2 2 3 2 3 2" xfId="13056" xr:uid="{00000000-0005-0000-0000-000018690000}"/>
    <cellStyle name="Standard 4 4 2 2 2 3 2 3 2 2" xfId="29894" xr:uid="{00000000-0005-0000-0000-000019690000}"/>
    <cellStyle name="Standard 4 4 2 2 2 3 2 3 3" xfId="21476" xr:uid="{00000000-0005-0000-0000-00001A690000}"/>
    <cellStyle name="Standard 4 4 2 2 2 3 2 4" xfId="9574" xr:uid="{00000000-0005-0000-0000-00001B690000}"/>
    <cellStyle name="Standard 4 4 2 2 2 3 2 4 2" xfId="26412" xr:uid="{00000000-0005-0000-0000-00001C690000}"/>
    <cellStyle name="Standard 4 4 2 2 2 3 2 5" xfId="17994" xr:uid="{00000000-0005-0000-0000-00001D690000}"/>
    <cellStyle name="Standard 4 4 2 2 2 3 3" xfId="1592" xr:uid="{00000000-0005-0000-0000-00001E690000}"/>
    <cellStyle name="Standard 4 4 2 2 2 3 3 2" xfId="5128" xr:uid="{00000000-0005-0000-0000-00001F690000}"/>
    <cellStyle name="Standard 4 4 2 2 2 3 3 2 2" xfId="13549" xr:uid="{00000000-0005-0000-0000-000020690000}"/>
    <cellStyle name="Standard 4 4 2 2 2 3 3 2 2 2" xfId="30387" xr:uid="{00000000-0005-0000-0000-000021690000}"/>
    <cellStyle name="Standard 4 4 2 2 2 3 3 2 3" xfId="21969" xr:uid="{00000000-0005-0000-0000-000022690000}"/>
    <cellStyle name="Standard 4 4 2 2 2 3 3 3" xfId="10067" xr:uid="{00000000-0005-0000-0000-000023690000}"/>
    <cellStyle name="Standard 4 4 2 2 2 3 3 3 2" xfId="26905" xr:uid="{00000000-0005-0000-0000-000024690000}"/>
    <cellStyle name="Standard 4 4 2 2 2 3 3 4" xfId="18487" xr:uid="{00000000-0005-0000-0000-000025690000}"/>
    <cellStyle name="Standard 4 4 2 2 2 3 4" xfId="2551" xr:uid="{00000000-0005-0000-0000-000026690000}"/>
    <cellStyle name="Standard 4 4 2 2 2 3 4 2" xfId="6037" xr:uid="{00000000-0005-0000-0000-000027690000}"/>
    <cellStyle name="Standard 4 4 2 2 2 3 4 2 2" xfId="14458" xr:uid="{00000000-0005-0000-0000-000028690000}"/>
    <cellStyle name="Standard 4 4 2 2 2 3 4 2 2 2" xfId="31296" xr:uid="{00000000-0005-0000-0000-000029690000}"/>
    <cellStyle name="Standard 4 4 2 2 2 3 4 2 3" xfId="22878" xr:uid="{00000000-0005-0000-0000-00002A690000}"/>
    <cellStyle name="Standard 4 4 2 2 2 3 4 3" xfId="10976" xr:uid="{00000000-0005-0000-0000-00002B690000}"/>
    <cellStyle name="Standard 4 4 2 2 2 3 4 3 2" xfId="27814" xr:uid="{00000000-0005-0000-0000-00002C690000}"/>
    <cellStyle name="Standard 4 4 2 2 2 3 4 4" xfId="19396" xr:uid="{00000000-0005-0000-0000-00002D690000}"/>
    <cellStyle name="Standard 4 4 2 2 2 3 5" xfId="3046" xr:uid="{00000000-0005-0000-0000-00002E690000}"/>
    <cellStyle name="Standard 4 4 2 2 2 3 5 2" xfId="6528" xr:uid="{00000000-0005-0000-0000-00002F690000}"/>
    <cellStyle name="Standard 4 4 2 2 2 3 5 2 2" xfId="14949" xr:uid="{00000000-0005-0000-0000-000030690000}"/>
    <cellStyle name="Standard 4 4 2 2 2 3 5 2 2 2" xfId="31787" xr:uid="{00000000-0005-0000-0000-000031690000}"/>
    <cellStyle name="Standard 4 4 2 2 2 3 5 2 3" xfId="23369" xr:uid="{00000000-0005-0000-0000-000032690000}"/>
    <cellStyle name="Standard 4 4 2 2 2 3 5 3" xfId="11467" xr:uid="{00000000-0005-0000-0000-000033690000}"/>
    <cellStyle name="Standard 4 4 2 2 2 3 5 3 2" xfId="28305" xr:uid="{00000000-0005-0000-0000-000034690000}"/>
    <cellStyle name="Standard 4 4 2 2 2 3 5 4" xfId="19887" xr:uid="{00000000-0005-0000-0000-000035690000}"/>
    <cellStyle name="Standard 4 4 2 2 2 3 6" xfId="3543" xr:uid="{00000000-0005-0000-0000-000036690000}"/>
    <cellStyle name="Standard 4 4 2 2 2 3 6 2" xfId="7025" xr:uid="{00000000-0005-0000-0000-000037690000}"/>
    <cellStyle name="Standard 4 4 2 2 2 3 6 2 2" xfId="15446" xr:uid="{00000000-0005-0000-0000-000038690000}"/>
    <cellStyle name="Standard 4 4 2 2 2 3 6 2 2 2" xfId="32284" xr:uid="{00000000-0005-0000-0000-000039690000}"/>
    <cellStyle name="Standard 4 4 2 2 2 3 6 2 3" xfId="23866" xr:uid="{00000000-0005-0000-0000-00003A690000}"/>
    <cellStyle name="Standard 4 4 2 2 2 3 6 3" xfId="11964" xr:uid="{00000000-0005-0000-0000-00003B690000}"/>
    <cellStyle name="Standard 4 4 2 2 2 3 6 3 2" xfId="28802" xr:uid="{00000000-0005-0000-0000-00003C690000}"/>
    <cellStyle name="Standard 4 4 2 2 2 3 6 4" xfId="20384" xr:uid="{00000000-0005-0000-0000-00003D690000}"/>
    <cellStyle name="Standard 4 4 2 2 2 3 7" xfId="4140" xr:uid="{00000000-0005-0000-0000-00003E690000}"/>
    <cellStyle name="Standard 4 4 2 2 2 3 7 2" xfId="12561" xr:uid="{00000000-0005-0000-0000-00003F690000}"/>
    <cellStyle name="Standard 4 4 2 2 2 3 7 2 2" xfId="29399" xr:uid="{00000000-0005-0000-0000-000040690000}"/>
    <cellStyle name="Standard 4 4 2 2 2 3 7 3" xfId="20981" xr:uid="{00000000-0005-0000-0000-000041690000}"/>
    <cellStyle name="Standard 4 4 2 2 2 3 8" xfId="7520" xr:uid="{00000000-0005-0000-0000-000042690000}"/>
    <cellStyle name="Standard 4 4 2 2 2 3 8 2" xfId="15941" xr:uid="{00000000-0005-0000-0000-000043690000}"/>
    <cellStyle name="Standard 4 4 2 2 2 3 8 2 2" xfId="32779" xr:uid="{00000000-0005-0000-0000-000044690000}"/>
    <cellStyle name="Standard 4 4 2 2 2 3 8 3" xfId="24361" xr:uid="{00000000-0005-0000-0000-000045690000}"/>
    <cellStyle name="Standard 4 4 2 2 2 3 9" xfId="8011" xr:uid="{00000000-0005-0000-0000-000046690000}"/>
    <cellStyle name="Standard 4 4 2 2 2 3 9 2" xfId="16432" xr:uid="{00000000-0005-0000-0000-000047690000}"/>
    <cellStyle name="Standard 4 4 2 2 2 3 9 2 2" xfId="33270" xr:uid="{00000000-0005-0000-0000-000048690000}"/>
    <cellStyle name="Standard 4 4 2 2 2 3 9 3" xfId="24852" xr:uid="{00000000-0005-0000-0000-000049690000}"/>
    <cellStyle name="Standard 4 4 2 2 2 4" xfId="774" xr:uid="{00000000-0005-0000-0000-00004A690000}"/>
    <cellStyle name="Standard 4 4 2 2 2 4 2" xfId="1762" xr:uid="{00000000-0005-0000-0000-00004B690000}"/>
    <cellStyle name="Standard 4 4 2 2 2 4 2 2" xfId="5298" xr:uid="{00000000-0005-0000-0000-00004C690000}"/>
    <cellStyle name="Standard 4 4 2 2 2 4 2 2 2" xfId="13719" xr:uid="{00000000-0005-0000-0000-00004D690000}"/>
    <cellStyle name="Standard 4 4 2 2 2 4 2 2 2 2" xfId="30557" xr:uid="{00000000-0005-0000-0000-00004E690000}"/>
    <cellStyle name="Standard 4 4 2 2 2 4 2 2 3" xfId="22139" xr:uid="{00000000-0005-0000-0000-00004F690000}"/>
    <cellStyle name="Standard 4 4 2 2 2 4 2 3" xfId="10237" xr:uid="{00000000-0005-0000-0000-000050690000}"/>
    <cellStyle name="Standard 4 4 2 2 2 4 2 3 2" xfId="27075" xr:uid="{00000000-0005-0000-0000-000051690000}"/>
    <cellStyle name="Standard 4 4 2 2 2 4 2 4" xfId="18657" xr:uid="{00000000-0005-0000-0000-000052690000}"/>
    <cellStyle name="Standard 4 4 2 2 2 4 3" xfId="4310" xr:uid="{00000000-0005-0000-0000-000053690000}"/>
    <cellStyle name="Standard 4 4 2 2 2 4 3 2" xfId="12731" xr:uid="{00000000-0005-0000-0000-000054690000}"/>
    <cellStyle name="Standard 4 4 2 2 2 4 3 2 2" xfId="29569" xr:uid="{00000000-0005-0000-0000-000055690000}"/>
    <cellStyle name="Standard 4 4 2 2 2 4 3 3" xfId="21151" xr:uid="{00000000-0005-0000-0000-000056690000}"/>
    <cellStyle name="Standard 4 4 2 2 2 4 4" xfId="9249" xr:uid="{00000000-0005-0000-0000-000057690000}"/>
    <cellStyle name="Standard 4 4 2 2 2 4 4 2" xfId="26087" xr:uid="{00000000-0005-0000-0000-000058690000}"/>
    <cellStyle name="Standard 4 4 2 2 2 4 5" xfId="17669" xr:uid="{00000000-0005-0000-0000-000059690000}"/>
    <cellStyle name="Standard 4 4 2 2 2 5" xfId="1267" xr:uid="{00000000-0005-0000-0000-00005A690000}"/>
    <cellStyle name="Standard 4 4 2 2 2 5 2" xfId="4803" xr:uid="{00000000-0005-0000-0000-00005B690000}"/>
    <cellStyle name="Standard 4 4 2 2 2 5 2 2" xfId="13224" xr:uid="{00000000-0005-0000-0000-00005C690000}"/>
    <cellStyle name="Standard 4 4 2 2 2 5 2 2 2" xfId="30062" xr:uid="{00000000-0005-0000-0000-00005D690000}"/>
    <cellStyle name="Standard 4 4 2 2 2 5 2 3" xfId="21644" xr:uid="{00000000-0005-0000-0000-00005E690000}"/>
    <cellStyle name="Standard 4 4 2 2 2 5 3" xfId="9742" xr:uid="{00000000-0005-0000-0000-00005F690000}"/>
    <cellStyle name="Standard 4 4 2 2 2 5 3 2" xfId="26580" xr:uid="{00000000-0005-0000-0000-000060690000}"/>
    <cellStyle name="Standard 4 4 2 2 2 5 4" xfId="18162" xr:uid="{00000000-0005-0000-0000-000061690000}"/>
    <cellStyle name="Standard 4 4 2 2 2 6" xfId="2549" xr:uid="{00000000-0005-0000-0000-000062690000}"/>
    <cellStyle name="Standard 4 4 2 2 2 6 2" xfId="6035" xr:uid="{00000000-0005-0000-0000-000063690000}"/>
    <cellStyle name="Standard 4 4 2 2 2 6 2 2" xfId="14456" xr:uid="{00000000-0005-0000-0000-000064690000}"/>
    <cellStyle name="Standard 4 4 2 2 2 6 2 2 2" xfId="31294" xr:uid="{00000000-0005-0000-0000-000065690000}"/>
    <cellStyle name="Standard 4 4 2 2 2 6 2 3" xfId="22876" xr:uid="{00000000-0005-0000-0000-000066690000}"/>
    <cellStyle name="Standard 4 4 2 2 2 6 3" xfId="10974" xr:uid="{00000000-0005-0000-0000-000067690000}"/>
    <cellStyle name="Standard 4 4 2 2 2 6 3 2" xfId="27812" xr:uid="{00000000-0005-0000-0000-000068690000}"/>
    <cellStyle name="Standard 4 4 2 2 2 6 4" xfId="19394" xr:uid="{00000000-0005-0000-0000-000069690000}"/>
    <cellStyle name="Standard 4 4 2 2 2 7" xfId="3044" xr:uid="{00000000-0005-0000-0000-00006A690000}"/>
    <cellStyle name="Standard 4 4 2 2 2 7 2" xfId="6526" xr:uid="{00000000-0005-0000-0000-00006B690000}"/>
    <cellStyle name="Standard 4 4 2 2 2 7 2 2" xfId="14947" xr:uid="{00000000-0005-0000-0000-00006C690000}"/>
    <cellStyle name="Standard 4 4 2 2 2 7 2 2 2" xfId="31785" xr:uid="{00000000-0005-0000-0000-00006D690000}"/>
    <cellStyle name="Standard 4 4 2 2 2 7 2 3" xfId="23367" xr:uid="{00000000-0005-0000-0000-00006E690000}"/>
    <cellStyle name="Standard 4 4 2 2 2 7 3" xfId="11465" xr:uid="{00000000-0005-0000-0000-00006F690000}"/>
    <cellStyle name="Standard 4 4 2 2 2 7 3 2" xfId="28303" xr:uid="{00000000-0005-0000-0000-000070690000}"/>
    <cellStyle name="Standard 4 4 2 2 2 7 4" xfId="19885" xr:uid="{00000000-0005-0000-0000-000071690000}"/>
    <cellStyle name="Standard 4 4 2 2 2 8" xfId="3541" xr:uid="{00000000-0005-0000-0000-000072690000}"/>
    <cellStyle name="Standard 4 4 2 2 2 8 2" xfId="7023" xr:uid="{00000000-0005-0000-0000-000073690000}"/>
    <cellStyle name="Standard 4 4 2 2 2 8 2 2" xfId="15444" xr:uid="{00000000-0005-0000-0000-000074690000}"/>
    <cellStyle name="Standard 4 4 2 2 2 8 2 2 2" xfId="32282" xr:uid="{00000000-0005-0000-0000-000075690000}"/>
    <cellStyle name="Standard 4 4 2 2 2 8 2 3" xfId="23864" xr:uid="{00000000-0005-0000-0000-000076690000}"/>
    <cellStyle name="Standard 4 4 2 2 2 8 3" xfId="11962" xr:uid="{00000000-0005-0000-0000-000077690000}"/>
    <cellStyle name="Standard 4 4 2 2 2 8 3 2" xfId="28800" xr:uid="{00000000-0005-0000-0000-000078690000}"/>
    <cellStyle name="Standard 4 4 2 2 2 8 4" xfId="20382" xr:uid="{00000000-0005-0000-0000-000079690000}"/>
    <cellStyle name="Standard 4 4 2 2 2 9" xfId="3815" xr:uid="{00000000-0005-0000-0000-00007A690000}"/>
    <cellStyle name="Standard 4 4 2 2 2 9 2" xfId="12236" xr:uid="{00000000-0005-0000-0000-00007B690000}"/>
    <cellStyle name="Standard 4 4 2 2 2 9 2 2" xfId="29074" xr:uid="{00000000-0005-0000-0000-00007C690000}"/>
    <cellStyle name="Standard 4 4 2 2 2 9 3" xfId="20656" xr:uid="{00000000-0005-0000-0000-00007D690000}"/>
    <cellStyle name="Standard 4 4 2 2 3" xfId="366" xr:uid="{00000000-0005-0000-0000-00007E690000}"/>
    <cellStyle name="Standard 4 4 2 2 3 10" xfId="8505" xr:uid="{00000000-0005-0000-0000-00007F690000}"/>
    <cellStyle name="Standard 4 4 2 2 3 10 2" xfId="16926" xr:uid="{00000000-0005-0000-0000-000080690000}"/>
    <cellStyle name="Standard 4 4 2 2 3 10 2 2" xfId="33764" xr:uid="{00000000-0005-0000-0000-000081690000}"/>
    <cellStyle name="Standard 4 4 2 2 3 10 3" xfId="25346" xr:uid="{00000000-0005-0000-0000-000082690000}"/>
    <cellStyle name="Standard 4 4 2 2 3 11" xfId="8841" xr:uid="{00000000-0005-0000-0000-000083690000}"/>
    <cellStyle name="Standard 4 4 2 2 3 11 2" xfId="25680" xr:uid="{00000000-0005-0000-0000-000084690000}"/>
    <cellStyle name="Standard 4 4 2 2 3 12" xfId="17261" xr:uid="{00000000-0005-0000-0000-000085690000}"/>
    <cellStyle name="Standard 4 4 2 2 3 2" xfId="862" xr:uid="{00000000-0005-0000-0000-000086690000}"/>
    <cellStyle name="Standard 4 4 2 2 3 2 2" xfId="1850" xr:uid="{00000000-0005-0000-0000-000087690000}"/>
    <cellStyle name="Standard 4 4 2 2 3 2 2 2" xfId="5386" xr:uid="{00000000-0005-0000-0000-000088690000}"/>
    <cellStyle name="Standard 4 4 2 2 3 2 2 2 2" xfId="13807" xr:uid="{00000000-0005-0000-0000-000089690000}"/>
    <cellStyle name="Standard 4 4 2 2 3 2 2 2 2 2" xfId="30645" xr:uid="{00000000-0005-0000-0000-00008A690000}"/>
    <cellStyle name="Standard 4 4 2 2 3 2 2 2 3" xfId="22227" xr:uid="{00000000-0005-0000-0000-00008B690000}"/>
    <cellStyle name="Standard 4 4 2 2 3 2 2 3" xfId="10325" xr:uid="{00000000-0005-0000-0000-00008C690000}"/>
    <cellStyle name="Standard 4 4 2 2 3 2 2 3 2" xfId="27163" xr:uid="{00000000-0005-0000-0000-00008D690000}"/>
    <cellStyle name="Standard 4 4 2 2 3 2 2 4" xfId="18745" xr:uid="{00000000-0005-0000-0000-00008E690000}"/>
    <cellStyle name="Standard 4 4 2 2 3 2 3" xfId="4398" xr:uid="{00000000-0005-0000-0000-00008F690000}"/>
    <cellStyle name="Standard 4 4 2 2 3 2 3 2" xfId="12819" xr:uid="{00000000-0005-0000-0000-000090690000}"/>
    <cellStyle name="Standard 4 4 2 2 3 2 3 2 2" xfId="29657" xr:uid="{00000000-0005-0000-0000-000091690000}"/>
    <cellStyle name="Standard 4 4 2 2 3 2 3 3" xfId="21239" xr:uid="{00000000-0005-0000-0000-000092690000}"/>
    <cellStyle name="Standard 4 4 2 2 3 2 4" xfId="9337" xr:uid="{00000000-0005-0000-0000-000093690000}"/>
    <cellStyle name="Standard 4 4 2 2 3 2 4 2" xfId="26175" xr:uid="{00000000-0005-0000-0000-000094690000}"/>
    <cellStyle name="Standard 4 4 2 2 3 2 5" xfId="17757" xr:uid="{00000000-0005-0000-0000-000095690000}"/>
    <cellStyle name="Standard 4 4 2 2 3 3" xfId="1355" xr:uid="{00000000-0005-0000-0000-000096690000}"/>
    <cellStyle name="Standard 4 4 2 2 3 3 2" xfId="4891" xr:uid="{00000000-0005-0000-0000-000097690000}"/>
    <cellStyle name="Standard 4 4 2 2 3 3 2 2" xfId="13312" xr:uid="{00000000-0005-0000-0000-000098690000}"/>
    <cellStyle name="Standard 4 4 2 2 3 3 2 2 2" xfId="30150" xr:uid="{00000000-0005-0000-0000-000099690000}"/>
    <cellStyle name="Standard 4 4 2 2 3 3 2 3" xfId="21732" xr:uid="{00000000-0005-0000-0000-00009A690000}"/>
    <cellStyle name="Standard 4 4 2 2 3 3 3" xfId="9830" xr:uid="{00000000-0005-0000-0000-00009B690000}"/>
    <cellStyle name="Standard 4 4 2 2 3 3 3 2" xfId="26668" xr:uid="{00000000-0005-0000-0000-00009C690000}"/>
    <cellStyle name="Standard 4 4 2 2 3 3 4" xfId="18250" xr:uid="{00000000-0005-0000-0000-00009D690000}"/>
    <cellStyle name="Standard 4 4 2 2 3 4" xfId="2552" xr:uid="{00000000-0005-0000-0000-00009E690000}"/>
    <cellStyle name="Standard 4 4 2 2 3 4 2" xfId="6038" xr:uid="{00000000-0005-0000-0000-00009F690000}"/>
    <cellStyle name="Standard 4 4 2 2 3 4 2 2" xfId="14459" xr:uid="{00000000-0005-0000-0000-0000A0690000}"/>
    <cellStyle name="Standard 4 4 2 2 3 4 2 2 2" xfId="31297" xr:uid="{00000000-0005-0000-0000-0000A1690000}"/>
    <cellStyle name="Standard 4 4 2 2 3 4 2 3" xfId="22879" xr:uid="{00000000-0005-0000-0000-0000A2690000}"/>
    <cellStyle name="Standard 4 4 2 2 3 4 3" xfId="10977" xr:uid="{00000000-0005-0000-0000-0000A3690000}"/>
    <cellStyle name="Standard 4 4 2 2 3 4 3 2" xfId="27815" xr:uid="{00000000-0005-0000-0000-0000A4690000}"/>
    <cellStyle name="Standard 4 4 2 2 3 4 4" xfId="19397" xr:uid="{00000000-0005-0000-0000-0000A5690000}"/>
    <cellStyle name="Standard 4 4 2 2 3 5" xfId="3047" xr:uid="{00000000-0005-0000-0000-0000A6690000}"/>
    <cellStyle name="Standard 4 4 2 2 3 5 2" xfId="6529" xr:uid="{00000000-0005-0000-0000-0000A7690000}"/>
    <cellStyle name="Standard 4 4 2 2 3 5 2 2" xfId="14950" xr:uid="{00000000-0005-0000-0000-0000A8690000}"/>
    <cellStyle name="Standard 4 4 2 2 3 5 2 2 2" xfId="31788" xr:uid="{00000000-0005-0000-0000-0000A9690000}"/>
    <cellStyle name="Standard 4 4 2 2 3 5 2 3" xfId="23370" xr:uid="{00000000-0005-0000-0000-0000AA690000}"/>
    <cellStyle name="Standard 4 4 2 2 3 5 3" xfId="11468" xr:uid="{00000000-0005-0000-0000-0000AB690000}"/>
    <cellStyle name="Standard 4 4 2 2 3 5 3 2" xfId="28306" xr:uid="{00000000-0005-0000-0000-0000AC690000}"/>
    <cellStyle name="Standard 4 4 2 2 3 5 4" xfId="19888" xr:uid="{00000000-0005-0000-0000-0000AD690000}"/>
    <cellStyle name="Standard 4 4 2 2 3 6" xfId="3544" xr:uid="{00000000-0005-0000-0000-0000AE690000}"/>
    <cellStyle name="Standard 4 4 2 2 3 6 2" xfId="7026" xr:uid="{00000000-0005-0000-0000-0000AF690000}"/>
    <cellStyle name="Standard 4 4 2 2 3 6 2 2" xfId="15447" xr:uid="{00000000-0005-0000-0000-0000B0690000}"/>
    <cellStyle name="Standard 4 4 2 2 3 6 2 2 2" xfId="32285" xr:uid="{00000000-0005-0000-0000-0000B1690000}"/>
    <cellStyle name="Standard 4 4 2 2 3 6 2 3" xfId="23867" xr:uid="{00000000-0005-0000-0000-0000B2690000}"/>
    <cellStyle name="Standard 4 4 2 2 3 6 3" xfId="11965" xr:uid="{00000000-0005-0000-0000-0000B3690000}"/>
    <cellStyle name="Standard 4 4 2 2 3 6 3 2" xfId="28803" xr:uid="{00000000-0005-0000-0000-0000B4690000}"/>
    <cellStyle name="Standard 4 4 2 2 3 6 4" xfId="20385" xr:uid="{00000000-0005-0000-0000-0000B5690000}"/>
    <cellStyle name="Standard 4 4 2 2 3 7" xfId="3903" xr:uid="{00000000-0005-0000-0000-0000B6690000}"/>
    <cellStyle name="Standard 4 4 2 2 3 7 2" xfId="12324" xr:uid="{00000000-0005-0000-0000-0000B7690000}"/>
    <cellStyle name="Standard 4 4 2 2 3 7 2 2" xfId="29162" xr:uid="{00000000-0005-0000-0000-0000B8690000}"/>
    <cellStyle name="Standard 4 4 2 2 3 7 3" xfId="20744" xr:uid="{00000000-0005-0000-0000-0000B9690000}"/>
    <cellStyle name="Standard 4 4 2 2 3 8" xfId="7521" xr:uid="{00000000-0005-0000-0000-0000BA690000}"/>
    <cellStyle name="Standard 4 4 2 2 3 8 2" xfId="15942" xr:uid="{00000000-0005-0000-0000-0000BB690000}"/>
    <cellStyle name="Standard 4 4 2 2 3 8 2 2" xfId="32780" xr:uid="{00000000-0005-0000-0000-0000BC690000}"/>
    <cellStyle name="Standard 4 4 2 2 3 8 3" xfId="24362" xr:uid="{00000000-0005-0000-0000-0000BD690000}"/>
    <cellStyle name="Standard 4 4 2 2 3 9" xfId="8012" xr:uid="{00000000-0005-0000-0000-0000BE690000}"/>
    <cellStyle name="Standard 4 4 2 2 3 9 2" xfId="16433" xr:uid="{00000000-0005-0000-0000-0000BF690000}"/>
    <cellStyle name="Standard 4 4 2 2 3 9 2 2" xfId="33271" xr:uid="{00000000-0005-0000-0000-0000C0690000}"/>
    <cellStyle name="Standard 4 4 2 2 3 9 3" xfId="24853" xr:uid="{00000000-0005-0000-0000-0000C1690000}"/>
    <cellStyle name="Standard 4 4 2 2 4" xfId="528" xr:uid="{00000000-0005-0000-0000-0000C2690000}"/>
    <cellStyle name="Standard 4 4 2 2 4 10" xfId="8506" xr:uid="{00000000-0005-0000-0000-0000C3690000}"/>
    <cellStyle name="Standard 4 4 2 2 4 10 2" xfId="16927" xr:uid="{00000000-0005-0000-0000-0000C4690000}"/>
    <cellStyle name="Standard 4 4 2 2 4 10 2 2" xfId="33765" xr:uid="{00000000-0005-0000-0000-0000C5690000}"/>
    <cellStyle name="Standard 4 4 2 2 4 10 3" xfId="25347" xr:uid="{00000000-0005-0000-0000-0000C6690000}"/>
    <cellStyle name="Standard 4 4 2 2 4 11" xfId="9004" xr:uid="{00000000-0005-0000-0000-0000C7690000}"/>
    <cellStyle name="Standard 4 4 2 2 4 11 2" xfId="25842" xr:uid="{00000000-0005-0000-0000-0000C8690000}"/>
    <cellStyle name="Standard 4 4 2 2 4 12" xfId="17424" xr:uid="{00000000-0005-0000-0000-0000C9690000}"/>
    <cellStyle name="Standard 4 4 2 2 4 2" xfId="1024" xr:uid="{00000000-0005-0000-0000-0000CA690000}"/>
    <cellStyle name="Standard 4 4 2 2 4 2 2" xfId="2012" xr:uid="{00000000-0005-0000-0000-0000CB690000}"/>
    <cellStyle name="Standard 4 4 2 2 4 2 2 2" xfId="5548" xr:uid="{00000000-0005-0000-0000-0000CC690000}"/>
    <cellStyle name="Standard 4 4 2 2 4 2 2 2 2" xfId="13969" xr:uid="{00000000-0005-0000-0000-0000CD690000}"/>
    <cellStyle name="Standard 4 4 2 2 4 2 2 2 2 2" xfId="30807" xr:uid="{00000000-0005-0000-0000-0000CE690000}"/>
    <cellStyle name="Standard 4 4 2 2 4 2 2 2 3" xfId="22389" xr:uid="{00000000-0005-0000-0000-0000CF690000}"/>
    <cellStyle name="Standard 4 4 2 2 4 2 2 3" xfId="10487" xr:uid="{00000000-0005-0000-0000-0000D0690000}"/>
    <cellStyle name="Standard 4 4 2 2 4 2 2 3 2" xfId="27325" xr:uid="{00000000-0005-0000-0000-0000D1690000}"/>
    <cellStyle name="Standard 4 4 2 2 4 2 2 4" xfId="18907" xr:uid="{00000000-0005-0000-0000-0000D2690000}"/>
    <cellStyle name="Standard 4 4 2 2 4 2 3" xfId="4560" xr:uid="{00000000-0005-0000-0000-0000D3690000}"/>
    <cellStyle name="Standard 4 4 2 2 4 2 3 2" xfId="12981" xr:uid="{00000000-0005-0000-0000-0000D4690000}"/>
    <cellStyle name="Standard 4 4 2 2 4 2 3 2 2" xfId="29819" xr:uid="{00000000-0005-0000-0000-0000D5690000}"/>
    <cellStyle name="Standard 4 4 2 2 4 2 3 3" xfId="21401" xr:uid="{00000000-0005-0000-0000-0000D6690000}"/>
    <cellStyle name="Standard 4 4 2 2 4 2 4" xfId="9499" xr:uid="{00000000-0005-0000-0000-0000D7690000}"/>
    <cellStyle name="Standard 4 4 2 2 4 2 4 2" xfId="26337" xr:uid="{00000000-0005-0000-0000-0000D8690000}"/>
    <cellStyle name="Standard 4 4 2 2 4 2 5" xfId="17919" xr:uid="{00000000-0005-0000-0000-0000D9690000}"/>
    <cellStyle name="Standard 4 4 2 2 4 3" xfId="1517" xr:uid="{00000000-0005-0000-0000-0000DA690000}"/>
    <cellStyle name="Standard 4 4 2 2 4 3 2" xfId="5053" xr:uid="{00000000-0005-0000-0000-0000DB690000}"/>
    <cellStyle name="Standard 4 4 2 2 4 3 2 2" xfId="13474" xr:uid="{00000000-0005-0000-0000-0000DC690000}"/>
    <cellStyle name="Standard 4 4 2 2 4 3 2 2 2" xfId="30312" xr:uid="{00000000-0005-0000-0000-0000DD690000}"/>
    <cellStyle name="Standard 4 4 2 2 4 3 2 3" xfId="21894" xr:uid="{00000000-0005-0000-0000-0000DE690000}"/>
    <cellStyle name="Standard 4 4 2 2 4 3 3" xfId="9992" xr:uid="{00000000-0005-0000-0000-0000DF690000}"/>
    <cellStyle name="Standard 4 4 2 2 4 3 3 2" xfId="26830" xr:uid="{00000000-0005-0000-0000-0000E0690000}"/>
    <cellStyle name="Standard 4 4 2 2 4 3 4" xfId="18412" xr:uid="{00000000-0005-0000-0000-0000E1690000}"/>
    <cellStyle name="Standard 4 4 2 2 4 4" xfId="2553" xr:uid="{00000000-0005-0000-0000-0000E2690000}"/>
    <cellStyle name="Standard 4 4 2 2 4 4 2" xfId="6039" xr:uid="{00000000-0005-0000-0000-0000E3690000}"/>
    <cellStyle name="Standard 4 4 2 2 4 4 2 2" xfId="14460" xr:uid="{00000000-0005-0000-0000-0000E4690000}"/>
    <cellStyle name="Standard 4 4 2 2 4 4 2 2 2" xfId="31298" xr:uid="{00000000-0005-0000-0000-0000E5690000}"/>
    <cellStyle name="Standard 4 4 2 2 4 4 2 3" xfId="22880" xr:uid="{00000000-0005-0000-0000-0000E6690000}"/>
    <cellStyle name="Standard 4 4 2 2 4 4 3" xfId="10978" xr:uid="{00000000-0005-0000-0000-0000E7690000}"/>
    <cellStyle name="Standard 4 4 2 2 4 4 3 2" xfId="27816" xr:uid="{00000000-0005-0000-0000-0000E8690000}"/>
    <cellStyle name="Standard 4 4 2 2 4 4 4" xfId="19398" xr:uid="{00000000-0005-0000-0000-0000E9690000}"/>
    <cellStyle name="Standard 4 4 2 2 4 5" xfId="3048" xr:uid="{00000000-0005-0000-0000-0000EA690000}"/>
    <cellStyle name="Standard 4 4 2 2 4 5 2" xfId="6530" xr:uid="{00000000-0005-0000-0000-0000EB690000}"/>
    <cellStyle name="Standard 4 4 2 2 4 5 2 2" xfId="14951" xr:uid="{00000000-0005-0000-0000-0000EC690000}"/>
    <cellStyle name="Standard 4 4 2 2 4 5 2 2 2" xfId="31789" xr:uid="{00000000-0005-0000-0000-0000ED690000}"/>
    <cellStyle name="Standard 4 4 2 2 4 5 2 3" xfId="23371" xr:uid="{00000000-0005-0000-0000-0000EE690000}"/>
    <cellStyle name="Standard 4 4 2 2 4 5 3" xfId="11469" xr:uid="{00000000-0005-0000-0000-0000EF690000}"/>
    <cellStyle name="Standard 4 4 2 2 4 5 3 2" xfId="28307" xr:uid="{00000000-0005-0000-0000-0000F0690000}"/>
    <cellStyle name="Standard 4 4 2 2 4 5 4" xfId="19889" xr:uid="{00000000-0005-0000-0000-0000F1690000}"/>
    <cellStyle name="Standard 4 4 2 2 4 6" xfId="3545" xr:uid="{00000000-0005-0000-0000-0000F2690000}"/>
    <cellStyle name="Standard 4 4 2 2 4 6 2" xfId="7027" xr:uid="{00000000-0005-0000-0000-0000F3690000}"/>
    <cellStyle name="Standard 4 4 2 2 4 6 2 2" xfId="15448" xr:uid="{00000000-0005-0000-0000-0000F4690000}"/>
    <cellStyle name="Standard 4 4 2 2 4 6 2 2 2" xfId="32286" xr:uid="{00000000-0005-0000-0000-0000F5690000}"/>
    <cellStyle name="Standard 4 4 2 2 4 6 2 3" xfId="23868" xr:uid="{00000000-0005-0000-0000-0000F6690000}"/>
    <cellStyle name="Standard 4 4 2 2 4 6 3" xfId="11966" xr:uid="{00000000-0005-0000-0000-0000F7690000}"/>
    <cellStyle name="Standard 4 4 2 2 4 6 3 2" xfId="28804" xr:uid="{00000000-0005-0000-0000-0000F8690000}"/>
    <cellStyle name="Standard 4 4 2 2 4 6 4" xfId="20386" xr:uid="{00000000-0005-0000-0000-0000F9690000}"/>
    <cellStyle name="Standard 4 4 2 2 4 7" xfId="4065" xr:uid="{00000000-0005-0000-0000-0000FA690000}"/>
    <cellStyle name="Standard 4 4 2 2 4 7 2" xfId="12486" xr:uid="{00000000-0005-0000-0000-0000FB690000}"/>
    <cellStyle name="Standard 4 4 2 2 4 7 2 2" xfId="29324" xr:uid="{00000000-0005-0000-0000-0000FC690000}"/>
    <cellStyle name="Standard 4 4 2 2 4 7 3" xfId="20906" xr:uid="{00000000-0005-0000-0000-0000FD690000}"/>
    <cellStyle name="Standard 4 4 2 2 4 8" xfId="7522" xr:uid="{00000000-0005-0000-0000-0000FE690000}"/>
    <cellStyle name="Standard 4 4 2 2 4 8 2" xfId="15943" xr:uid="{00000000-0005-0000-0000-0000FF690000}"/>
    <cellStyle name="Standard 4 4 2 2 4 8 2 2" xfId="32781" xr:uid="{00000000-0005-0000-0000-0000006A0000}"/>
    <cellStyle name="Standard 4 4 2 2 4 8 3" xfId="24363" xr:uid="{00000000-0005-0000-0000-0000016A0000}"/>
    <cellStyle name="Standard 4 4 2 2 4 9" xfId="8013" xr:uid="{00000000-0005-0000-0000-0000026A0000}"/>
    <cellStyle name="Standard 4 4 2 2 4 9 2" xfId="16434" xr:uid="{00000000-0005-0000-0000-0000036A0000}"/>
    <cellStyle name="Standard 4 4 2 2 4 9 2 2" xfId="33272" xr:uid="{00000000-0005-0000-0000-0000046A0000}"/>
    <cellStyle name="Standard 4 4 2 2 4 9 3" xfId="24854" xr:uid="{00000000-0005-0000-0000-0000056A0000}"/>
    <cellStyle name="Standard 4 4 2 2 5" xfId="699" xr:uid="{00000000-0005-0000-0000-0000066A0000}"/>
    <cellStyle name="Standard 4 4 2 2 5 2" xfId="1687" xr:uid="{00000000-0005-0000-0000-0000076A0000}"/>
    <cellStyle name="Standard 4 4 2 2 5 2 2" xfId="5223" xr:uid="{00000000-0005-0000-0000-0000086A0000}"/>
    <cellStyle name="Standard 4 4 2 2 5 2 2 2" xfId="13644" xr:uid="{00000000-0005-0000-0000-0000096A0000}"/>
    <cellStyle name="Standard 4 4 2 2 5 2 2 2 2" xfId="30482" xr:uid="{00000000-0005-0000-0000-00000A6A0000}"/>
    <cellStyle name="Standard 4 4 2 2 5 2 2 3" xfId="22064" xr:uid="{00000000-0005-0000-0000-00000B6A0000}"/>
    <cellStyle name="Standard 4 4 2 2 5 2 3" xfId="10162" xr:uid="{00000000-0005-0000-0000-00000C6A0000}"/>
    <cellStyle name="Standard 4 4 2 2 5 2 3 2" xfId="27000" xr:uid="{00000000-0005-0000-0000-00000D6A0000}"/>
    <cellStyle name="Standard 4 4 2 2 5 2 4" xfId="18582" xr:uid="{00000000-0005-0000-0000-00000E6A0000}"/>
    <cellStyle name="Standard 4 4 2 2 5 3" xfId="4235" xr:uid="{00000000-0005-0000-0000-00000F6A0000}"/>
    <cellStyle name="Standard 4 4 2 2 5 3 2" xfId="12656" xr:uid="{00000000-0005-0000-0000-0000106A0000}"/>
    <cellStyle name="Standard 4 4 2 2 5 3 2 2" xfId="29494" xr:uid="{00000000-0005-0000-0000-0000116A0000}"/>
    <cellStyle name="Standard 4 4 2 2 5 3 3" xfId="21076" xr:uid="{00000000-0005-0000-0000-0000126A0000}"/>
    <cellStyle name="Standard 4 4 2 2 5 4" xfId="9174" xr:uid="{00000000-0005-0000-0000-0000136A0000}"/>
    <cellStyle name="Standard 4 4 2 2 5 4 2" xfId="26012" xr:uid="{00000000-0005-0000-0000-0000146A0000}"/>
    <cellStyle name="Standard 4 4 2 2 5 5" xfId="17594" xr:uid="{00000000-0005-0000-0000-0000156A0000}"/>
    <cellStyle name="Standard 4 4 2 2 6" xfId="1192" xr:uid="{00000000-0005-0000-0000-0000166A0000}"/>
    <cellStyle name="Standard 4 4 2 2 6 2" xfId="4728" xr:uid="{00000000-0005-0000-0000-0000176A0000}"/>
    <cellStyle name="Standard 4 4 2 2 6 2 2" xfId="13149" xr:uid="{00000000-0005-0000-0000-0000186A0000}"/>
    <cellStyle name="Standard 4 4 2 2 6 2 2 2" xfId="29987" xr:uid="{00000000-0005-0000-0000-0000196A0000}"/>
    <cellStyle name="Standard 4 4 2 2 6 2 3" xfId="21569" xr:uid="{00000000-0005-0000-0000-00001A6A0000}"/>
    <cellStyle name="Standard 4 4 2 2 6 3" xfId="9667" xr:uid="{00000000-0005-0000-0000-00001B6A0000}"/>
    <cellStyle name="Standard 4 4 2 2 6 3 2" xfId="26505" xr:uid="{00000000-0005-0000-0000-00001C6A0000}"/>
    <cellStyle name="Standard 4 4 2 2 6 4" xfId="18087" xr:uid="{00000000-0005-0000-0000-00001D6A0000}"/>
    <cellStyle name="Standard 4 4 2 2 7" xfId="2548" xr:uid="{00000000-0005-0000-0000-00001E6A0000}"/>
    <cellStyle name="Standard 4 4 2 2 7 2" xfId="6034" xr:uid="{00000000-0005-0000-0000-00001F6A0000}"/>
    <cellStyle name="Standard 4 4 2 2 7 2 2" xfId="14455" xr:uid="{00000000-0005-0000-0000-0000206A0000}"/>
    <cellStyle name="Standard 4 4 2 2 7 2 2 2" xfId="31293" xr:uid="{00000000-0005-0000-0000-0000216A0000}"/>
    <cellStyle name="Standard 4 4 2 2 7 2 3" xfId="22875" xr:uid="{00000000-0005-0000-0000-0000226A0000}"/>
    <cellStyle name="Standard 4 4 2 2 7 3" xfId="10973" xr:uid="{00000000-0005-0000-0000-0000236A0000}"/>
    <cellStyle name="Standard 4 4 2 2 7 3 2" xfId="27811" xr:uid="{00000000-0005-0000-0000-0000246A0000}"/>
    <cellStyle name="Standard 4 4 2 2 7 4" xfId="19393" xr:uid="{00000000-0005-0000-0000-0000256A0000}"/>
    <cellStyle name="Standard 4 4 2 2 8" xfId="3043" xr:uid="{00000000-0005-0000-0000-0000266A0000}"/>
    <cellStyle name="Standard 4 4 2 2 8 2" xfId="6525" xr:uid="{00000000-0005-0000-0000-0000276A0000}"/>
    <cellStyle name="Standard 4 4 2 2 8 2 2" xfId="14946" xr:uid="{00000000-0005-0000-0000-0000286A0000}"/>
    <cellStyle name="Standard 4 4 2 2 8 2 2 2" xfId="31784" xr:uid="{00000000-0005-0000-0000-0000296A0000}"/>
    <cellStyle name="Standard 4 4 2 2 8 2 3" xfId="23366" xr:uid="{00000000-0005-0000-0000-00002A6A0000}"/>
    <cellStyle name="Standard 4 4 2 2 8 3" xfId="11464" xr:uid="{00000000-0005-0000-0000-00002B6A0000}"/>
    <cellStyle name="Standard 4 4 2 2 8 3 2" xfId="28302" xr:uid="{00000000-0005-0000-0000-00002C6A0000}"/>
    <cellStyle name="Standard 4 4 2 2 8 4" xfId="19884" xr:uid="{00000000-0005-0000-0000-00002D6A0000}"/>
    <cellStyle name="Standard 4 4 2 2 9" xfId="3540" xr:uid="{00000000-0005-0000-0000-00002E6A0000}"/>
    <cellStyle name="Standard 4 4 2 2 9 2" xfId="7022" xr:uid="{00000000-0005-0000-0000-00002F6A0000}"/>
    <cellStyle name="Standard 4 4 2 2 9 2 2" xfId="15443" xr:uid="{00000000-0005-0000-0000-0000306A0000}"/>
    <cellStyle name="Standard 4 4 2 2 9 2 2 2" xfId="32281" xr:uid="{00000000-0005-0000-0000-0000316A0000}"/>
    <cellStyle name="Standard 4 4 2 2 9 2 3" xfId="23863" xr:uid="{00000000-0005-0000-0000-0000326A0000}"/>
    <cellStyle name="Standard 4 4 2 2 9 3" xfId="11961" xr:uid="{00000000-0005-0000-0000-0000336A0000}"/>
    <cellStyle name="Standard 4 4 2 2 9 3 2" xfId="28799" xr:uid="{00000000-0005-0000-0000-0000346A0000}"/>
    <cellStyle name="Standard 4 4 2 2 9 4" xfId="20381" xr:uid="{00000000-0005-0000-0000-0000356A0000}"/>
    <cellStyle name="Standard 4 4 2 2_1" xfId="263" xr:uid="{00000000-0005-0000-0000-0000366A0000}"/>
    <cellStyle name="Standard 4 4 2 3" xfId="163" xr:uid="{00000000-0005-0000-0000-0000376A0000}"/>
    <cellStyle name="Standard 4 4 2 3 10" xfId="7523" xr:uid="{00000000-0005-0000-0000-0000386A0000}"/>
    <cellStyle name="Standard 4 4 2 3 10 2" xfId="15944" xr:uid="{00000000-0005-0000-0000-0000396A0000}"/>
    <cellStyle name="Standard 4 4 2 3 10 2 2" xfId="32782" xr:uid="{00000000-0005-0000-0000-00003A6A0000}"/>
    <cellStyle name="Standard 4 4 2 3 10 3" xfId="24364" xr:uid="{00000000-0005-0000-0000-00003B6A0000}"/>
    <cellStyle name="Standard 4 4 2 3 11" xfId="8014" xr:uid="{00000000-0005-0000-0000-00003C6A0000}"/>
    <cellStyle name="Standard 4 4 2 3 11 2" xfId="16435" xr:uid="{00000000-0005-0000-0000-00003D6A0000}"/>
    <cellStyle name="Standard 4 4 2 3 11 2 2" xfId="33273" xr:uid="{00000000-0005-0000-0000-00003E6A0000}"/>
    <cellStyle name="Standard 4 4 2 3 11 3" xfId="24855" xr:uid="{00000000-0005-0000-0000-00003F6A0000}"/>
    <cellStyle name="Standard 4 4 2 3 12" xfId="8507" xr:uid="{00000000-0005-0000-0000-0000406A0000}"/>
    <cellStyle name="Standard 4 4 2 3 12 2" xfId="16928" xr:uid="{00000000-0005-0000-0000-0000416A0000}"/>
    <cellStyle name="Standard 4 4 2 3 12 2 2" xfId="33766" xr:uid="{00000000-0005-0000-0000-0000426A0000}"/>
    <cellStyle name="Standard 4 4 2 3 12 3" xfId="25348" xr:uid="{00000000-0005-0000-0000-0000436A0000}"/>
    <cellStyle name="Standard 4 4 2 3 13" xfId="8715" xr:uid="{00000000-0005-0000-0000-0000446A0000}"/>
    <cellStyle name="Standard 4 4 2 3 13 2" xfId="25554" xr:uid="{00000000-0005-0000-0000-0000456A0000}"/>
    <cellStyle name="Standard 4 4 2 3 14" xfId="17135" xr:uid="{00000000-0005-0000-0000-0000466A0000}"/>
    <cellStyle name="Standard 4 4 2 3 2" xfId="403" xr:uid="{00000000-0005-0000-0000-0000476A0000}"/>
    <cellStyle name="Standard 4 4 2 3 2 10" xfId="8508" xr:uid="{00000000-0005-0000-0000-0000486A0000}"/>
    <cellStyle name="Standard 4 4 2 3 2 10 2" xfId="16929" xr:uid="{00000000-0005-0000-0000-0000496A0000}"/>
    <cellStyle name="Standard 4 4 2 3 2 10 2 2" xfId="33767" xr:uid="{00000000-0005-0000-0000-00004A6A0000}"/>
    <cellStyle name="Standard 4 4 2 3 2 10 3" xfId="25349" xr:uid="{00000000-0005-0000-0000-00004B6A0000}"/>
    <cellStyle name="Standard 4 4 2 3 2 11" xfId="8878" xr:uid="{00000000-0005-0000-0000-00004C6A0000}"/>
    <cellStyle name="Standard 4 4 2 3 2 11 2" xfId="25717" xr:uid="{00000000-0005-0000-0000-00004D6A0000}"/>
    <cellStyle name="Standard 4 4 2 3 2 12" xfId="17298" xr:uid="{00000000-0005-0000-0000-00004E6A0000}"/>
    <cellStyle name="Standard 4 4 2 3 2 2" xfId="899" xr:uid="{00000000-0005-0000-0000-00004F6A0000}"/>
    <cellStyle name="Standard 4 4 2 3 2 2 2" xfId="1887" xr:uid="{00000000-0005-0000-0000-0000506A0000}"/>
    <cellStyle name="Standard 4 4 2 3 2 2 2 2" xfId="5423" xr:uid="{00000000-0005-0000-0000-0000516A0000}"/>
    <cellStyle name="Standard 4 4 2 3 2 2 2 2 2" xfId="13844" xr:uid="{00000000-0005-0000-0000-0000526A0000}"/>
    <cellStyle name="Standard 4 4 2 3 2 2 2 2 2 2" xfId="30682" xr:uid="{00000000-0005-0000-0000-0000536A0000}"/>
    <cellStyle name="Standard 4 4 2 3 2 2 2 2 3" xfId="22264" xr:uid="{00000000-0005-0000-0000-0000546A0000}"/>
    <cellStyle name="Standard 4 4 2 3 2 2 2 3" xfId="10362" xr:uid="{00000000-0005-0000-0000-0000556A0000}"/>
    <cellStyle name="Standard 4 4 2 3 2 2 2 3 2" xfId="27200" xr:uid="{00000000-0005-0000-0000-0000566A0000}"/>
    <cellStyle name="Standard 4 4 2 3 2 2 2 4" xfId="18782" xr:uid="{00000000-0005-0000-0000-0000576A0000}"/>
    <cellStyle name="Standard 4 4 2 3 2 2 3" xfId="4435" xr:uid="{00000000-0005-0000-0000-0000586A0000}"/>
    <cellStyle name="Standard 4 4 2 3 2 2 3 2" xfId="12856" xr:uid="{00000000-0005-0000-0000-0000596A0000}"/>
    <cellStyle name="Standard 4 4 2 3 2 2 3 2 2" xfId="29694" xr:uid="{00000000-0005-0000-0000-00005A6A0000}"/>
    <cellStyle name="Standard 4 4 2 3 2 2 3 3" xfId="21276" xr:uid="{00000000-0005-0000-0000-00005B6A0000}"/>
    <cellStyle name="Standard 4 4 2 3 2 2 4" xfId="9374" xr:uid="{00000000-0005-0000-0000-00005C6A0000}"/>
    <cellStyle name="Standard 4 4 2 3 2 2 4 2" xfId="26212" xr:uid="{00000000-0005-0000-0000-00005D6A0000}"/>
    <cellStyle name="Standard 4 4 2 3 2 2 5" xfId="17794" xr:uid="{00000000-0005-0000-0000-00005E6A0000}"/>
    <cellStyle name="Standard 4 4 2 3 2 3" xfId="1392" xr:uid="{00000000-0005-0000-0000-00005F6A0000}"/>
    <cellStyle name="Standard 4 4 2 3 2 3 2" xfId="4928" xr:uid="{00000000-0005-0000-0000-0000606A0000}"/>
    <cellStyle name="Standard 4 4 2 3 2 3 2 2" xfId="13349" xr:uid="{00000000-0005-0000-0000-0000616A0000}"/>
    <cellStyle name="Standard 4 4 2 3 2 3 2 2 2" xfId="30187" xr:uid="{00000000-0005-0000-0000-0000626A0000}"/>
    <cellStyle name="Standard 4 4 2 3 2 3 2 3" xfId="21769" xr:uid="{00000000-0005-0000-0000-0000636A0000}"/>
    <cellStyle name="Standard 4 4 2 3 2 3 3" xfId="9867" xr:uid="{00000000-0005-0000-0000-0000646A0000}"/>
    <cellStyle name="Standard 4 4 2 3 2 3 3 2" xfId="26705" xr:uid="{00000000-0005-0000-0000-0000656A0000}"/>
    <cellStyle name="Standard 4 4 2 3 2 3 4" xfId="18287" xr:uid="{00000000-0005-0000-0000-0000666A0000}"/>
    <cellStyle name="Standard 4 4 2 3 2 4" xfId="2555" xr:uid="{00000000-0005-0000-0000-0000676A0000}"/>
    <cellStyle name="Standard 4 4 2 3 2 4 2" xfId="6041" xr:uid="{00000000-0005-0000-0000-0000686A0000}"/>
    <cellStyle name="Standard 4 4 2 3 2 4 2 2" xfId="14462" xr:uid="{00000000-0005-0000-0000-0000696A0000}"/>
    <cellStyle name="Standard 4 4 2 3 2 4 2 2 2" xfId="31300" xr:uid="{00000000-0005-0000-0000-00006A6A0000}"/>
    <cellStyle name="Standard 4 4 2 3 2 4 2 3" xfId="22882" xr:uid="{00000000-0005-0000-0000-00006B6A0000}"/>
    <cellStyle name="Standard 4 4 2 3 2 4 3" xfId="10980" xr:uid="{00000000-0005-0000-0000-00006C6A0000}"/>
    <cellStyle name="Standard 4 4 2 3 2 4 3 2" xfId="27818" xr:uid="{00000000-0005-0000-0000-00006D6A0000}"/>
    <cellStyle name="Standard 4 4 2 3 2 4 4" xfId="19400" xr:uid="{00000000-0005-0000-0000-00006E6A0000}"/>
    <cellStyle name="Standard 4 4 2 3 2 5" xfId="3050" xr:uid="{00000000-0005-0000-0000-00006F6A0000}"/>
    <cellStyle name="Standard 4 4 2 3 2 5 2" xfId="6532" xr:uid="{00000000-0005-0000-0000-0000706A0000}"/>
    <cellStyle name="Standard 4 4 2 3 2 5 2 2" xfId="14953" xr:uid="{00000000-0005-0000-0000-0000716A0000}"/>
    <cellStyle name="Standard 4 4 2 3 2 5 2 2 2" xfId="31791" xr:uid="{00000000-0005-0000-0000-0000726A0000}"/>
    <cellStyle name="Standard 4 4 2 3 2 5 2 3" xfId="23373" xr:uid="{00000000-0005-0000-0000-0000736A0000}"/>
    <cellStyle name="Standard 4 4 2 3 2 5 3" xfId="11471" xr:uid="{00000000-0005-0000-0000-0000746A0000}"/>
    <cellStyle name="Standard 4 4 2 3 2 5 3 2" xfId="28309" xr:uid="{00000000-0005-0000-0000-0000756A0000}"/>
    <cellStyle name="Standard 4 4 2 3 2 5 4" xfId="19891" xr:uid="{00000000-0005-0000-0000-0000766A0000}"/>
    <cellStyle name="Standard 4 4 2 3 2 6" xfId="3547" xr:uid="{00000000-0005-0000-0000-0000776A0000}"/>
    <cellStyle name="Standard 4 4 2 3 2 6 2" xfId="7029" xr:uid="{00000000-0005-0000-0000-0000786A0000}"/>
    <cellStyle name="Standard 4 4 2 3 2 6 2 2" xfId="15450" xr:uid="{00000000-0005-0000-0000-0000796A0000}"/>
    <cellStyle name="Standard 4 4 2 3 2 6 2 2 2" xfId="32288" xr:uid="{00000000-0005-0000-0000-00007A6A0000}"/>
    <cellStyle name="Standard 4 4 2 3 2 6 2 3" xfId="23870" xr:uid="{00000000-0005-0000-0000-00007B6A0000}"/>
    <cellStyle name="Standard 4 4 2 3 2 6 3" xfId="11968" xr:uid="{00000000-0005-0000-0000-00007C6A0000}"/>
    <cellStyle name="Standard 4 4 2 3 2 6 3 2" xfId="28806" xr:uid="{00000000-0005-0000-0000-00007D6A0000}"/>
    <cellStyle name="Standard 4 4 2 3 2 6 4" xfId="20388" xr:uid="{00000000-0005-0000-0000-00007E6A0000}"/>
    <cellStyle name="Standard 4 4 2 3 2 7" xfId="3940" xr:uid="{00000000-0005-0000-0000-00007F6A0000}"/>
    <cellStyle name="Standard 4 4 2 3 2 7 2" xfId="12361" xr:uid="{00000000-0005-0000-0000-0000806A0000}"/>
    <cellStyle name="Standard 4 4 2 3 2 7 2 2" xfId="29199" xr:uid="{00000000-0005-0000-0000-0000816A0000}"/>
    <cellStyle name="Standard 4 4 2 3 2 7 3" xfId="20781" xr:uid="{00000000-0005-0000-0000-0000826A0000}"/>
    <cellStyle name="Standard 4 4 2 3 2 8" xfId="7524" xr:uid="{00000000-0005-0000-0000-0000836A0000}"/>
    <cellStyle name="Standard 4 4 2 3 2 8 2" xfId="15945" xr:uid="{00000000-0005-0000-0000-0000846A0000}"/>
    <cellStyle name="Standard 4 4 2 3 2 8 2 2" xfId="32783" xr:uid="{00000000-0005-0000-0000-0000856A0000}"/>
    <cellStyle name="Standard 4 4 2 3 2 8 3" xfId="24365" xr:uid="{00000000-0005-0000-0000-0000866A0000}"/>
    <cellStyle name="Standard 4 4 2 3 2 9" xfId="8015" xr:uid="{00000000-0005-0000-0000-0000876A0000}"/>
    <cellStyle name="Standard 4 4 2 3 2 9 2" xfId="16436" xr:uid="{00000000-0005-0000-0000-0000886A0000}"/>
    <cellStyle name="Standard 4 4 2 3 2 9 2 2" xfId="33274" xr:uid="{00000000-0005-0000-0000-0000896A0000}"/>
    <cellStyle name="Standard 4 4 2 3 2 9 3" xfId="24856" xr:uid="{00000000-0005-0000-0000-00008A6A0000}"/>
    <cellStyle name="Standard 4 4 2 3 3" xfId="565" xr:uid="{00000000-0005-0000-0000-00008B6A0000}"/>
    <cellStyle name="Standard 4 4 2 3 3 10" xfId="8509" xr:uid="{00000000-0005-0000-0000-00008C6A0000}"/>
    <cellStyle name="Standard 4 4 2 3 3 10 2" xfId="16930" xr:uid="{00000000-0005-0000-0000-00008D6A0000}"/>
    <cellStyle name="Standard 4 4 2 3 3 10 2 2" xfId="33768" xr:uid="{00000000-0005-0000-0000-00008E6A0000}"/>
    <cellStyle name="Standard 4 4 2 3 3 10 3" xfId="25350" xr:uid="{00000000-0005-0000-0000-00008F6A0000}"/>
    <cellStyle name="Standard 4 4 2 3 3 11" xfId="9041" xr:uid="{00000000-0005-0000-0000-0000906A0000}"/>
    <cellStyle name="Standard 4 4 2 3 3 11 2" xfId="25879" xr:uid="{00000000-0005-0000-0000-0000916A0000}"/>
    <cellStyle name="Standard 4 4 2 3 3 12" xfId="17461" xr:uid="{00000000-0005-0000-0000-0000926A0000}"/>
    <cellStyle name="Standard 4 4 2 3 3 2" xfId="1061" xr:uid="{00000000-0005-0000-0000-0000936A0000}"/>
    <cellStyle name="Standard 4 4 2 3 3 2 2" xfId="2049" xr:uid="{00000000-0005-0000-0000-0000946A0000}"/>
    <cellStyle name="Standard 4 4 2 3 3 2 2 2" xfId="5585" xr:uid="{00000000-0005-0000-0000-0000956A0000}"/>
    <cellStyle name="Standard 4 4 2 3 3 2 2 2 2" xfId="14006" xr:uid="{00000000-0005-0000-0000-0000966A0000}"/>
    <cellStyle name="Standard 4 4 2 3 3 2 2 2 2 2" xfId="30844" xr:uid="{00000000-0005-0000-0000-0000976A0000}"/>
    <cellStyle name="Standard 4 4 2 3 3 2 2 2 3" xfId="22426" xr:uid="{00000000-0005-0000-0000-0000986A0000}"/>
    <cellStyle name="Standard 4 4 2 3 3 2 2 3" xfId="10524" xr:uid="{00000000-0005-0000-0000-0000996A0000}"/>
    <cellStyle name="Standard 4 4 2 3 3 2 2 3 2" xfId="27362" xr:uid="{00000000-0005-0000-0000-00009A6A0000}"/>
    <cellStyle name="Standard 4 4 2 3 3 2 2 4" xfId="18944" xr:uid="{00000000-0005-0000-0000-00009B6A0000}"/>
    <cellStyle name="Standard 4 4 2 3 3 2 3" xfId="4597" xr:uid="{00000000-0005-0000-0000-00009C6A0000}"/>
    <cellStyle name="Standard 4 4 2 3 3 2 3 2" xfId="13018" xr:uid="{00000000-0005-0000-0000-00009D6A0000}"/>
    <cellStyle name="Standard 4 4 2 3 3 2 3 2 2" xfId="29856" xr:uid="{00000000-0005-0000-0000-00009E6A0000}"/>
    <cellStyle name="Standard 4 4 2 3 3 2 3 3" xfId="21438" xr:uid="{00000000-0005-0000-0000-00009F6A0000}"/>
    <cellStyle name="Standard 4 4 2 3 3 2 4" xfId="9536" xr:uid="{00000000-0005-0000-0000-0000A06A0000}"/>
    <cellStyle name="Standard 4 4 2 3 3 2 4 2" xfId="26374" xr:uid="{00000000-0005-0000-0000-0000A16A0000}"/>
    <cellStyle name="Standard 4 4 2 3 3 2 5" xfId="17956" xr:uid="{00000000-0005-0000-0000-0000A26A0000}"/>
    <cellStyle name="Standard 4 4 2 3 3 3" xfId="1554" xr:uid="{00000000-0005-0000-0000-0000A36A0000}"/>
    <cellStyle name="Standard 4 4 2 3 3 3 2" xfId="5090" xr:uid="{00000000-0005-0000-0000-0000A46A0000}"/>
    <cellStyle name="Standard 4 4 2 3 3 3 2 2" xfId="13511" xr:uid="{00000000-0005-0000-0000-0000A56A0000}"/>
    <cellStyle name="Standard 4 4 2 3 3 3 2 2 2" xfId="30349" xr:uid="{00000000-0005-0000-0000-0000A66A0000}"/>
    <cellStyle name="Standard 4 4 2 3 3 3 2 3" xfId="21931" xr:uid="{00000000-0005-0000-0000-0000A76A0000}"/>
    <cellStyle name="Standard 4 4 2 3 3 3 3" xfId="10029" xr:uid="{00000000-0005-0000-0000-0000A86A0000}"/>
    <cellStyle name="Standard 4 4 2 3 3 3 3 2" xfId="26867" xr:uid="{00000000-0005-0000-0000-0000A96A0000}"/>
    <cellStyle name="Standard 4 4 2 3 3 3 4" xfId="18449" xr:uid="{00000000-0005-0000-0000-0000AA6A0000}"/>
    <cellStyle name="Standard 4 4 2 3 3 4" xfId="2556" xr:uid="{00000000-0005-0000-0000-0000AB6A0000}"/>
    <cellStyle name="Standard 4 4 2 3 3 4 2" xfId="6042" xr:uid="{00000000-0005-0000-0000-0000AC6A0000}"/>
    <cellStyle name="Standard 4 4 2 3 3 4 2 2" xfId="14463" xr:uid="{00000000-0005-0000-0000-0000AD6A0000}"/>
    <cellStyle name="Standard 4 4 2 3 3 4 2 2 2" xfId="31301" xr:uid="{00000000-0005-0000-0000-0000AE6A0000}"/>
    <cellStyle name="Standard 4 4 2 3 3 4 2 3" xfId="22883" xr:uid="{00000000-0005-0000-0000-0000AF6A0000}"/>
    <cellStyle name="Standard 4 4 2 3 3 4 3" xfId="10981" xr:uid="{00000000-0005-0000-0000-0000B06A0000}"/>
    <cellStyle name="Standard 4 4 2 3 3 4 3 2" xfId="27819" xr:uid="{00000000-0005-0000-0000-0000B16A0000}"/>
    <cellStyle name="Standard 4 4 2 3 3 4 4" xfId="19401" xr:uid="{00000000-0005-0000-0000-0000B26A0000}"/>
    <cellStyle name="Standard 4 4 2 3 3 5" xfId="3051" xr:uid="{00000000-0005-0000-0000-0000B36A0000}"/>
    <cellStyle name="Standard 4 4 2 3 3 5 2" xfId="6533" xr:uid="{00000000-0005-0000-0000-0000B46A0000}"/>
    <cellStyle name="Standard 4 4 2 3 3 5 2 2" xfId="14954" xr:uid="{00000000-0005-0000-0000-0000B56A0000}"/>
    <cellStyle name="Standard 4 4 2 3 3 5 2 2 2" xfId="31792" xr:uid="{00000000-0005-0000-0000-0000B66A0000}"/>
    <cellStyle name="Standard 4 4 2 3 3 5 2 3" xfId="23374" xr:uid="{00000000-0005-0000-0000-0000B76A0000}"/>
    <cellStyle name="Standard 4 4 2 3 3 5 3" xfId="11472" xr:uid="{00000000-0005-0000-0000-0000B86A0000}"/>
    <cellStyle name="Standard 4 4 2 3 3 5 3 2" xfId="28310" xr:uid="{00000000-0005-0000-0000-0000B96A0000}"/>
    <cellStyle name="Standard 4 4 2 3 3 5 4" xfId="19892" xr:uid="{00000000-0005-0000-0000-0000BA6A0000}"/>
    <cellStyle name="Standard 4 4 2 3 3 6" xfId="3548" xr:uid="{00000000-0005-0000-0000-0000BB6A0000}"/>
    <cellStyle name="Standard 4 4 2 3 3 6 2" xfId="7030" xr:uid="{00000000-0005-0000-0000-0000BC6A0000}"/>
    <cellStyle name="Standard 4 4 2 3 3 6 2 2" xfId="15451" xr:uid="{00000000-0005-0000-0000-0000BD6A0000}"/>
    <cellStyle name="Standard 4 4 2 3 3 6 2 2 2" xfId="32289" xr:uid="{00000000-0005-0000-0000-0000BE6A0000}"/>
    <cellStyle name="Standard 4 4 2 3 3 6 2 3" xfId="23871" xr:uid="{00000000-0005-0000-0000-0000BF6A0000}"/>
    <cellStyle name="Standard 4 4 2 3 3 6 3" xfId="11969" xr:uid="{00000000-0005-0000-0000-0000C06A0000}"/>
    <cellStyle name="Standard 4 4 2 3 3 6 3 2" xfId="28807" xr:uid="{00000000-0005-0000-0000-0000C16A0000}"/>
    <cellStyle name="Standard 4 4 2 3 3 6 4" xfId="20389" xr:uid="{00000000-0005-0000-0000-0000C26A0000}"/>
    <cellStyle name="Standard 4 4 2 3 3 7" xfId="4102" xr:uid="{00000000-0005-0000-0000-0000C36A0000}"/>
    <cellStyle name="Standard 4 4 2 3 3 7 2" xfId="12523" xr:uid="{00000000-0005-0000-0000-0000C46A0000}"/>
    <cellStyle name="Standard 4 4 2 3 3 7 2 2" xfId="29361" xr:uid="{00000000-0005-0000-0000-0000C56A0000}"/>
    <cellStyle name="Standard 4 4 2 3 3 7 3" xfId="20943" xr:uid="{00000000-0005-0000-0000-0000C66A0000}"/>
    <cellStyle name="Standard 4 4 2 3 3 8" xfId="7525" xr:uid="{00000000-0005-0000-0000-0000C76A0000}"/>
    <cellStyle name="Standard 4 4 2 3 3 8 2" xfId="15946" xr:uid="{00000000-0005-0000-0000-0000C86A0000}"/>
    <cellStyle name="Standard 4 4 2 3 3 8 2 2" xfId="32784" xr:uid="{00000000-0005-0000-0000-0000C96A0000}"/>
    <cellStyle name="Standard 4 4 2 3 3 8 3" xfId="24366" xr:uid="{00000000-0005-0000-0000-0000CA6A0000}"/>
    <cellStyle name="Standard 4 4 2 3 3 9" xfId="8016" xr:uid="{00000000-0005-0000-0000-0000CB6A0000}"/>
    <cellStyle name="Standard 4 4 2 3 3 9 2" xfId="16437" xr:uid="{00000000-0005-0000-0000-0000CC6A0000}"/>
    <cellStyle name="Standard 4 4 2 3 3 9 2 2" xfId="33275" xr:uid="{00000000-0005-0000-0000-0000CD6A0000}"/>
    <cellStyle name="Standard 4 4 2 3 3 9 3" xfId="24857" xr:uid="{00000000-0005-0000-0000-0000CE6A0000}"/>
    <cellStyle name="Standard 4 4 2 3 4" xfId="736" xr:uid="{00000000-0005-0000-0000-0000CF6A0000}"/>
    <cellStyle name="Standard 4 4 2 3 4 2" xfId="1724" xr:uid="{00000000-0005-0000-0000-0000D06A0000}"/>
    <cellStyle name="Standard 4 4 2 3 4 2 2" xfId="5260" xr:uid="{00000000-0005-0000-0000-0000D16A0000}"/>
    <cellStyle name="Standard 4 4 2 3 4 2 2 2" xfId="13681" xr:uid="{00000000-0005-0000-0000-0000D26A0000}"/>
    <cellStyle name="Standard 4 4 2 3 4 2 2 2 2" xfId="30519" xr:uid="{00000000-0005-0000-0000-0000D36A0000}"/>
    <cellStyle name="Standard 4 4 2 3 4 2 2 3" xfId="22101" xr:uid="{00000000-0005-0000-0000-0000D46A0000}"/>
    <cellStyle name="Standard 4 4 2 3 4 2 3" xfId="10199" xr:uid="{00000000-0005-0000-0000-0000D56A0000}"/>
    <cellStyle name="Standard 4 4 2 3 4 2 3 2" xfId="27037" xr:uid="{00000000-0005-0000-0000-0000D66A0000}"/>
    <cellStyle name="Standard 4 4 2 3 4 2 4" xfId="18619" xr:uid="{00000000-0005-0000-0000-0000D76A0000}"/>
    <cellStyle name="Standard 4 4 2 3 4 3" xfId="4272" xr:uid="{00000000-0005-0000-0000-0000D86A0000}"/>
    <cellStyle name="Standard 4 4 2 3 4 3 2" xfId="12693" xr:uid="{00000000-0005-0000-0000-0000D96A0000}"/>
    <cellStyle name="Standard 4 4 2 3 4 3 2 2" xfId="29531" xr:uid="{00000000-0005-0000-0000-0000DA6A0000}"/>
    <cellStyle name="Standard 4 4 2 3 4 3 3" xfId="21113" xr:uid="{00000000-0005-0000-0000-0000DB6A0000}"/>
    <cellStyle name="Standard 4 4 2 3 4 4" xfId="9211" xr:uid="{00000000-0005-0000-0000-0000DC6A0000}"/>
    <cellStyle name="Standard 4 4 2 3 4 4 2" xfId="26049" xr:uid="{00000000-0005-0000-0000-0000DD6A0000}"/>
    <cellStyle name="Standard 4 4 2 3 4 5" xfId="17631" xr:uid="{00000000-0005-0000-0000-0000DE6A0000}"/>
    <cellStyle name="Standard 4 4 2 3 5" xfId="1229" xr:uid="{00000000-0005-0000-0000-0000DF6A0000}"/>
    <cellStyle name="Standard 4 4 2 3 5 2" xfId="4765" xr:uid="{00000000-0005-0000-0000-0000E06A0000}"/>
    <cellStyle name="Standard 4 4 2 3 5 2 2" xfId="13186" xr:uid="{00000000-0005-0000-0000-0000E16A0000}"/>
    <cellStyle name="Standard 4 4 2 3 5 2 2 2" xfId="30024" xr:uid="{00000000-0005-0000-0000-0000E26A0000}"/>
    <cellStyle name="Standard 4 4 2 3 5 2 3" xfId="21606" xr:uid="{00000000-0005-0000-0000-0000E36A0000}"/>
    <cellStyle name="Standard 4 4 2 3 5 3" xfId="9704" xr:uid="{00000000-0005-0000-0000-0000E46A0000}"/>
    <cellStyle name="Standard 4 4 2 3 5 3 2" xfId="26542" xr:uid="{00000000-0005-0000-0000-0000E56A0000}"/>
    <cellStyle name="Standard 4 4 2 3 5 4" xfId="18124" xr:uid="{00000000-0005-0000-0000-0000E66A0000}"/>
    <cellStyle name="Standard 4 4 2 3 6" xfId="2554" xr:uid="{00000000-0005-0000-0000-0000E76A0000}"/>
    <cellStyle name="Standard 4 4 2 3 6 2" xfId="6040" xr:uid="{00000000-0005-0000-0000-0000E86A0000}"/>
    <cellStyle name="Standard 4 4 2 3 6 2 2" xfId="14461" xr:uid="{00000000-0005-0000-0000-0000E96A0000}"/>
    <cellStyle name="Standard 4 4 2 3 6 2 2 2" xfId="31299" xr:uid="{00000000-0005-0000-0000-0000EA6A0000}"/>
    <cellStyle name="Standard 4 4 2 3 6 2 3" xfId="22881" xr:uid="{00000000-0005-0000-0000-0000EB6A0000}"/>
    <cellStyle name="Standard 4 4 2 3 6 3" xfId="10979" xr:uid="{00000000-0005-0000-0000-0000EC6A0000}"/>
    <cellStyle name="Standard 4 4 2 3 6 3 2" xfId="27817" xr:uid="{00000000-0005-0000-0000-0000ED6A0000}"/>
    <cellStyle name="Standard 4 4 2 3 6 4" xfId="19399" xr:uid="{00000000-0005-0000-0000-0000EE6A0000}"/>
    <cellStyle name="Standard 4 4 2 3 7" xfId="3049" xr:uid="{00000000-0005-0000-0000-0000EF6A0000}"/>
    <cellStyle name="Standard 4 4 2 3 7 2" xfId="6531" xr:uid="{00000000-0005-0000-0000-0000F06A0000}"/>
    <cellStyle name="Standard 4 4 2 3 7 2 2" xfId="14952" xr:uid="{00000000-0005-0000-0000-0000F16A0000}"/>
    <cellStyle name="Standard 4 4 2 3 7 2 2 2" xfId="31790" xr:uid="{00000000-0005-0000-0000-0000F26A0000}"/>
    <cellStyle name="Standard 4 4 2 3 7 2 3" xfId="23372" xr:uid="{00000000-0005-0000-0000-0000F36A0000}"/>
    <cellStyle name="Standard 4 4 2 3 7 3" xfId="11470" xr:uid="{00000000-0005-0000-0000-0000F46A0000}"/>
    <cellStyle name="Standard 4 4 2 3 7 3 2" xfId="28308" xr:uid="{00000000-0005-0000-0000-0000F56A0000}"/>
    <cellStyle name="Standard 4 4 2 3 7 4" xfId="19890" xr:uid="{00000000-0005-0000-0000-0000F66A0000}"/>
    <cellStyle name="Standard 4 4 2 3 8" xfId="3546" xr:uid="{00000000-0005-0000-0000-0000F76A0000}"/>
    <cellStyle name="Standard 4 4 2 3 8 2" xfId="7028" xr:uid="{00000000-0005-0000-0000-0000F86A0000}"/>
    <cellStyle name="Standard 4 4 2 3 8 2 2" xfId="15449" xr:uid="{00000000-0005-0000-0000-0000F96A0000}"/>
    <cellStyle name="Standard 4 4 2 3 8 2 2 2" xfId="32287" xr:uid="{00000000-0005-0000-0000-0000FA6A0000}"/>
    <cellStyle name="Standard 4 4 2 3 8 2 3" xfId="23869" xr:uid="{00000000-0005-0000-0000-0000FB6A0000}"/>
    <cellStyle name="Standard 4 4 2 3 8 3" xfId="11967" xr:uid="{00000000-0005-0000-0000-0000FC6A0000}"/>
    <cellStyle name="Standard 4 4 2 3 8 3 2" xfId="28805" xr:uid="{00000000-0005-0000-0000-0000FD6A0000}"/>
    <cellStyle name="Standard 4 4 2 3 8 4" xfId="20387" xr:uid="{00000000-0005-0000-0000-0000FE6A0000}"/>
    <cellStyle name="Standard 4 4 2 3 9" xfId="3777" xr:uid="{00000000-0005-0000-0000-0000FF6A0000}"/>
    <cellStyle name="Standard 4 4 2 3 9 2" xfId="12198" xr:uid="{00000000-0005-0000-0000-0000006B0000}"/>
    <cellStyle name="Standard 4 4 2 3 9 2 2" xfId="29036" xr:uid="{00000000-0005-0000-0000-0000016B0000}"/>
    <cellStyle name="Standard 4 4 2 3 9 3" xfId="20618" xr:uid="{00000000-0005-0000-0000-0000026B0000}"/>
    <cellStyle name="Standard 4 4 2 4" xfId="325" xr:uid="{00000000-0005-0000-0000-0000036B0000}"/>
    <cellStyle name="Standard 4 4 2 4 10" xfId="8510" xr:uid="{00000000-0005-0000-0000-0000046B0000}"/>
    <cellStyle name="Standard 4 4 2 4 10 2" xfId="16931" xr:uid="{00000000-0005-0000-0000-0000056B0000}"/>
    <cellStyle name="Standard 4 4 2 4 10 2 2" xfId="33769" xr:uid="{00000000-0005-0000-0000-0000066B0000}"/>
    <cellStyle name="Standard 4 4 2 4 10 3" xfId="25351" xr:uid="{00000000-0005-0000-0000-0000076B0000}"/>
    <cellStyle name="Standard 4 4 2 4 11" xfId="8800" xr:uid="{00000000-0005-0000-0000-0000086B0000}"/>
    <cellStyle name="Standard 4 4 2 4 11 2" xfId="25639" xr:uid="{00000000-0005-0000-0000-0000096B0000}"/>
    <cellStyle name="Standard 4 4 2 4 12" xfId="17220" xr:uid="{00000000-0005-0000-0000-00000A6B0000}"/>
    <cellStyle name="Standard 4 4 2 4 2" xfId="821" xr:uid="{00000000-0005-0000-0000-00000B6B0000}"/>
    <cellStyle name="Standard 4 4 2 4 2 2" xfId="1809" xr:uid="{00000000-0005-0000-0000-00000C6B0000}"/>
    <cellStyle name="Standard 4 4 2 4 2 2 2" xfId="5345" xr:uid="{00000000-0005-0000-0000-00000D6B0000}"/>
    <cellStyle name="Standard 4 4 2 4 2 2 2 2" xfId="13766" xr:uid="{00000000-0005-0000-0000-00000E6B0000}"/>
    <cellStyle name="Standard 4 4 2 4 2 2 2 2 2" xfId="30604" xr:uid="{00000000-0005-0000-0000-00000F6B0000}"/>
    <cellStyle name="Standard 4 4 2 4 2 2 2 3" xfId="22186" xr:uid="{00000000-0005-0000-0000-0000106B0000}"/>
    <cellStyle name="Standard 4 4 2 4 2 2 3" xfId="10284" xr:uid="{00000000-0005-0000-0000-0000116B0000}"/>
    <cellStyle name="Standard 4 4 2 4 2 2 3 2" xfId="27122" xr:uid="{00000000-0005-0000-0000-0000126B0000}"/>
    <cellStyle name="Standard 4 4 2 4 2 2 4" xfId="18704" xr:uid="{00000000-0005-0000-0000-0000136B0000}"/>
    <cellStyle name="Standard 4 4 2 4 2 3" xfId="4357" xr:uid="{00000000-0005-0000-0000-0000146B0000}"/>
    <cellStyle name="Standard 4 4 2 4 2 3 2" xfId="12778" xr:uid="{00000000-0005-0000-0000-0000156B0000}"/>
    <cellStyle name="Standard 4 4 2 4 2 3 2 2" xfId="29616" xr:uid="{00000000-0005-0000-0000-0000166B0000}"/>
    <cellStyle name="Standard 4 4 2 4 2 3 3" xfId="21198" xr:uid="{00000000-0005-0000-0000-0000176B0000}"/>
    <cellStyle name="Standard 4 4 2 4 2 4" xfId="9296" xr:uid="{00000000-0005-0000-0000-0000186B0000}"/>
    <cellStyle name="Standard 4 4 2 4 2 4 2" xfId="26134" xr:uid="{00000000-0005-0000-0000-0000196B0000}"/>
    <cellStyle name="Standard 4 4 2 4 2 5" xfId="17716" xr:uid="{00000000-0005-0000-0000-00001A6B0000}"/>
    <cellStyle name="Standard 4 4 2 4 3" xfId="1314" xr:uid="{00000000-0005-0000-0000-00001B6B0000}"/>
    <cellStyle name="Standard 4 4 2 4 3 2" xfId="4850" xr:uid="{00000000-0005-0000-0000-00001C6B0000}"/>
    <cellStyle name="Standard 4 4 2 4 3 2 2" xfId="13271" xr:uid="{00000000-0005-0000-0000-00001D6B0000}"/>
    <cellStyle name="Standard 4 4 2 4 3 2 2 2" xfId="30109" xr:uid="{00000000-0005-0000-0000-00001E6B0000}"/>
    <cellStyle name="Standard 4 4 2 4 3 2 3" xfId="21691" xr:uid="{00000000-0005-0000-0000-00001F6B0000}"/>
    <cellStyle name="Standard 4 4 2 4 3 3" xfId="9789" xr:uid="{00000000-0005-0000-0000-0000206B0000}"/>
    <cellStyle name="Standard 4 4 2 4 3 3 2" xfId="26627" xr:uid="{00000000-0005-0000-0000-0000216B0000}"/>
    <cellStyle name="Standard 4 4 2 4 3 4" xfId="18209" xr:uid="{00000000-0005-0000-0000-0000226B0000}"/>
    <cellStyle name="Standard 4 4 2 4 4" xfId="2557" xr:uid="{00000000-0005-0000-0000-0000236B0000}"/>
    <cellStyle name="Standard 4 4 2 4 4 2" xfId="6043" xr:uid="{00000000-0005-0000-0000-0000246B0000}"/>
    <cellStyle name="Standard 4 4 2 4 4 2 2" xfId="14464" xr:uid="{00000000-0005-0000-0000-0000256B0000}"/>
    <cellStyle name="Standard 4 4 2 4 4 2 2 2" xfId="31302" xr:uid="{00000000-0005-0000-0000-0000266B0000}"/>
    <cellStyle name="Standard 4 4 2 4 4 2 3" xfId="22884" xr:uid="{00000000-0005-0000-0000-0000276B0000}"/>
    <cellStyle name="Standard 4 4 2 4 4 3" xfId="10982" xr:uid="{00000000-0005-0000-0000-0000286B0000}"/>
    <cellStyle name="Standard 4 4 2 4 4 3 2" xfId="27820" xr:uid="{00000000-0005-0000-0000-0000296B0000}"/>
    <cellStyle name="Standard 4 4 2 4 4 4" xfId="19402" xr:uid="{00000000-0005-0000-0000-00002A6B0000}"/>
    <cellStyle name="Standard 4 4 2 4 5" xfId="3052" xr:uid="{00000000-0005-0000-0000-00002B6B0000}"/>
    <cellStyle name="Standard 4 4 2 4 5 2" xfId="6534" xr:uid="{00000000-0005-0000-0000-00002C6B0000}"/>
    <cellStyle name="Standard 4 4 2 4 5 2 2" xfId="14955" xr:uid="{00000000-0005-0000-0000-00002D6B0000}"/>
    <cellStyle name="Standard 4 4 2 4 5 2 2 2" xfId="31793" xr:uid="{00000000-0005-0000-0000-00002E6B0000}"/>
    <cellStyle name="Standard 4 4 2 4 5 2 3" xfId="23375" xr:uid="{00000000-0005-0000-0000-00002F6B0000}"/>
    <cellStyle name="Standard 4 4 2 4 5 3" xfId="11473" xr:uid="{00000000-0005-0000-0000-0000306B0000}"/>
    <cellStyle name="Standard 4 4 2 4 5 3 2" xfId="28311" xr:uid="{00000000-0005-0000-0000-0000316B0000}"/>
    <cellStyle name="Standard 4 4 2 4 5 4" xfId="19893" xr:uid="{00000000-0005-0000-0000-0000326B0000}"/>
    <cellStyle name="Standard 4 4 2 4 6" xfId="3549" xr:uid="{00000000-0005-0000-0000-0000336B0000}"/>
    <cellStyle name="Standard 4 4 2 4 6 2" xfId="7031" xr:uid="{00000000-0005-0000-0000-0000346B0000}"/>
    <cellStyle name="Standard 4 4 2 4 6 2 2" xfId="15452" xr:uid="{00000000-0005-0000-0000-0000356B0000}"/>
    <cellStyle name="Standard 4 4 2 4 6 2 2 2" xfId="32290" xr:uid="{00000000-0005-0000-0000-0000366B0000}"/>
    <cellStyle name="Standard 4 4 2 4 6 2 3" xfId="23872" xr:uid="{00000000-0005-0000-0000-0000376B0000}"/>
    <cellStyle name="Standard 4 4 2 4 6 3" xfId="11970" xr:uid="{00000000-0005-0000-0000-0000386B0000}"/>
    <cellStyle name="Standard 4 4 2 4 6 3 2" xfId="28808" xr:uid="{00000000-0005-0000-0000-0000396B0000}"/>
    <cellStyle name="Standard 4 4 2 4 6 4" xfId="20390" xr:uid="{00000000-0005-0000-0000-00003A6B0000}"/>
    <cellStyle name="Standard 4 4 2 4 7" xfId="3862" xr:uid="{00000000-0005-0000-0000-00003B6B0000}"/>
    <cellStyle name="Standard 4 4 2 4 7 2" xfId="12283" xr:uid="{00000000-0005-0000-0000-00003C6B0000}"/>
    <cellStyle name="Standard 4 4 2 4 7 2 2" xfId="29121" xr:uid="{00000000-0005-0000-0000-00003D6B0000}"/>
    <cellStyle name="Standard 4 4 2 4 7 3" xfId="20703" xr:uid="{00000000-0005-0000-0000-00003E6B0000}"/>
    <cellStyle name="Standard 4 4 2 4 8" xfId="7526" xr:uid="{00000000-0005-0000-0000-00003F6B0000}"/>
    <cellStyle name="Standard 4 4 2 4 8 2" xfId="15947" xr:uid="{00000000-0005-0000-0000-0000406B0000}"/>
    <cellStyle name="Standard 4 4 2 4 8 2 2" xfId="32785" xr:uid="{00000000-0005-0000-0000-0000416B0000}"/>
    <cellStyle name="Standard 4 4 2 4 8 3" xfId="24367" xr:uid="{00000000-0005-0000-0000-0000426B0000}"/>
    <cellStyle name="Standard 4 4 2 4 9" xfId="8017" xr:uid="{00000000-0005-0000-0000-0000436B0000}"/>
    <cellStyle name="Standard 4 4 2 4 9 2" xfId="16438" xr:uid="{00000000-0005-0000-0000-0000446B0000}"/>
    <cellStyle name="Standard 4 4 2 4 9 2 2" xfId="33276" xr:uid="{00000000-0005-0000-0000-0000456B0000}"/>
    <cellStyle name="Standard 4 4 2 4 9 3" xfId="24858" xr:uid="{00000000-0005-0000-0000-0000466B0000}"/>
    <cellStyle name="Standard 4 4 2 5" xfId="487" xr:uid="{00000000-0005-0000-0000-0000476B0000}"/>
    <cellStyle name="Standard 4 4 2 5 10" xfId="8511" xr:uid="{00000000-0005-0000-0000-0000486B0000}"/>
    <cellStyle name="Standard 4 4 2 5 10 2" xfId="16932" xr:uid="{00000000-0005-0000-0000-0000496B0000}"/>
    <cellStyle name="Standard 4 4 2 5 10 2 2" xfId="33770" xr:uid="{00000000-0005-0000-0000-00004A6B0000}"/>
    <cellStyle name="Standard 4 4 2 5 10 3" xfId="25352" xr:uid="{00000000-0005-0000-0000-00004B6B0000}"/>
    <cellStyle name="Standard 4 4 2 5 11" xfId="8963" xr:uid="{00000000-0005-0000-0000-00004C6B0000}"/>
    <cellStyle name="Standard 4 4 2 5 11 2" xfId="25801" xr:uid="{00000000-0005-0000-0000-00004D6B0000}"/>
    <cellStyle name="Standard 4 4 2 5 12" xfId="17383" xr:uid="{00000000-0005-0000-0000-00004E6B0000}"/>
    <cellStyle name="Standard 4 4 2 5 2" xfId="983" xr:uid="{00000000-0005-0000-0000-00004F6B0000}"/>
    <cellStyle name="Standard 4 4 2 5 2 2" xfId="1971" xr:uid="{00000000-0005-0000-0000-0000506B0000}"/>
    <cellStyle name="Standard 4 4 2 5 2 2 2" xfId="5507" xr:uid="{00000000-0005-0000-0000-0000516B0000}"/>
    <cellStyle name="Standard 4 4 2 5 2 2 2 2" xfId="13928" xr:uid="{00000000-0005-0000-0000-0000526B0000}"/>
    <cellStyle name="Standard 4 4 2 5 2 2 2 2 2" xfId="30766" xr:uid="{00000000-0005-0000-0000-0000536B0000}"/>
    <cellStyle name="Standard 4 4 2 5 2 2 2 3" xfId="22348" xr:uid="{00000000-0005-0000-0000-0000546B0000}"/>
    <cellStyle name="Standard 4 4 2 5 2 2 3" xfId="10446" xr:uid="{00000000-0005-0000-0000-0000556B0000}"/>
    <cellStyle name="Standard 4 4 2 5 2 2 3 2" xfId="27284" xr:uid="{00000000-0005-0000-0000-0000566B0000}"/>
    <cellStyle name="Standard 4 4 2 5 2 2 4" xfId="18866" xr:uid="{00000000-0005-0000-0000-0000576B0000}"/>
    <cellStyle name="Standard 4 4 2 5 2 3" xfId="4519" xr:uid="{00000000-0005-0000-0000-0000586B0000}"/>
    <cellStyle name="Standard 4 4 2 5 2 3 2" xfId="12940" xr:uid="{00000000-0005-0000-0000-0000596B0000}"/>
    <cellStyle name="Standard 4 4 2 5 2 3 2 2" xfId="29778" xr:uid="{00000000-0005-0000-0000-00005A6B0000}"/>
    <cellStyle name="Standard 4 4 2 5 2 3 3" xfId="21360" xr:uid="{00000000-0005-0000-0000-00005B6B0000}"/>
    <cellStyle name="Standard 4 4 2 5 2 4" xfId="9458" xr:uid="{00000000-0005-0000-0000-00005C6B0000}"/>
    <cellStyle name="Standard 4 4 2 5 2 4 2" xfId="26296" xr:uid="{00000000-0005-0000-0000-00005D6B0000}"/>
    <cellStyle name="Standard 4 4 2 5 2 5" xfId="17878" xr:uid="{00000000-0005-0000-0000-00005E6B0000}"/>
    <cellStyle name="Standard 4 4 2 5 3" xfId="1476" xr:uid="{00000000-0005-0000-0000-00005F6B0000}"/>
    <cellStyle name="Standard 4 4 2 5 3 2" xfId="5012" xr:uid="{00000000-0005-0000-0000-0000606B0000}"/>
    <cellStyle name="Standard 4 4 2 5 3 2 2" xfId="13433" xr:uid="{00000000-0005-0000-0000-0000616B0000}"/>
    <cellStyle name="Standard 4 4 2 5 3 2 2 2" xfId="30271" xr:uid="{00000000-0005-0000-0000-0000626B0000}"/>
    <cellStyle name="Standard 4 4 2 5 3 2 3" xfId="21853" xr:uid="{00000000-0005-0000-0000-0000636B0000}"/>
    <cellStyle name="Standard 4 4 2 5 3 3" xfId="9951" xr:uid="{00000000-0005-0000-0000-0000646B0000}"/>
    <cellStyle name="Standard 4 4 2 5 3 3 2" xfId="26789" xr:uid="{00000000-0005-0000-0000-0000656B0000}"/>
    <cellStyle name="Standard 4 4 2 5 3 4" xfId="18371" xr:uid="{00000000-0005-0000-0000-0000666B0000}"/>
    <cellStyle name="Standard 4 4 2 5 4" xfId="2558" xr:uid="{00000000-0005-0000-0000-0000676B0000}"/>
    <cellStyle name="Standard 4 4 2 5 4 2" xfId="6044" xr:uid="{00000000-0005-0000-0000-0000686B0000}"/>
    <cellStyle name="Standard 4 4 2 5 4 2 2" xfId="14465" xr:uid="{00000000-0005-0000-0000-0000696B0000}"/>
    <cellStyle name="Standard 4 4 2 5 4 2 2 2" xfId="31303" xr:uid="{00000000-0005-0000-0000-00006A6B0000}"/>
    <cellStyle name="Standard 4 4 2 5 4 2 3" xfId="22885" xr:uid="{00000000-0005-0000-0000-00006B6B0000}"/>
    <cellStyle name="Standard 4 4 2 5 4 3" xfId="10983" xr:uid="{00000000-0005-0000-0000-00006C6B0000}"/>
    <cellStyle name="Standard 4 4 2 5 4 3 2" xfId="27821" xr:uid="{00000000-0005-0000-0000-00006D6B0000}"/>
    <cellStyle name="Standard 4 4 2 5 4 4" xfId="19403" xr:uid="{00000000-0005-0000-0000-00006E6B0000}"/>
    <cellStyle name="Standard 4 4 2 5 5" xfId="3053" xr:uid="{00000000-0005-0000-0000-00006F6B0000}"/>
    <cellStyle name="Standard 4 4 2 5 5 2" xfId="6535" xr:uid="{00000000-0005-0000-0000-0000706B0000}"/>
    <cellStyle name="Standard 4 4 2 5 5 2 2" xfId="14956" xr:uid="{00000000-0005-0000-0000-0000716B0000}"/>
    <cellStyle name="Standard 4 4 2 5 5 2 2 2" xfId="31794" xr:uid="{00000000-0005-0000-0000-0000726B0000}"/>
    <cellStyle name="Standard 4 4 2 5 5 2 3" xfId="23376" xr:uid="{00000000-0005-0000-0000-0000736B0000}"/>
    <cellStyle name="Standard 4 4 2 5 5 3" xfId="11474" xr:uid="{00000000-0005-0000-0000-0000746B0000}"/>
    <cellStyle name="Standard 4 4 2 5 5 3 2" xfId="28312" xr:uid="{00000000-0005-0000-0000-0000756B0000}"/>
    <cellStyle name="Standard 4 4 2 5 5 4" xfId="19894" xr:uid="{00000000-0005-0000-0000-0000766B0000}"/>
    <cellStyle name="Standard 4 4 2 5 6" xfId="3550" xr:uid="{00000000-0005-0000-0000-0000776B0000}"/>
    <cellStyle name="Standard 4 4 2 5 6 2" xfId="7032" xr:uid="{00000000-0005-0000-0000-0000786B0000}"/>
    <cellStyle name="Standard 4 4 2 5 6 2 2" xfId="15453" xr:uid="{00000000-0005-0000-0000-0000796B0000}"/>
    <cellStyle name="Standard 4 4 2 5 6 2 2 2" xfId="32291" xr:uid="{00000000-0005-0000-0000-00007A6B0000}"/>
    <cellStyle name="Standard 4 4 2 5 6 2 3" xfId="23873" xr:uid="{00000000-0005-0000-0000-00007B6B0000}"/>
    <cellStyle name="Standard 4 4 2 5 6 3" xfId="11971" xr:uid="{00000000-0005-0000-0000-00007C6B0000}"/>
    <cellStyle name="Standard 4 4 2 5 6 3 2" xfId="28809" xr:uid="{00000000-0005-0000-0000-00007D6B0000}"/>
    <cellStyle name="Standard 4 4 2 5 6 4" xfId="20391" xr:uid="{00000000-0005-0000-0000-00007E6B0000}"/>
    <cellStyle name="Standard 4 4 2 5 7" xfId="4024" xr:uid="{00000000-0005-0000-0000-00007F6B0000}"/>
    <cellStyle name="Standard 4 4 2 5 7 2" xfId="12445" xr:uid="{00000000-0005-0000-0000-0000806B0000}"/>
    <cellStyle name="Standard 4 4 2 5 7 2 2" xfId="29283" xr:uid="{00000000-0005-0000-0000-0000816B0000}"/>
    <cellStyle name="Standard 4 4 2 5 7 3" xfId="20865" xr:uid="{00000000-0005-0000-0000-0000826B0000}"/>
    <cellStyle name="Standard 4 4 2 5 8" xfId="7527" xr:uid="{00000000-0005-0000-0000-0000836B0000}"/>
    <cellStyle name="Standard 4 4 2 5 8 2" xfId="15948" xr:uid="{00000000-0005-0000-0000-0000846B0000}"/>
    <cellStyle name="Standard 4 4 2 5 8 2 2" xfId="32786" xr:uid="{00000000-0005-0000-0000-0000856B0000}"/>
    <cellStyle name="Standard 4 4 2 5 8 3" xfId="24368" xr:uid="{00000000-0005-0000-0000-0000866B0000}"/>
    <cellStyle name="Standard 4 4 2 5 9" xfId="8018" xr:uid="{00000000-0005-0000-0000-0000876B0000}"/>
    <cellStyle name="Standard 4 4 2 5 9 2" xfId="16439" xr:uid="{00000000-0005-0000-0000-0000886B0000}"/>
    <cellStyle name="Standard 4 4 2 5 9 2 2" xfId="33277" xr:uid="{00000000-0005-0000-0000-0000896B0000}"/>
    <cellStyle name="Standard 4 4 2 5 9 3" xfId="24859" xr:uid="{00000000-0005-0000-0000-00008A6B0000}"/>
    <cellStyle name="Standard 4 4 2 6" xfId="658" xr:uid="{00000000-0005-0000-0000-00008B6B0000}"/>
    <cellStyle name="Standard 4 4 2 6 2" xfId="1646" xr:uid="{00000000-0005-0000-0000-00008C6B0000}"/>
    <cellStyle name="Standard 4 4 2 6 2 2" xfId="5182" xr:uid="{00000000-0005-0000-0000-00008D6B0000}"/>
    <cellStyle name="Standard 4 4 2 6 2 2 2" xfId="13603" xr:uid="{00000000-0005-0000-0000-00008E6B0000}"/>
    <cellStyle name="Standard 4 4 2 6 2 2 2 2" xfId="30441" xr:uid="{00000000-0005-0000-0000-00008F6B0000}"/>
    <cellStyle name="Standard 4 4 2 6 2 2 3" xfId="22023" xr:uid="{00000000-0005-0000-0000-0000906B0000}"/>
    <cellStyle name="Standard 4 4 2 6 2 3" xfId="10121" xr:uid="{00000000-0005-0000-0000-0000916B0000}"/>
    <cellStyle name="Standard 4 4 2 6 2 3 2" xfId="26959" xr:uid="{00000000-0005-0000-0000-0000926B0000}"/>
    <cellStyle name="Standard 4 4 2 6 2 4" xfId="18541" xr:uid="{00000000-0005-0000-0000-0000936B0000}"/>
    <cellStyle name="Standard 4 4 2 6 3" xfId="4194" xr:uid="{00000000-0005-0000-0000-0000946B0000}"/>
    <cellStyle name="Standard 4 4 2 6 3 2" xfId="12615" xr:uid="{00000000-0005-0000-0000-0000956B0000}"/>
    <cellStyle name="Standard 4 4 2 6 3 2 2" xfId="29453" xr:uid="{00000000-0005-0000-0000-0000966B0000}"/>
    <cellStyle name="Standard 4 4 2 6 3 3" xfId="21035" xr:uid="{00000000-0005-0000-0000-0000976B0000}"/>
    <cellStyle name="Standard 4 4 2 6 4" xfId="9133" xr:uid="{00000000-0005-0000-0000-0000986B0000}"/>
    <cellStyle name="Standard 4 4 2 6 4 2" xfId="25971" xr:uid="{00000000-0005-0000-0000-0000996B0000}"/>
    <cellStyle name="Standard 4 4 2 6 5" xfId="17553" xr:uid="{00000000-0005-0000-0000-00009A6B0000}"/>
    <cellStyle name="Standard 4 4 2 7" xfId="1151" xr:uid="{00000000-0005-0000-0000-00009B6B0000}"/>
    <cellStyle name="Standard 4 4 2 7 2" xfId="4687" xr:uid="{00000000-0005-0000-0000-00009C6B0000}"/>
    <cellStyle name="Standard 4 4 2 7 2 2" xfId="13108" xr:uid="{00000000-0005-0000-0000-00009D6B0000}"/>
    <cellStyle name="Standard 4 4 2 7 2 2 2" xfId="29946" xr:uid="{00000000-0005-0000-0000-00009E6B0000}"/>
    <cellStyle name="Standard 4 4 2 7 2 3" xfId="21528" xr:uid="{00000000-0005-0000-0000-00009F6B0000}"/>
    <cellStyle name="Standard 4 4 2 7 3" xfId="9626" xr:uid="{00000000-0005-0000-0000-0000A06B0000}"/>
    <cellStyle name="Standard 4 4 2 7 3 2" xfId="26464" xr:uid="{00000000-0005-0000-0000-0000A16B0000}"/>
    <cellStyle name="Standard 4 4 2 7 4" xfId="18046" xr:uid="{00000000-0005-0000-0000-0000A26B0000}"/>
    <cellStyle name="Standard 4 4 2 8" xfId="2547" xr:uid="{00000000-0005-0000-0000-0000A36B0000}"/>
    <cellStyle name="Standard 4 4 2 8 2" xfId="6033" xr:uid="{00000000-0005-0000-0000-0000A46B0000}"/>
    <cellStyle name="Standard 4 4 2 8 2 2" xfId="14454" xr:uid="{00000000-0005-0000-0000-0000A56B0000}"/>
    <cellStyle name="Standard 4 4 2 8 2 2 2" xfId="31292" xr:uid="{00000000-0005-0000-0000-0000A66B0000}"/>
    <cellStyle name="Standard 4 4 2 8 2 3" xfId="22874" xr:uid="{00000000-0005-0000-0000-0000A76B0000}"/>
    <cellStyle name="Standard 4 4 2 8 3" xfId="10972" xr:uid="{00000000-0005-0000-0000-0000A86B0000}"/>
    <cellStyle name="Standard 4 4 2 8 3 2" xfId="27810" xr:uid="{00000000-0005-0000-0000-0000A96B0000}"/>
    <cellStyle name="Standard 4 4 2 8 4" xfId="19392" xr:uid="{00000000-0005-0000-0000-0000AA6B0000}"/>
    <cellStyle name="Standard 4 4 2 9" xfId="3042" xr:uid="{00000000-0005-0000-0000-0000AB6B0000}"/>
    <cellStyle name="Standard 4 4 2 9 2" xfId="6524" xr:uid="{00000000-0005-0000-0000-0000AC6B0000}"/>
    <cellStyle name="Standard 4 4 2 9 2 2" xfId="14945" xr:uid="{00000000-0005-0000-0000-0000AD6B0000}"/>
    <cellStyle name="Standard 4 4 2 9 2 2 2" xfId="31783" xr:uid="{00000000-0005-0000-0000-0000AE6B0000}"/>
    <cellStyle name="Standard 4 4 2 9 2 3" xfId="23365" xr:uid="{00000000-0005-0000-0000-0000AF6B0000}"/>
    <cellStyle name="Standard 4 4 2 9 3" xfId="11463" xr:uid="{00000000-0005-0000-0000-0000B06B0000}"/>
    <cellStyle name="Standard 4 4 2 9 3 2" xfId="28301" xr:uid="{00000000-0005-0000-0000-0000B16B0000}"/>
    <cellStyle name="Standard 4 4 2 9 4" xfId="19883" xr:uid="{00000000-0005-0000-0000-0000B26B0000}"/>
    <cellStyle name="Standard 4 4 2_1" xfId="262" xr:uid="{00000000-0005-0000-0000-0000B36B0000}"/>
    <cellStyle name="Standard 4 4 3" xfId="124" xr:uid="{00000000-0005-0000-0000-0000B46B0000}"/>
    <cellStyle name="Standard 4 4 3 10" xfId="3739" xr:uid="{00000000-0005-0000-0000-0000B56B0000}"/>
    <cellStyle name="Standard 4 4 3 10 2" xfId="12160" xr:uid="{00000000-0005-0000-0000-0000B66B0000}"/>
    <cellStyle name="Standard 4 4 3 10 2 2" xfId="28998" xr:uid="{00000000-0005-0000-0000-0000B76B0000}"/>
    <cellStyle name="Standard 4 4 3 10 3" xfId="20580" xr:uid="{00000000-0005-0000-0000-0000B86B0000}"/>
    <cellStyle name="Standard 4 4 3 11" xfId="7528" xr:uid="{00000000-0005-0000-0000-0000B96B0000}"/>
    <cellStyle name="Standard 4 4 3 11 2" xfId="15949" xr:uid="{00000000-0005-0000-0000-0000BA6B0000}"/>
    <cellStyle name="Standard 4 4 3 11 2 2" xfId="32787" xr:uid="{00000000-0005-0000-0000-0000BB6B0000}"/>
    <cellStyle name="Standard 4 4 3 11 3" xfId="24369" xr:uid="{00000000-0005-0000-0000-0000BC6B0000}"/>
    <cellStyle name="Standard 4 4 3 12" xfId="8019" xr:uid="{00000000-0005-0000-0000-0000BD6B0000}"/>
    <cellStyle name="Standard 4 4 3 12 2" xfId="16440" xr:uid="{00000000-0005-0000-0000-0000BE6B0000}"/>
    <cellStyle name="Standard 4 4 3 12 2 2" xfId="33278" xr:uid="{00000000-0005-0000-0000-0000BF6B0000}"/>
    <cellStyle name="Standard 4 4 3 12 3" xfId="24860" xr:uid="{00000000-0005-0000-0000-0000C06B0000}"/>
    <cellStyle name="Standard 4 4 3 13" xfId="8512" xr:uid="{00000000-0005-0000-0000-0000C16B0000}"/>
    <cellStyle name="Standard 4 4 3 13 2" xfId="16933" xr:uid="{00000000-0005-0000-0000-0000C26B0000}"/>
    <cellStyle name="Standard 4 4 3 13 2 2" xfId="33771" xr:uid="{00000000-0005-0000-0000-0000C36B0000}"/>
    <cellStyle name="Standard 4 4 3 13 3" xfId="25353" xr:uid="{00000000-0005-0000-0000-0000C46B0000}"/>
    <cellStyle name="Standard 4 4 3 14" xfId="8677" xr:uid="{00000000-0005-0000-0000-0000C56B0000}"/>
    <cellStyle name="Standard 4 4 3 14 2" xfId="25516" xr:uid="{00000000-0005-0000-0000-0000C66B0000}"/>
    <cellStyle name="Standard 4 4 3 15" xfId="17097" xr:uid="{00000000-0005-0000-0000-0000C76B0000}"/>
    <cellStyle name="Standard 4 4 3 2" xfId="266" xr:uid="{00000000-0005-0000-0000-0000C86B0000}"/>
    <cellStyle name="Standard 4 4 3 2 10" xfId="7529" xr:uid="{00000000-0005-0000-0000-0000C96B0000}"/>
    <cellStyle name="Standard 4 4 3 2 10 2" xfId="15950" xr:uid="{00000000-0005-0000-0000-0000CA6B0000}"/>
    <cellStyle name="Standard 4 4 3 2 10 2 2" xfId="32788" xr:uid="{00000000-0005-0000-0000-0000CB6B0000}"/>
    <cellStyle name="Standard 4 4 3 2 10 3" xfId="24370" xr:uid="{00000000-0005-0000-0000-0000CC6B0000}"/>
    <cellStyle name="Standard 4 4 3 2 11" xfId="8020" xr:uid="{00000000-0005-0000-0000-0000CD6B0000}"/>
    <cellStyle name="Standard 4 4 3 2 11 2" xfId="16441" xr:uid="{00000000-0005-0000-0000-0000CE6B0000}"/>
    <cellStyle name="Standard 4 4 3 2 11 2 2" xfId="33279" xr:uid="{00000000-0005-0000-0000-0000CF6B0000}"/>
    <cellStyle name="Standard 4 4 3 2 11 3" xfId="24861" xr:uid="{00000000-0005-0000-0000-0000D06B0000}"/>
    <cellStyle name="Standard 4 4 3 2 12" xfId="8513" xr:uid="{00000000-0005-0000-0000-0000D16B0000}"/>
    <cellStyle name="Standard 4 4 3 2 12 2" xfId="16934" xr:uid="{00000000-0005-0000-0000-0000D26B0000}"/>
    <cellStyle name="Standard 4 4 3 2 12 2 2" xfId="33772" xr:uid="{00000000-0005-0000-0000-0000D36B0000}"/>
    <cellStyle name="Standard 4 4 3 2 12 3" xfId="25354" xr:uid="{00000000-0005-0000-0000-0000D46B0000}"/>
    <cellStyle name="Standard 4 4 3 2 13" xfId="8754" xr:uid="{00000000-0005-0000-0000-0000D56B0000}"/>
    <cellStyle name="Standard 4 4 3 2 13 2" xfId="25593" xr:uid="{00000000-0005-0000-0000-0000D66B0000}"/>
    <cellStyle name="Standard 4 4 3 2 14" xfId="17174" xr:uid="{00000000-0005-0000-0000-0000D76B0000}"/>
    <cellStyle name="Standard 4 4 3 2 2" xfId="442" xr:uid="{00000000-0005-0000-0000-0000D86B0000}"/>
    <cellStyle name="Standard 4 4 3 2 2 10" xfId="8514" xr:uid="{00000000-0005-0000-0000-0000D96B0000}"/>
    <cellStyle name="Standard 4 4 3 2 2 10 2" xfId="16935" xr:uid="{00000000-0005-0000-0000-0000DA6B0000}"/>
    <cellStyle name="Standard 4 4 3 2 2 10 2 2" xfId="33773" xr:uid="{00000000-0005-0000-0000-0000DB6B0000}"/>
    <cellStyle name="Standard 4 4 3 2 2 10 3" xfId="25355" xr:uid="{00000000-0005-0000-0000-0000DC6B0000}"/>
    <cellStyle name="Standard 4 4 3 2 2 11" xfId="8917" xr:uid="{00000000-0005-0000-0000-0000DD6B0000}"/>
    <cellStyle name="Standard 4 4 3 2 2 11 2" xfId="25756" xr:uid="{00000000-0005-0000-0000-0000DE6B0000}"/>
    <cellStyle name="Standard 4 4 3 2 2 12" xfId="17337" xr:uid="{00000000-0005-0000-0000-0000DF6B0000}"/>
    <cellStyle name="Standard 4 4 3 2 2 2" xfId="938" xr:uid="{00000000-0005-0000-0000-0000E06B0000}"/>
    <cellStyle name="Standard 4 4 3 2 2 2 2" xfId="1926" xr:uid="{00000000-0005-0000-0000-0000E16B0000}"/>
    <cellStyle name="Standard 4 4 3 2 2 2 2 2" xfId="5462" xr:uid="{00000000-0005-0000-0000-0000E26B0000}"/>
    <cellStyle name="Standard 4 4 3 2 2 2 2 2 2" xfId="13883" xr:uid="{00000000-0005-0000-0000-0000E36B0000}"/>
    <cellStyle name="Standard 4 4 3 2 2 2 2 2 2 2" xfId="30721" xr:uid="{00000000-0005-0000-0000-0000E46B0000}"/>
    <cellStyle name="Standard 4 4 3 2 2 2 2 2 3" xfId="22303" xr:uid="{00000000-0005-0000-0000-0000E56B0000}"/>
    <cellStyle name="Standard 4 4 3 2 2 2 2 3" xfId="10401" xr:uid="{00000000-0005-0000-0000-0000E66B0000}"/>
    <cellStyle name="Standard 4 4 3 2 2 2 2 3 2" xfId="27239" xr:uid="{00000000-0005-0000-0000-0000E76B0000}"/>
    <cellStyle name="Standard 4 4 3 2 2 2 2 4" xfId="18821" xr:uid="{00000000-0005-0000-0000-0000E86B0000}"/>
    <cellStyle name="Standard 4 4 3 2 2 2 3" xfId="4474" xr:uid="{00000000-0005-0000-0000-0000E96B0000}"/>
    <cellStyle name="Standard 4 4 3 2 2 2 3 2" xfId="12895" xr:uid="{00000000-0005-0000-0000-0000EA6B0000}"/>
    <cellStyle name="Standard 4 4 3 2 2 2 3 2 2" xfId="29733" xr:uid="{00000000-0005-0000-0000-0000EB6B0000}"/>
    <cellStyle name="Standard 4 4 3 2 2 2 3 3" xfId="21315" xr:uid="{00000000-0005-0000-0000-0000EC6B0000}"/>
    <cellStyle name="Standard 4 4 3 2 2 2 4" xfId="9413" xr:uid="{00000000-0005-0000-0000-0000ED6B0000}"/>
    <cellStyle name="Standard 4 4 3 2 2 2 4 2" xfId="26251" xr:uid="{00000000-0005-0000-0000-0000EE6B0000}"/>
    <cellStyle name="Standard 4 4 3 2 2 2 5" xfId="17833" xr:uid="{00000000-0005-0000-0000-0000EF6B0000}"/>
    <cellStyle name="Standard 4 4 3 2 2 3" xfId="1431" xr:uid="{00000000-0005-0000-0000-0000F06B0000}"/>
    <cellStyle name="Standard 4 4 3 2 2 3 2" xfId="4967" xr:uid="{00000000-0005-0000-0000-0000F16B0000}"/>
    <cellStyle name="Standard 4 4 3 2 2 3 2 2" xfId="13388" xr:uid="{00000000-0005-0000-0000-0000F26B0000}"/>
    <cellStyle name="Standard 4 4 3 2 2 3 2 2 2" xfId="30226" xr:uid="{00000000-0005-0000-0000-0000F36B0000}"/>
    <cellStyle name="Standard 4 4 3 2 2 3 2 3" xfId="21808" xr:uid="{00000000-0005-0000-0000-0000F46B0000}"/>
    <cellStyle name="Standard 4 4 3 2 2 3 3" xfId="9906" xr:uid="{00000000-0005-0000-0000-0000F56B0000}"/>
    <cellStyle name="Standard 4 4 3 2 2 3 3 2" xfId="26744" xr:uid="{00000000-0005-0000-0000-0000F66B0000}"/>
    <cellStyle name="Standard 4 4 3 2 2 3 4" xfId="18326" xr:uid="{00000000-0005-0000-0000-0000F76B0000}"/>
    <cellStyle name="Standard 4 4 3 2 2 4" xfId="2561" xr:uid="{00000000-0005-0000-0000-0000F86B0000}"/>
    <cellStyle name="Standard 4 4 3 2 2 4 2" xfId="6047" xr:uid="{00000000-0005-0000-0000-0000F96B0000}"/>
    <cellStyle name="Standard 4 4 3 2 2 4 2 2" xfId="14468" xr:uid="{00000000-0005-0000-0000-0000FA6B0000}"/>
    <cellStyle name="Standard 4 4 3 2 2 4 2 2 2" xfId="31306" xr:uid="{00000000-0005-0000-0000-0000FB6B0000}"/>
    <cellStyle name="Standard 4 4 3 2 2 4 2 3" xfId="22888" xr:uid="{00000000-0005-0000-0000-0000FC6B0000}"/>
    <cellStyle name="Standard 4 4 3 2 2 4 3" xfId="10986" xr:uid="{00000000-0005-0000-0000-0000FD6B0000}"/>
    <cellStyle name="Standard 4 4 3 2 2 4 3 2" xfId="27824" xr:uid="{00000000-0005-0000-0000-0000FE6B0000}"/>
    <cellStyle name="Standard 4 4 3 2 2 4 4" xfId="19406" xr:uid="{00000000-0005-0000-0000-0000FF6B0000}"/>
    <cellStyle name="Standard 4 4 3 2 2 5" xfId="3056" xr:uid="{00000000-0005-0000-0000-0000006C0000}"/>
    <cellStyle name="Standard 4 4 3 2 2 5 2" xfId="6538" xr:uid="{00000000-0005-0000-0000-0000016C0000}"/>
    <cellStyle name="Standard 4 4 3 2 2 5 2 2" xfId="14959" xr:uid="{00000000-0005-0000-0000-0000026C0000}"/>
    <cellStyle name="Standard 4 4 3 2 2 5 2 2 2" xfId="31797" xr:uid="{00000000-0005-0000-0000-0000036C0000}"/>
    <cellStyle name="Standard 4 4 3 2 2 5 2 3" xfId="23379" xr:uid="{00000000-0005-0000-0000-0000046C0000}"/>
    <cellStyle name="Standard 4 4 3 2 2 5 3" xfId="11477" xr:uid="{00000000-0005-0000-0000-0000056C0000}"/>
    <cellStyle name="Standard 4 4 3 2 2 5 3 2" xfId="28315" xr:uid="{00000000-0005-0000-0000-0000066C0000}"/>
    <cellStyle name="Standard 4 4 3 2 2 5 4" xfId="19897" xr:uid="{00000000-0005-0000-0000-0000076C0000}"/>
    <cellStyle name="Standard 4 4 3 2 2 6" xfId="3553" xr:uid="{00000000-0005-0000-0000-0000086C0000}"/>
    <cellStyle name="Standard 4 4 3 2 2 6 2" xfId="7035" xr:uid="{00000000-0005-0000-0000-0000096C0000}"/>
    <cellStyle name="Standard 4 4 3 2 2 6 2 2" xfId="15456" xr:uid="{00000000-0005-0000-0000-00000A6C0000}"/>
    <cellStyle name="Standard 4 4 3 2 2 6 2 2 2" xfId="32294" xr:uid="{00000000-0005-0000-0000-00000B6C0000}"/>
    <cellStyle name="Standard 4 4 3 2 2 6 2 3" xfId="23876" xr:uid="{00000000-0005-0000-0000-00000C6C0000}"/>
    <cellStyle name="Standard 4 4 3 2 2 6 3" xfId="11974" xr:uid="{00000000-0005-0000-0000-00000D6C0000}"/>
    <cellStyle name="Standard 4 4 3 2 2 6 3 2" xfId="28812" xr:uid="{00000000-0005-0000-0000-00000E6C0000}"/>
    <cellStyle name="Standard 4 4 3 2 2 6 4" xfId="20394" xr:uid="{00000000-0005-0000-0000-00000F6C0000}"/>
    <cellStyle name="Standard 4 4 3 2 2 7" xfId="3979" xr:uid="{00000000-0005-0000-0000-0000106C0000}"/>
    <cellStyle name="Standard 4 4 3 2 2 7 2" xfId="12400" xr:uid="{00000000-0005-0000-0000-0000116C0000}"/>
    <cellStyle name="Standard 4 4 3 2 2 7 2 2" xfId="29238" xr:uid="{00000000-0005-0000-0000-0000126C0000}"/>
    <cellStyle name="Standard 4 4 3 2 2 7 3" xfId="20820" xr:uid="{00000000-0005-0000-0000-0000136C0000}"/>
    <cellStyle name="Standard 4 4 3 2 2 8" xfId="7530" xr:uid="{00000000-0005-0000-0000-0000146C0000}"/>
    <cellStyle name="Standard 4 4 3 2 2 8 2" xfId="15951" xr:uid="{00000000-0005-0000-0000-0000156C0000}"/>
    <cellStyle name="Standard 4 4 3 2 2 8 2 2" xfId="32789" xr:uid="{00000000-0005-0000-0000-0000166C0000}"/>
    <cellStyle name="Standard 4 4 3 2 2 8 3" xfId="24371" xr:uid="{00000000-0005-0000-0000-0000176C0000}"/>
    <cellStyle name="Standard 4 4 3 2 2 9" xfId="8021" xr:uid="{00000000-0005-0000-0000-0000186C0000}"/>
    <cellStyle name="Standard 4 4 3 2 2 9 2" xfId="16442" xr:uid="{00000000-0005-0000-0000-0000196C0000}"/>
    <cellStyle name="Standard 4 4 3 2 2 9 2 2" xfId="33280" xr:uid="{00000000-0005-0000-0000-00001A6C0000}"/>
    <cellStyle name="Standard 4 4 3 2 2 9 3" xfId="24862" xr:uid="{00000000-0005-0000-0000-00001B6C0000}"/>
    <cellStyle name="Standard 4 4 3 2 3" xfId="604" xr:uid="{00000000-0005-0000-0000-00001C6C0000}"/>
    <cellStyle name="Standard 4 4 3 2 3 10" xfId="8515" xr:uid="{00000000-0005-0000-0000-00001D6C0000}"/>
    <cellStyle name="Standard 4 4 3 2 3 10 2" xfId="16936" xr:uid="{00000000-0005-0000-0000-00001E6C0000}"/>
    <cellStyle name="Standard 4 4 3 2 3 10 2 2" xfId="33774" xr:uid="{00000000-0005-0000-0000-00001F6C0000}"/>
    <cellStyle name="Standard 4 4 3 2 3 10 3" xfId="25356" xr:uid="{00000000-0005-0000-0000-0000206C0000}"/>
    <cellStyle name="Standard 4 4 3 2 3 11" xfId="9080" xr:uid="{00000000-0005-0000-0000-0000216C0000}"/>
    <cellStyle name="Standard 4 4 3 2 3 11 2" xfId="25918" xr:uid="{00000000-0005-0000-0000-0000226C0000}"/>
    <cellStyle name="Standard 4 4 3 2 3 12" xfId="17500" xr:uid="{00000000-0005-0000-0000-0000236C0000}"/>
    <cellStyle name="Standard 4 4 3 2 3 2" xfId="1100" xr:uid="{00000000-0005-0000-0000-0000246C0000}"/>
    <cellStyle name="Standard 4 4 3 2 3 2 2" xfId="2088" xr:uid="{00000000-0005-0000-0000-0000256C0000}"/>
    <cellStyle name="Standard 4 4 3 2 3 2 2 2" xfId="5624" xr:uid="{00000000-0005-0000-0000-0000266C0000}"/>
    <cellStyle name="Standard 4 4 3 2 3 2 2 2 2" xfId="14045" xr:uid="{00000000-0005-0000-0000-0000276C0000}"/>
    <cellStyle name="Standard 4 4 3 2 3 2 2 2 2 2" xfId="30883" xr:uid="{00000000-0005-0000-0000-0000286C0000}"/>
    <cellStyle name="Standard 4 4 3 2 3 2 2 2 3" xfId="22465" xr:uid="{00000000-0005-0000-0000-0000296C0000}"/>
    <cellStyle name="Standard 4 4 3 2 3 2 2 3" xfId="10563" xr:uid="{00000000-0005-0000-0000-00002A6C0000}"/>
    <cellStyle name="Standard 4 4 3 2 3 2 2 3 2" xfId="27401" xr:uid="{00000000-0005-0000-0000-00002B6C0000}"/>
    <cellStyle name="Standard 4 4 3 2 3 2 2 4" xfId="18983" xr:uid="{00000000-0005-0000-0000-00002C6C0000}"/>
    <cellStyle name="Standard 4 4 3 2 3 2 3" xfId="4636" xr:uid="{00000000-0005-0000-0000-00002D6C0000}"/>
    <cellStyle name="Standard 4 4 3 2 3 2 3 2" xfId="13057" xr:uid="{00000000-0005-0000-0000-00002E6C0000}"/>
    <cellStyle name="Standard 4 4 3 2 3 2 3 2 2" xfId="29895" xr:uid="{00000000-0005-0000-0000-00002F6C0000}"/>
    <cellStyle name="Standard 4 4 3 2 3 2 3 3" xfId="21477" xr:uid="{00000000-0005-0000-0000-0000306C0000}"/>
    <cellStyle name="Standard 4 4 3 2 3 2 4" xfId="9575" xr:uid="{00000000-0005-0000-0000-0000316C0000}"/>
    <cellStyle name="Standard 4 4 3 2 3 2 4 2" xfId="26413" xr:uid="{00000000-0005-0000-0000-0000326C0000}"/>
    <cellStyle name="Standard 4 4 3 2 3 2 5" xfId="17995" xr:uid="{00000000-0005-0000-0000-0000336C0000}"/>
    <cellStyle name="Standard 4 4 3 2 3 3" xfId="1593" xr:uid="{00000000-0005-0000-0000-0000346C0000}"/>
    <cellStyle name="Standard 4 4 3 2 3 3 2" xfId="5129" xr:uid="{00000000-0005-0000-0000-0000356C0000}"/>
    <cellStyle name="Standard 4 4 3 2 3 3 2 2" xfId="13550" xr:uid="{00000000-0005-0000-0000-0000366C0000}"/>
    <cellStyle name="Standard 4 4 3 2 3 3 2 2 2" xfId="30388" xr:uid="{00000000-0005-0000-0000-0000376C0000}"/>
    <cellStyle name="Standard 4 4 3 2 3 3 2 3" xfId="21970" xr:uid="{00000000-0005-0000-0000-0000386C0000}"/>
    <cellStyle name="Standard 4 4 3 2 3 3 3" xfId="10068" xr:uid="{00000000-0005-0000-0000-0000396C0000}"/>
    <cellStyle name="Standard 4 4 3 2 3 3 3 2" xfId="26906" xr:uid="{00000000-0005-0000-0000-00003A6C0000}"/>
    <cellStyle name="Standard 4 4 3 2 3 3 4" xfId="18488" xr:uid="{00000000-0005-0000-0000-00003B6C0000}"/>
    <cellStyle name="Standard 4 4 3 2 3 4" xfId="2562" xr:uid="{00000000-0005-0000-0000-00003C6C0000}"/>
    <cellStyle name="Standard 4 4 3 2 3 4 2" xfId="6048" xr:uid="{00000000-0005-0000-0000-00003D6C0000}"/>
    <cellStyle name="Standard 4 4 3 2 3 4 2 2" xfId="14469" xr:uid="{00000000-0005-0000-0000-00003E6C0000}"/>
    <cellStyle name="Standard 4 4 3 2 3 4 2 2 2" xfId="31307" xr:uid="{00000000-0005-0000-0000-00003F6C0000}"/>
    <cellStyle name="Standard 4 4 3 2 3 4 2 3" xfId="22889" xr:uid="{00000000-0005-0000-0000-0000406C0000}"/>
    <cellStyle name="Standard 4 4 3 2 3 4 3" xfId="10987" xr:uid="{00000000-0005-0000-0000-0000416C0000}"/>
    <cellStyle name="Standard 4 4 3 2 3 4 3 2" xfId="27825" xr:uid="{00000000-0005-0000-0000-0000426C0000}"/>
    <cellStyle name="Standard 4 4 3 2 3 4 4" xfId="19407" xr:uid="{00000000-0005-0000-0000-0000436C0000}"/>
    <cellStyle name="Standard 4 4 3 2 3 5" xfId="3057" xr:uid="{00000000-0005-0000-0000-0000446C0000}"/>
    <cellStyle name="Standard 4 4 3 2 3 5 2" xfId="6539" xr:uid="{00000000-0005-0000-0000-0000456C0000}"/>
    <cellStyle name="Standard 4 4 3 2 3 5 2 2" xfId="14960" xr:uid="{00000000-0005-0000-0000-0000466C0000}"/>
    <cellStyle name="Standard 4 4 3 2 3 5 2 2 2" xfId="31798" xr:uid="{00000000-0005-0000-0000-0000476C0000}"/>
    <cellStyle name="Standard 4 4 3 2 3 5 2 3" xfId="23380" xr:uid="{00000000-0005-0000-0000-0000486C0000}"/>
    <cellStyle name="Standard 4 4 3 2 3 5 3" xfId="11478" xr:uid="{00000000-0005-0000-0000-0000496C0000}"/>
    <cellStyle name="Standard 4 4 3 2 3 5 3 2" xfId="28316" xr:uid="{00000000-0005-0000-0000-00004A6C0000}"/>
    <cellStyle name="Standard 4 4 3 2 3 5 4" xfId="19898" xr:uid="{00000000-0005-0000-0000-00004B6C0000}"/>
    <cellStyle name="Standard 4 4 3 2 3 6" xfId="3554" xr:uid="{00000000-0005-0000-0000-00004C6C0000}"/>
    <cellStyle name="Standard 4 4 3 2 3 6 2" xfId="7036" xr:uid="{00000000-0005-0000-0000-00004D6C0000}"/>
    <cellStyle name="Standard 4 4 3 2 3 6 2 2" xfId="15457" xr:uid="{00000000-0005-0000-0000-00004E6C0000}"/>
    <cellStyle name="Standard 4 4 3 2 3 6 2 2 2" xfId="32295" xr:uid="{00000000-0005-0000-0000-00004F6C0000}"/>
    <cellStyle name="Standard 4 4 3 2 3 6 2 3" xfId="23877" xr:uid="{00000000-0005-0000-0000-0000506C0000}"/>
    <cellStyle name="Standard 4 4 3 2 3 6 3" xfId="11975" xr:uid="{00000000-0005-0000-0000-0000516C0000}"/>
    <cellStyle name="Standard 4 4 3 2 3 6 3 2" xfId="28813" xr:uid="{00000000-0005-0000-0000-0000526C0000}"/>
    <cellStyle name="Standard 4 4 3 2 3 6 4" xfId="20395" xr:uid="{00000000-0005-0000-0000-0000536C0000}"/>
    <cellStyle name="Standard 4 4 3 2 3 7" xfId="4141" xr:uid="{00000000-0005-0000-0000-0000546C0000}"/>
    <cellStyle name="Standard 4 4 3 2 3 7 2" xfId="12562" xr:uid="{00000000-0005-0000-0000-0000556C0000}"/>
    <cellStyle name="Standard 4 4 3 2 3 7 2 2" xfId="29400" xr:uid="{00000000-0005-0000-0000-0000566C0000}"/>
    <cellStyle name="Standard 4 4 3 2 3 7 3" xfId="20982" xr:uid="{00000000-0005-0000-0000-0000576C0000}"/>
    <cellStyle name="Standard 4 4 3 2 3 8" xfId="7531" xr:uid="{00000000-0005-0000-0000-0000586C0000}"/>
    <cellStyle name="Standard 4 4 3 2 3 8 2" xfId="15952" xr:uid="{00000000-0005-0000-0000-0000596C0000}"/>
    <cellStyle name="Standard 4 4 3 2 3 8 2 2" xfId="32790" xr:uid="{00000000-0005-0000-0000-00005A6C0000}"/>
    <cellStyle name="Standard 4 4 3 2 3 8 3" xfId="24372" xr:uid="{00000000-0005-0000-0000-00005B6C0000}"/>
    <cellStyle name="Standard 4 4 3 2 3 9" xfId="8022" xr:uid="{00000000-0005-0000-0000-00005C6C0000}"/>
    <cellStyle name="Standard 4 4 3 2 3 9 2" xfId="16443" xr:uid="{00000000-0005-0000-0000-00005D6C0000}"/>
    <cellStyle name="Standard 4 4 3 2 3 9 2 2" xfId="33281" xr:uid="{00000000-0005-0000-0000-00005E6C0000}"/>
    <cellStyle name="Standard 4 4 3 2 3 9 3" xfId="24863" xr:uid="{00000000-0005-0000-0000-00005F6C0000}"/>
    <cellStyle name="Standard 4 4 3 2 4" xfId="775" xr:uid="{00000000-0005-0000-0000-0000606C0000}"/>
    <cellStyle name="Standard 4 4 3 2 4 2" xfId="1763" xr:uid="{00000000-0005-0000-0000-0000616C0000}"/>
    <cellStyle name="Standard 4 4 3 2 4 2 2" xfId="5299" xr:uid="{00000000-0005-0000-0000-0000626C0000}"/>
    <cellStyle name="Standard 4 4 3 2 4 2 2 2" xfId="13720" xr:uid="{00000000-0005-0000-0000-0000636C0000}"/>
    <cellStyle name="Standard 4 4 3 2 4 2 2 2 2" xfId="30558" xr:uid="{00000000-0005-0000-0000-0000646C0000}"/>
    <cellStyle name="Standard 4 4 3 2 4 2 2 3" xfId="22140" xr:uid="{00000000-0005-0000-0000-0000656C0000}"/>
    <cellStyle name="Standard 4 4 3 2 4 2 3" xfId="10238" xr:uid="{00000000-0005-0000-0000-0000666C0000}"/>
    <cellStyle name="Standard 4 4 3 2 4 2 3 2" xfId="27076" xr:uid="{00000000-0005-0000-0000-0000676C0000}"/>
    <cellStyle name="Standard 4 4 3 2 4 2 4" xfId="18658" xr:uid="{00000000-0005-0000-0000-0000686C0000}"/>
    <cellStyle name="Standard 4 4 3 2 4 3" xfId="4311" xr:uid="{00000000-0005-0000-0000-0000696C0000}"/>
    <cellStyle name="Standard 4 4 3 2 4 3 2" xfId="12732" xr:uid="{00000000-0005-0000-0000-00006A6C0000}"/>
    <cellStyle name="Standard 4 4 3 2 4 3 2 2" xfId="29570" xr:uid="{00000000-0005-0000-0000-00006B6C0000}"/>
    <cellStyle name="Standard 4 4 3 2 4 3 3" xfId="21152" xr:uid="{00000000-0005-0000-0000-00006C6C0000}"/>
    <cellStyle name="Standard 4 4 3 2 4 4" xfId="9250" xr:uid="{00000000-0005-0000-0000-00006D6C0000}"/>
    <cellStyle name="Standard 4 4 3 2 4 4 2" xfId="26088" xr:uid="{00000000-0005-0000-0000-00006E6C0000}"/>
    <cellStyle name="Standard 4 4 3 2 4 5" xfId="17670" xr:uid="{00000000-0005-0000-0000-00006F6C0000}"/>
    <cellStyle name="Standard 4 4 3 2 5" xfId="1268" xr:uid="{00000000-0005-0000-0000-0000706C0000}"/>
    <cellStyle name="Standard 4 4 3 2 5 2" xfId="4804" xr:uid="{00000000-0005-0000-0000-0000716C0000}"/>
    <cellStyle name="Standard 4 4 3 2 5 2 2" xfId="13225" xr:uid="{00000000-0005-0000-0000-0000726C0000}"/>
    <cellStyle name="Standard 4 4 3 2 5 2 2 2" xfId="30063" xr:uid="{00000000-0005-0000-0000-0000736C0000}"/>
    <cellStyle name="Standard 4 4 3 2 5 2 3" xfId="21645" xr:uid="{00000000-0005-0000-0000-0000746C0000}"/>
    <cellStyle name="Standard 4 4 3 2 5 3" xfId="9743" xr:uid="{00000000-0005-0000-0000-0000756C0000}"/>
    <cellStyle name="Standard 4 4 3 2 5 3 2" xfId="26581" xr:uid="{00000000-0005-0000-0000-0000766C0000}"/>
    <cellStyle name="Standard 4 4 3 2 5 4" xfId="18163" xr:uid="{00000000-0005-0000-0000-0000776C0000}"/>
    <cellStyle name="Standard 4 4 3 2 6" xfId="2560" xr:uid="{00000000-0005-0000-0000-0000786C0000}"/>
    <cellStyle name="Standard 4 4 3 2 6 2" xfId="6046" xr:uid="{00000000-0005-0000-0000-0000796C0000}"/>
    <cellStyle name="Standard 4 4 3 2 6 2 2" xfId="14467" xr:uid="{00000000-0005-0000-0000-00007A6C0000}"/>
    <cellStyle name="Standard 4 4 3 2 6 2 2 2" xfId="31305" xr:uid="{00000000-0005-0000-0000-00007B6C0000}"/>
    <cellStyle name="Standard 4 4 3 2 6 2 3" xfId="22887" xr:uid="{00000000-0005-0000-0000-00007C6C0000}"/>
    <cellStyle name="Standard 4 4 3 2 6 3" xfId="10985" xr:uid="{00000000-0005-0000-0000-00007D6C0000}"/>
    <cellStyle name="Standard 4 4 3 2 6 3 2" xfId="27823" xr:uid="{00000000-0005-0000-0000-00007E6C0000}"/>
    <cellStyle name="Standard 4 4 3 2 6 4" xfId="19405" xr:uid="{00000000-0005-0000-0000-00007F6C0000}"/>
    <cellStyle name="Standard 4 4 3 2 7" xfId="3055" xr:uid="{00000000-0005-0000-0000-0000806C0000}"/>
    <cellStyle name="Standard 4 4 3 2 7 2" xfId="6537" xr:uid="{00000000-0005-0000-0000-0000816C0000}"/>
    <cellStyle name="Standard 4 4 3 2 7 2 2" xfId="14958" xr:uid="{00000000-0005-0000-0000-0000826C0000}"/>
    <cellStyle name="Standard 4 4 3 2 7 2 2 2" xfId="31796" xr:uid="{00000000-0005-0000-0000-0000836C0000}"/>
    <cellStyle name="Standard 4 4 3 2 7 2 3" xfId="23378" xr:uid="{00000000-0005-0000-0000-0000846C0000}"/>
    <cellStyle name="Standard 4 4 3 2 7 3" xfId="11476" xr:uid="{00000000-0005-0000-0000-0000856C0000}"/>
    <cellStyle name="Standard 4 4 3 2 7 3 2" xfId="28314" xr:uid="{00000000-0005-0000-0000-0000866C0000}"/>
    <cellStyle name="Standard 4 4 3 2 7 4" xfId="19896" xr:uid="{00000000-0005-0000-0000-0000876C0000}"/>
    <cellStyle name="Standard 4 4 3 2 8" xfId="3552" xr:uid="{00000000-0005-0000-0000-0000886C0000}"/>
    <cellStyle name="Standard 4 4 3 2 8 2" xfId="7034" xr:uid="{00000000-0005-0000-0000-0000896C0000}"/>
    <cellStyle name="Standard 4 4 3 2 8 2 2" xfId="15455" xr:uid="{00000000-0005-0000-0000-00008A6C0000}"/>
    <cellStyle name="Standard 4 4 3 2 8 2 2 2" xfId="32293" xr:uid="{00000000-0005-0000-0000-00008B6C0000}"/>
    <cellStyle name="Standard 4 4 3 2 8 2 3" xfId="23875" xr:uid="{00000000-0005-0000-0000-00008C6C0000}"/>
    <cellStyle name="Standard 4 4 3 2 8 3" xfId="11973" xr:uid="{00000000-0005-0000-0000-00008D6C0000}"/>
    <cellStyle name="Standard 4 4 3 2 8 3 2" xfId="28811" xr:uid="{00000000-0005-0000-0000-00008E6C0000}"/>
    <cellStyle name="Standard 4 4 3 2 8 4" xfId="20393" xr:uid="{00000000-0005-0000-0000-00008F6C0000}"/>
    <cellStyle name="Standard 4 4 3 2 9" xfId="3816" xr:uid="{00000000-0005-0000-0000-0000906C0000}"/>
    <cellStyle name="Standard 4 4 3 2 9 2" xfId="12237" xr:uid="{00000000-0005-0000-0000-0000916C0000}"/>
    <cellStyle name="Standard 4 4 3 2 9 2 2" xfId="29075" xr:uid="{00000000-0005-0000-0000-0000926C0000}"/>
    <cellStyle name="Standard 4 4 3 2 9 3" xfId="20657" xr:uid="{00000000-0005-0000-0000-0000936C0000}"/>
    <cellStyle name="Standard 4 4 3 3" xfId="365" xr:uid="{00000000-0005-0000-0000-0000946C0000}"/>
    <cellStyle name="Standard 4 4 3 3 10" xfId="8516" xr:uid="{00000000-0005-0000-0000-0000956C0000}"/>
    <cellStyle name="Standard 4 4 3 3 10 2" xfId="16937" xr:uid="{00000000-0005-0000-0000-0000966C0000}"/>
    <cellStyle name="Standard 4 4 3 3 10 2 2" xfId="33775" xr:uid="{00000000-0005-0000-0000-0000976C0000}"/>
    <cellStyle name="Standard 4 4 3 3 10 3" xfId="25357" xr:uid="{00000000-0005-0000-0000-0000986C0000}"/>
    <cellStyle name="Standard 4 4 3 3 11" xfId="8840" xr:uid="{00000000-0005-0000-0000-0000996C0000}"/>
    <cellStyle name="Standard 4 4 3 3 11 2" xfId="25679" xr:uid="{00000000-0005-0000-0000-00009A6C0000}"/>
    <cellStyle name="Standard 4 4 3 3 12" xfId="17260" xr:uid="{00000000-0005-0000-0000-00009B6C0000}"/>
    <cellStyle name="Standard 4 4 3 3 2" xfId="861" xr:uid="{00000000-0005-0000-0000-00009C6C0000}"/>
    <cellStyle name="Standard 4 4 3 3 2 2" xfId="1849" xr:uid="{00000000-0005-0000-0000-00009D6C0000}"/>
    <cellStyle name="Standard 4 4 3 3 2 2 2" xfId="5385" xr:uid="{00000000-0005-0000-0000-00009E6C0000}"/>
    <cellStyle name="Standard 4 4 3 3 2 2 2 2" xfId="13806" xr:uid="{00000000-0005-0000-0000-00009F6C0000}"/>
    <cellStyle name="Standard 4 4 3 3 2 2 2 2 2" xfId="30644" xr:uid="{00000000-0005-0000-0000-0000A06C0000}"/>
    <cellStyle name="Standard 4 4 3 3 2 2 2 3" xfId="22226" xr:uid="{00000000-0005-0000-0000-0000A16C0000}"/>
    <cellStyle name="Standard 4 4 3 3 2 2 3" xfId="10324" xr:uid="{00000000-0005-0000-0000-0000A26C0000}"/>
    <cellStyle name="Standard 4 4 3 3 2 2 3 2" xfId="27162" xr:uid="{00000000-0005-0000-0000-0000A36C0000}"/>
    <cellStyle name="Standard 4 4 3 3 2 2 4" xfId="18744" xr:uid="{00000000-0005-0000-0000-0000A46C0000}"/>
    <cellStyle name="Standard 4 4 3 3 2 3" xfId="4397" xr:uid="{00000000-0005-0000-0000-0000A56C0000}"/>
    <cellStyle name="Standard 4 4 3 3 2 3 2" xfId="12818" xr:uid="{00000000-0005-0000-0000-0000A66C0000}"/>
    <cellStyle name="Standard 4 4 3 3 2 3 2 2" xfId="29656" xr:uid="{00000000-0005-0000-0000-0000A76C0000}"/>
    <cellStyle name="Standard 4 4 3 3 2 3 3" xfId="21238" xr:uid="{00000000-0005-0000-0000-0000A86C0000}"/>
    <cellStyle name="Standard 4 4 3 3 2 4" xfId="9336" xr:uid="{00000000-0005-0000-0000-0000A96C0000}"/>
    <cellStyle name="Standard 4 4 3 3 2 4 2" xfId="26174" xr:uid="{00000000-0005-0000-0000-0000AA6C0000}"/>
    <cellStyle name="Standard 4 4 3 3 2 5" xfId="17756" xr:uid="{00000000-0005-0000-0000-0000AB6C0000}"/>
    <cellStyle name="Standard 4 4 3 3 3" xfId="1354" xr:uid="{00000000-0005-0000-0000-0000AC6C0000}"/>
    <cellStyle name="Standard 4 4 3 3 3 2" xfId="4890" xr:uid="{00000000-0005-0000-0000-0000AD6C0000}"/>
    <cellStyle name="Standard 4 4 3 3 3 2 2" xfId="13311" xr:uid="{00000000-0005-0000-0000-0000AE6C0000}"/>
    <cellStyle name="Standard 4 4 3 3 3 2 2 2" xfId="30149" xr:uid="{00000000-0005-0000-0000-0000AF6C0000}"/>
    <cellStyle name="Standard 4 4 3 3 3 2 3" xfId="21731" xr:uid="{00000000-0005-0000-0000-0000B06C0000}"/>
    <cellStyle name="Standard 4 4 3 3 3 3" xfId="9829" xr:uid="{00000000-0005-0000-0000-0000B16C0000}"/>
    <cellStyle name="Standard 4 4 3 3 3 3 2" xfId="26667" xr:uid="{00000000-0005-0000-0000-0000B26C0000}"/>
    <cellStyle name="Standard 4 4 3 3 3 4" xfId="18249" xr:uid="{00000000-0005-0000-0000-0000B36C0000}"/>
    <cellStyle name="Standard 4 4 3 3 4" xfId="2563" xr:uid="{00000000-0005-0000-0000-0000B46C0000}"/>
    <cellStyle name="Standard 4 4 3 3 4 2" xfId="6049" xr:uid="{00000000-0005-0000-0000-0000B56C0000}"/>
    <cellStyle name="Standard 4 4 3 3 4 2 2" xfId="14470" xr:uid="{00000000-0005-0000-0000-0000B66C0000}"/>
    <cellStyle name="Standard 4 4 3 3 4 2 2 2" xfId="31308" xr:uid="{00000000-0005-0000-0000-0000B76C0000}"/>
    <cellStyle name="Standard 4 4 3 3 4 2 3" xfId="22890" xr:uid="{00000000-0005-0000-0000-0000B86C0000}"/>
    <cellStyle name="Standard 4 4 3 3 4 3" xfId="10988" xr:uid="{00000000-0005-0000-0000-0000B96C0000}"/>
    <cellStyle name="Standard 4 4 3 3 4 3 2" xfId="27826" xr:uid="{00000000-0005-0000-0000-0000BA6C0000}"/>
    <cellStyle name="Standard 4 4 3 3 4 4" xfId="19408" xr:uid="{00000000-0005-0000-0000-0000BB6C0000}"/>
    <cellStyle name="Standard 4 4 3 3 5" xfId="3058" xr:uid="{00000000-0005-0000-0000-0000BC6C0000}"/>
    <cellStyle name="Standard 4 4 3 3 5 2" xfId="6540" xr:uid="{00000000-0005-0000-0000-0000BD6C0000}"/>
    <cellStyle name="Standard 4 4 3 3 5 2 2" xfId="14961" xr:uid="{00000000-0005-0000-0000-0000BE6C0000}"/>
    <cellStyle name="Standard 4 4 3 3 5 2 2 2" xfId="31799" xr:uid="{00000000-0005-0000-0000-0000BF6C0000}"/>
    <cellStyle name="Standard 4 4 3 3 5 2 3" xfId="23381" xr:uid="{00000000-0005-0000-0000-0000C06C0000}"/>
    <cellStyle name="Standard 4 4 3 3 5 3" xfId="11479" xr:uid="{00000000-0005-0000-0000-0000C16C0000}"/>
    <cellStyle name="Standard 4 4 3 3 5 3 2" xfId="28317" xr:uid="{00000000-0005-0000-0000-0000C26C0000}"/>
    <cellStyle name="Standard 4 4 3 3 5 4" xfId="19899" xr:uid="{00000000-0005-0000-0000-0000C36C0000}"/>
    <cellStyle name="Standard 4 4 3 3 6" xfId="3555" xr:uid="{00000000-0005-0000-0000-0000C46C0000}"/>
    <cellStyle name="Standard 4 4 3 3 6 2" xfId="7037" xr:uid="{00000000-0005-0000-0000-0000C56C0000}"/>
    <cellStyle name="Standard 4 4 3 3 6 2 2" xfId="15458" xr:uid="{00000000-0005-0000-0000-0000C66C0000}"/>
    <cellStyle name="Standard 4 4 3 3 6 2 2 2" xfId="32296" xr:uid="{00000000-0005-0000-0000-0000C76C0000}"/>
    <cellStyle name="Standard 4 4 3 3 6 2 3" xfId="23878" xr:uid="{00000000-0005-0000-0000-0000C86C0000}"/>
    <cellStyle name="Standard 4 4 3 3 6 3" xfId="11976" xr:uid="{00000000-0005-0000-0000-0000C96C0000}"/>
    <cellStyle name="Standard 4 4 3 3 6 3 2" xfId="28814" xr:uid="{00000000-0005-0000-0000-0000CA6C0000}"/>
    <cellStyle name="Standard 4 4 3 3 6 4" xfId="20396" xr:uid="{00000000-0005-0000-0000-0000CB6C0000}"/>
    <cellStyle name="Standard 4 4 3 3 7" xfId="3902" xr:uid="{00000000-0005-0000-0000-0000CC6C0000}"/>
    <cellStyle name="Standard 4 4 3 3 7 2" xfId="12323" xr:uid="{00000000-0005-0000-0000-0000CD6C0000}"/>
    <cellStyle name="Standard 4 4 3 3 7 2 2" xfId="29161" xr:uid="{00000000-0005-0000-0000-0000CE6C0000}"/>
    <cellStyle name="Standard 4 4 3 3 7 3" xfId="20743" xr:uid="{00000000-0005-0000-0000-0000CF6C0000}"/>
    <cellStyle name="Standard 4 4 3 3 8" xfId="7532" xr:uid="{00000000-0005-0000-0000-0000D06C0000}"/>
    <cellStyle name="Standard 4 4 3 3 8 2" xfId="15953" xr:uid="{00000000-0005-0000-0000-0000D16C0000}"/>
    <cellStyle name="Standard 4 4 3 3 8 2 2" xfId="32791" xr:uid="{00000000-0005-0000-0000-0000D26C0000}"/>
    <cellStyle name="Standard 4 4 3 3 8 3" xfId="24373" xr:uid="{00000000-0005-0000-0000-0000D36C0000}"/>
    <cellStyle name="Standard 4 4 3 3 9" xfId="8023" xr:uid="{00000000-0005-0000-0000-0000D46C0000}"/>
    <cellStyle name="Standard 4 4 3 3 9 2" xfId="16444" xr:uid="{00000000-0005-0000-0000-0000D56C0000}"/>
    <cellStyle name="Standard 4 4 3 3 9 2 2" xfId="33282" xr:uid="{00000000-0005-0000-0000-0000D66C0000}"/>
    <cellStyle name="Standard 4 4 3 3 9 3" xfId="24864" xr:uid="{00000000-0005-0000-0000-0000D76C0000}"/>
    <cellStyle name="Standard 4 4 3 4" xfId="527" xr:uid="{00000000-0005-0000-0000-0000D86C0000}"/>
    <cellStyle name="Standard 4 4 3 4 10" xfId="8517" xr:uid="{00000000-0005-0000-0000-0000D96C0000}"/>
    <cellStyle name="Standard 4 4 3 4 10 2" xfId="16938" xr:uid="{00000000-0005-0000-0000-0000DA6C0000}"/>
    <cellStyle name="Standard 4 4 3 4 10 2 2" xfId="33776" xr:uid="{00000000-0005-0000-0000-0000DB6C0000}"/>
    <cellStyle name="Standard 4 4 3 4 10 3" xfId="25358" xr:uid="{00000000-0005-0000-0000-0000DC6C0000}"/>
    <cellStyle name="Standard 4 4 3 4 11" xfId="9003" xr:uid="{00000000-0005-0000-0000-0000DD6C0000}"/>
    <cellStyle name="Standard 4 4 3 4 11 2" xfId="25841" xr:uid="{00000000-0005-0000-0000-0000DE6C0000}"/>
    <cellStyle name="Standard 4 4 3 4 12" xfId="17423" xr:uid="{00000000-0005-0000-0000-0000DF6C0000}"/>
    <cellStyle name="Standard 4 4 3 4 2" xfId="1023" xr:uid="{00000000-0005-0000-0000-0000E06C0000}"/>
    <cellStyle name="Standard 4 4 3 4 2 2" xfId="2011" xr:uid="{00000000-0005-0000-0000-0000E16C0000}"/>
    <cellStyle name="Standard 4 4 3 4 2 2 2" xfId="5547" xr:uid="{00000000-0005-0000-0000-0000E26C0000}"/>
    <cellStyle name="Standard 4 4 3 4 2 2 2 2" xfId="13968" xr:uid="{00000000-0005-0000-0000-0000E36C0000}"/>
    <cellStyle name="Standard 4 4 3 4 2 2 2 2 2" xfId="30806" xr:uid="{00000000-0005-0000-0000-0000E46C0000}"/>
    <cellStyle name="Standard 4 4 3 4 2 2 2 3" xfId="22388" xr:uid="{00000000-0005-0000-0000-0000E56C0000}"/>
    <cellStyle name="Standard 4 4 3 4 2 2 3" xfId="10486" xr:uid="{00000000-0005-0000-0000-0000E66C0000}"/>
    <cellStyle name="Standard 4 4 3 4 2 2 3 2" xfId="27324" xr:uid="{00000000-0005-0000-0000-0000E76C0000}"/>
    <cellStyle name="Standard 4 4 3 4 2 2 4" xfId="18906" xr:uid="{00000000-0005-0000-0000-0000E86C0000}"/>
    <cellStyle name="Standard 4 4 3 4 2 3" xfId="4559" xr:uid="{00000000-0005-0000-0000-0000E96C0000}"/>
    <cellStyle name="Standard 4 4 3 4 2 3 2" xfId="12980" xr:uid="{00000000-0005-0000-0000-0000EA6C0000}"/>
    <cellStyle name="Standard 4 4 3 4 2 3 2 2" xfId="29818" xr:uid="{00000000-0005-0000-0000-0000EB6C0000}"/>
    <cellStyle name="Standard 4 4 3 4 2 3 3" xfId="21400" xr:uid="{00000000-0005-0000-0000-0000EC6C0000}"/>
    <cellStyle name="Standard 4 4 3 4 2 4" xfId="9498" xr:uid="{00000000-0005-0000-0000-0000ED6C0000}"/>
    <cellStyle name="Standard 4 4 3 4 2 4 2" xfId="26336" xr:uid="{00000000-0005-0000-0000-0000EE6C0000}"/>
    <cellStyle name="Standard 4 4 3 4 2 5" xfId="17918" xr:uid="{00000000-0005-0000-0000-0000EF6C0000}"/>
    <cellStyle name="Standard 4 4 3 4 3" xfId="1516" xr:uid="{00000000-0005-0000-0000-0000F06C0000}"/>
    <cellStyle name="Standard 4 4 3 4 3 2" xfId="5052" xr:uid="{00000000-0005-0000-0000-0000F16C0000}"/>
    <cellStyle name="Standard 4 4 3 4 3 2 2" xfId="13473" xr:uid="{00000000-0005-0000-0000-0000F26C0000}"/>
    <cellStyle name="Standard 4 4 3 4 3 2 2 2" xfId="30311" xr:uid="{00000000-0005-0000-0000-0000F36C0000}"/>
    <cellStyle name="Standard 4 4 3 4 3 2 3" xfId="21893" xr:uid="{00000000-0005-0000-0000-0000F46C0000}"/>
    <cellStyle name="Standard 4 4 3 4 3 3" xfId="9991" xr:uid="{00000000-0005-0000-0000-0000F56C0000}"/>
    <cellStyle name="Standard 4 4 3 4 3 3 2" xfId="26829" xr:uid="{00000000-0005-0000-0000-0000F66C0000}"/>
    <cellStyle name="Standard 4 4 3 4 3 4" xfId="18411" xr:uid="{00000000-0005-0000-0000-0000F76C0000}"/>
    <cellStyle name="Standard 4 4 3 4 4" xfId="2564" xr:uid="{00000000-0005-0000-0000-0000F86C0000}"/>
    <cellStyle name="Standard 4 4 3 4 4 2" xfId="6050" xr:uid="{00000000-0005-0000-0000-0000F96C0000}"/>
    <cellStyle name="Standard 4 4 3 4 4 2 2" xfId="14471" xr:uid="{00000000-0005-0000-0000-0000FA6C0000}"/>
    <cellStyle name="Standard 4 4 3 4 4 2 2 2" xfId="31309" xr:uid="{00000000-0005-0000-0000-0000FB6C0000}"/>
    <cellStyle name="Standard 4 4 3 4 4 2 3" xfId="22891" xr:uid="{00000000-0005-0000-0000-0000FC6C0000}"/>
    <cellStyle name="Standard 4 4 3 4 4 3" xfId="10989" xr:uid="{00000000-0005-0000-0000-0000FD6C0000}"/>
    <cellStyle name="Standard 4 4 3 4 4 3 2" xfId="27827" xr:uid="{00000000-0005-0000-0000-0000FE6C0000}"/>
    <cellStyle name="Standard 4 4 3 4 4 4" xfId="19409" xr:uid="{00000000-0005-0000-0000-0000FF6C0000}"/>
    <cellStyle name="Standard 4 4 3 4 5" xfId="3059" xr:uid="{00000000-0005-0000-0000-0000006D0000}"/>
    <cellStyle name="Standard 4 4 3 4 5 2" xfId="6541" xr:uid="{00000000-0005-0000-0000-0000016D0000}"/>
    <cellStyle name="Standard 4 4 3 4 5 2 2" xfId="14962" xr:uid="{00000000-0005-0000-0000-0000026D0000}"/>
    <cellStyle name="Standard 4 4 3 4 5 2 2 2" xfId="31800" xr:uid="{00000000-0005-0000-0000-0000036D0000}"/>
    <cellStyle name="Standard 4 4 3 4 5 2 3" xfId="23382" xr:uid="{00000000-0005-0000-0000-0000046D0000}"/>
    <cellStyle name="Standard 4 4 3 4 5 3" xfId="11480" xr:uid="{00000000-0005-0000-0000-0000056D0000}"/>
    <cellStyle name="Standard 4 4 3 4 5 3 2" xfId="28318" xr:uid="{00000000-0005-0000-0000-0000066D0000}"/>
    <cellStyle name="Standard 4 4 3 4 5 4" xfId="19900" xr:uid="{00000000-0005-0000-0000-0000076D0000}"/>
    <cellStyle name="Standard 4 4 3 4 6" xfId="3556" xr:uid="{00000000-0005-0000-0000-0000086D0000}"/>
    <cellStyle name="Standard 4 4 3 4 6 2" xfId="7038" xr:uid="{00000000-0005-0000-0000-0000096D0000}"/>
    <cellStyle name="Standard 4 4 3 4 6 2 2" xfId="15459" xr:uid="{00000000-0005-0000-0000-00000A6D0000}"/>
    <cellStyle name="Standard 4 4 3 4 6 2 2 2" xfId="32297" xr:uid="{00000000-0005-0000-0000-00000B6D0000}"/>
    <cellStyle name="Standard 4 4 3 4 6 2 3" xfId="23879" xr:uid="{00000000-0005-0000-0000-00000C6D0000}"/>
    <cellStyle name="Standard 4 4 3 4 6 3" xfId="11977" xr:uid="{00000000-0005-0000-0000-00000D6D0000}"/>
    <cellStyle name="Standard 4 4 3 4 6 3 2" xfId="28815" xr:uid="{00000000-0005-0000-0000-00000E6D0000}"/>
    <cellStyle name="Standard 4 4 3 4 6 4" xfId="20397" xr:uid="{00000000-0005-0000-0000-00000F6D0000}"/>
    <cellStyle name="Standard 4 4 3 4 7" xfId="4064" xr:uid="{00000000-0005-0000-0000-0000106D0000}"/>
    <cellStyle name="Standard 4 4 3 4 7 2" xfId="12485" xr:uid="{00000000-0005-0000-0000-0000116D0000}"/>
    <cellStyle name="Standard 4 4 3 4 7 2 2" xfId="29323" xr:uid="{00000000-0005-0000-0000-0000126D0000}"/>
    <cellStyle name="Standard 4 4 3 4 7 3" xfId="20905" xr:uid="{00000000-0005-0000-0000-0000136D0000}"/>
    <cellStyle name="Standard 4 4 3 4 8" xfId="7533" xr:uid="{00000000-0005-0000-0000-0000146D0000}"/>
    <cellStyle name="Standard 4 4 3 4 8 2" xfId="15954" xr:uid="{00000000-0005-0000-0000-0000156D0000}"/>
    <cellStyle name="Standard 4 4 3 4 8 2 2" xfId="32792" xr:uid="{00000000-0005-0000-0000-0000166D0000}"/>
    <cellStyle name="Standard 4 4 3 4 8 3" xfId="24374" xr:uid="{00000000-0005-0000-0000-0000176D0000}"/>
    <cellStyle name="Standard 4 4 3 4 9" xfId="8024" xr:uid="{00000000-0005-0000-0000-0000186D0000}"/>
    <cellStyle name="Standard 4 4 3 4 9 2" xfId="16445" xr:uid="{00000000-0005-0000-0000-0000196D0000}"/>
    <cellStyle name="Standard 4 4 3 4 9 2 2" xfId="33283" xr:uid="{00000000-0005-0000-0000-00001A6D0000}"/>
    <cellStyle name="Standard 4 4 3 4 9 3" xfId="24865" xr:uid="{00000000-0005-0000-0000-00001B6D0000}"/>
    <cellStyle name="Standard 4 4 3 5" xfId="698" xr:uid="{00000000-0005-0000-0000-00001C6D0000}"/>
    <cellStyle name="Standard 4 4 3 5 2" xfId="1686" xr:uid="{00000000-0005-0000-0000-00001D6D0000}"/>
    <cellStyle name="Standard 4 4 3 5 2 2" xfId="5222" xr:uid="{00000000-0005-0000-0000-00001E6D0000}"/>
    <cellStyle name="Standard 4 4 3 5 2 2 2" xfId="13643" xr:uid="{00000000-0005-0000-0000-00001F6D0000}"/>
    <cellStyle name="Standard 4 4 3 5 2 2 2 2" xfId="30481" xr:uid="{00000000-0005-0000-0000-0000206D0000}"/>
    <cellStyle name="Standard 4 4 3 5 2 2 3" xfId="22063" xr:uid="{00000000-0005-0000-0000-0000216D0000}"/>
    <cellStyle name="Standard 4 4 3 5 2 3" xfId="10161" xr:uid="{00000000-0005-0000-0000-0000226D0000}"/>
    <cellStyle name="Standard 4 4 3 5 2 3 2" xfId="26999" xr:uid="{00000000-0005-0000-0000-0000236D0000}"/>
    <cellStyle name="Standard 4 4 3 5 2 4" xfId="18581" xr:uid="{00000000-0005-0000-0000-0000246D0000}"/>
    <cellStyle name="Standard 4 4 3 5 3" xfId="4234" xr:uid="{00000000-0005-0000-0000-0000256D0000}"/>
    <cellStyle name="Standard 4 4 3 5 3 2" xfId="12655" xr:uid="{00000000-0005-0000-0000-0000266D0000}"/>
    <cellStyle name="Standard 4 4 3 5 3 2 2" xfId="29493" xr:uid="{00000000-0005-0000-0000-0000276D0000}"/>
    <cellStyle name="Standard 4 4 3 5 3 3" xfId="21075" xr:uid="{00000000-0005-0000-0000-0000286D0000}"/>
    <cellStyle name="Standard 4 4 3 5 4" xfId="9173" xr:uid="{00000000-0005-0000-0000-0000296D0000}"/>
    <cellStyle name="Standard 4 4 3 5 4 2" xfId="26011" xr:uid="{00000000-0005-0000-0000-00002A6D0000}"/>
    <cellStyle name="Standard 4 4 3 5 5" xfId="17593" xr:uid="{00000000-0005-0000-0000-00002B6D0000}"/>
    <cellStyle name="Standard 4 4 3 6" xfId="1191" xr:uid="{00000000-0005-0000-0000-00002C6D0000}"/>
    <cellStyle name="Standard 4 4 3 6 2" xfId="4727" xr:uid="{00000000-0005-0000-0000-00002D6D0000}"/>
    <cellStyle name="Standard 4 4 3 6 2 2" xfId="13148" xr:uid="{00000000-0005-0000-0000-00002E6D0000}"/>
    <cellStyle name="Standard 4 4 3 6 2 2 2" xfId="29986" xr:uid="{00000000-0005-0000-0000-00002F6D0000}"/>
    <cellStyle name="Standard 4 4 3 6 2 3" xfId="21568" xr:uid="{00000000-0005-0000-0000-0000306D0000}"/>
    <cellStyle name="Standard 4 4 3 6 3" xfId="9666" xr:uid="{00000000-0005-0000-0000-0000316D0000}"/>
    <cellStyle name="Standard 4 4 3 6 3 2" xfId="26504" xr:uid="{00000000-0005-0000-0000-0000326D0000}"/>
    <cellStyle name="Standard 4 4 3 6 4" xfId="18086" xr:uid="{00000000-0005-0000-0000-0000336D0000}"/>
    <cellStyle name="Standard 4 4 3 7" xfId="2559" xr:uid="{00000000-0005-0000-0000-0000346D0000}"/>
    <cellStyle name="Standard 4 4 3 7 2" xfId="6045" xr:uid="{00000000-0005-0000-0000-0000356D0000}"/>
    <cellStyle name="Standard 4 4 3 7 2 2" xfId="14466" xr:uid="{00000000-0005-0000-0000-0000366D0000}"/>
    <cellStyle name="Standard 4 4 3 7 2 2 2" xfId="31304" xr:uid="{00000000-0005-0000-0000-0000376D0000}"/>
    <cellStyle name="Standard 4 4 3 7 2 3" xfId="22886" xr:uid="{00000000-0005-0000-0000-0000386D0000}"/>
    <cellStyle name="Standard 4 4 3 7 3" xfId="10984" xr:uid="{00000000-0005-0000-0000-0000396D0000}"/>
    <cellStyle name="Standard 4 4 3 7 3 2" xfId="27822" xr:uid="{00000000-0005-0000-0000-00003A6D0000}"/>
    <cellStyle name="Standard 4 4 3 7 4" xfId="19404" xr:uid="{00000000-0005-0000-0000-00003B6D0000}"/>
    <cellStyle name="Standard 4 4 3 8" xfId="3054" xr:uid="{00000000-0005-0000-0000-00003C6D0000}"/>
    <cellStyle name="Standard 4 4 3 8 2" xfId="6536" xr:uid="{00000000-0005-0000-0000-00003D6D0000}"/>
    <cellStyle name="Standard 4 4 3 8 2 2" xfId="14957" xr:uid="{00000000-0005-0000-0000-00003E6D0000}"/>
    <cellStyle name="Standard 4 4 3 8 2 2 2" xfId="31795" xr:uid="{00000000-0005-0000-0000-00003F6D0000}"/>
    <cellStyle name="Standard 4 4 3 8 2 3" xfId="23377" xr:uid="{00000000-0005-0000-0000-0000406D0000}"/>
    <cellStyle name="Standard 4 4 3 8 3" xfId="11475" xr:uid="{00000000-0005-0000-0000-0000416D0000}"/>
    <cellStyle name="Standard 4 4 3 8 3 2" xfId="28313" xr:uid="{00000000-0005-0000-0000-0000426D0000}"/>
    <cellStyle name="Standard 4 4 3 8 4" xfId="19895" xr:uid="{00000000-0005-0000-0000-0000436D0000}"/>
    <cellStyle name="Standard 4 4 3 9" xfId="3551" xr:uid="{00000000-0005-0000-0000-0000446D0000}"/>
    <cellStyle name="Standard 4 4 3 9 2" xfId="7033" xr:uid="{00000000-0005-0000-0000-0000456D0000}"/>
    <cellStyle name="Standard 4 4 3 9 2 2" xfId="15454" xr:uid="{00000000-0005-0000-0000-0000466D0000}"/>
    <cellStyle name="Standard 4 4 3 9 2 2 2" xfId="32292" xr:uid="{00000000-0005-0000-0000-0000476D0000}"/>
    <cellStyle name="Standard 4 4 3 9 2 3" xfId="23874" xr:uid="{00000000-0005-0000-0000-0000486D0000}"/>
    <cellStyle name="Standard 4 4 3 9 3" xfId="11972" xr:uid="{00000000-0005-0000-0000-0000496D0000}"/>
    <cellStyle name="Standard 4 4 3 9 3 2" xfId="28810" xr:uid="{00000000-0005-0000-0000-00004A6D0000}"/>
    <cellStyle name="Standard 4 4 3 9 4" xfId="20392" xr:uid="{00000000-0005-0000-0000-00004B6D0000}"/>
    <cellStyle name="Standard 4 4 3_1" xfId="265" xr:uid="{00000000-0005-0000-0000-00004C6D0000}"/>
    <cellStyle name="Standard 4 4 4" xfId="162" xr:uid="{00000000-0005-0000-0000-00004D6D0000}"/>
    <cellStyle name="Standard 4 4 4 10" xfId="7534" xr:uid="{00000000-0005-0000-0000-00004E6D0000}"/>
    <cellStyle name="Standard 4 4 4 10 2" xfId="15955" xr:uid="{00000000-0005-0000-0000-00004F6D0000}"/>
    <cellStyle name="Standard 4 4 4 10 2 2" xfId="32793" xr:uid="{00000000-0005-0000-0000-0000506D0000}"/>
    <cellStyle name="Standard 4 4 4 10 3" xfId="24375" xr:uid="{00000000-0005-0000-0000-0000516D0000}"/>
    <cellStyle name="Standard 4 4 4 11" xfId="8025" xr:uid="{00000000-0005-0000-0000-0000526D0000}"/>
    <cellStyle name="Standard 4 4 4 11 2" xfId="16446" xr:uid="{00000000-0005-0000-0000-0000536D0000}"/>
    <cellStyle name="Standard 4 4 4 11 2 2" xfId="33284" xr:uid="{00000000-0005-0000-0000-0000546D0000}"/>
    <cellStyle name="Standard 4 4 4 11 3" xfId="24866" xr:uid="{00000000-0005-0000-0000-0000556D0000}"/>
    <cellStyle name="Standard 4 4 4 12" xfId="8518" xr:uid="{00000000-0005-0000-0000-0000566D0000}"/>
    <cellStyle name="Standard 4 4 4 12 2" xfId="16939" xr:uid="{00000000-0005-0000-0000-0000576D0000}"/>
    <cellStyle name="Standard 4 4 4 12 2 2" xfId="33777" xr:uid="{00000000-0005-0000-0000-0000586D0000}"/>
    <cellStyle name="Standard 4 4 4 12 3" xfId="25359" xr:uid="{00000000-0005-0000-0000-0000596D0000}"/>
    <cellStyle name="Standard 4 4 4 13" xfId="8714" xr:uid="{00000000-0005-0000-0000-00005A6D0000}"/>
    <cellStyle name="Standard 4 4 4 13 2" xfId="25553" xr:uid="{00000000-0005-0000-0000-00005B6D0000}"/>
    <cellStyle name="Standard 4 4 4 14" xfId="17134" xr:uid="{00000000-0005-0000-0000-00005C6D0000}"/>
    <cellStyle name="Standard 4 4 4 2" xfId="402" xr:uid="{00000000-0005-0000-0000-00005D6D0000}"/>
    <cellStyle name="Standard 4 4 4 2 10" xfId="8519" xr:uid="{00000000-0005-0000-0000-00005E6D0000}"/>
    <cellStyle name="Standard 4 4 4 2 10 2" xfId="16940" xr:uid="{00000000-0005-0000-0000-00005F6D0000}"/>
    <cellStyle name="Standard 4 4 4 2 10 2 2" xfId="33778" xr:uid="{00000000-0005-0000-0000-0000606D0000}"/>
    <cellStyle name="Standard 4 4 4 2 10 3" xfId="25360" xr:uid="{00000000-0005-0000-0000-0000616D0000}"/>
    <cellStyle name="Standard 4 4 4 2 11" xfId="8877" xr:uid="{00000000-0005-0000-0000-0000626D0000}"/>
    <cellStyle name="Standard 4 4 4 2 11 2" xfId="25716" xr:uid="{00000000-0005-0000-0000-0000636D0000}"/>
    <cellStyle name="Standard 4 4 4 2 12" xfId="17297" xr:uid="{00000000-0005-0000-0000-0000646D0000}"/>
    <cellStyle name="Standard 4 4 4 2 2" xfId="898" xr:uid="{00000000-0005-0000-0000-0000656D0000}"/>
    <cellStyle name="Standard 4 4 4 2 2 2" xfId="1886" xr:uid="{00000000-0005-0000-0000-0000666D0000}"/>
    <cellStyle name="Standard 4 4 4 2 2 2 2" xfId="5422" xr:uid="{00000000-0005-0000-0000-0000676D0000}"/>
    <cellStyle name="Standard 4 4 4 2 2 2 2 2" xfId="13843" xr:uid="{00000000-0005-0000-0000-0000686D0000}"/>
    <cellStyle name="Standard 4 4 4 2 2 2 2 2 2" xfId="30681" xr:uid="{00000000-0005-0000-0000-0000696D0000}"/>
    <cellStyle name="Standard 4 4 4 2 2 2 2 3" xfId="22263" xr:uid="{00000000-0005-0000-0000-00006A6D0000}"/>
    <cellStyle name="Standard 4 4 4 2 2 2 3" xfId="10361" xr:uid="{00000000-0005-0000-0000-00006B6D0000}"/>
    <cellStyle name="Standard 4 4 4 2 2 2 3 2" xfId="27199" xr:uid="{00000000-0005-0000-0000-00006C6D0000}"/>
    <cellStyle name="Standard 4 4 4 2 2 2 4" xfId="18781" xr:uid="{00000000-0005-0000-0000-00006D6D0000}"/>
    <cellStyle name="Standard 4 4 4 2 2 3" xfId="4434" xr:uid="{00000000-0005-0000-0000-00006E6D0000}"/>
    <cellStyle name="Standard 4 4 4 2 2 3 2" xfId="12855" xr:uid="{00000000-0005-0000-0000-00006F6D0000}"/>
    <cellStyle name="Standard 4 4 4 2 2 3 2 2" xfId="29693" xr:uid="{00000000-0005-0000-0000-0000706D0000}"/>
    <cellStyle name="Standard 4 4 4 2 2 3 3" xfId="21275" xr:uid="{00000000-0005-0000-0000-0000716D0000}"/>
    <cellStyle name="Standard 4 4 4 2 2 4" xfId="9373" xr:uid="{00000000-0005-0000-0000-0000726D0000}"/>
    <cellStyle name="Standard 4 4 4 2 2 4 2" xfId="26211" xr:uid="{00000000-0005-0000-0000-0000736D0000}"/>
    <cellStyle name="Standard 4 4 4 2 2 5" xfId="17793" xr:uid="{00000000-0005-0000-0000-0000746D0000}"/>
    <cellStyle name="Standard 4 4 4 2 3" xfId="1391" xr:uid="{00000000-0005-0000-0000-0000756D0000}"/>
    <cellStyle name="Standard 4 4 4 2 3 2" xfId="4927" xr:uid="{00000000-0005-0000-0000-0000766D0000}"/>
    <cellStyle name="Standard 4 4 4 2 3 2 2" xfId="13348" xr:uid="{00000000-0005-0000-0000-0000776D0000}"/>
    <cellStyle name="Standard 4 4 4 2 3 2 2 2" xfId="30186" xr:uid="{00000000-0005-0000-0000-0000786D0000}"/>
    <cellStyle name="Standard 4 4 4 2 3 2 3" xfId="21768" xr:uid="{00000000-0005-0000-0000-0000796D0000}"/>
    <cellStyle name="Standard 4 4 4 2 3 3" xfId="9866" xr:uid="{00000000-0005-0000-0000-00007A6D0000}"/>
    <cellStyle name="Standard 4 4 4 2 3 3 2" xfId="26704" xr:uid="{00000000-0005-0000-0000-00007B6D0000}"/>
    <cellStyle name="Standard 4 4 4 2 3 4" xfId="18286" xr:uid="{00000000-0005-0000-0000-00007C6D0000}"/>
    <cellStyle name="Standard 4 4 4 2 4" xfId="2566" xr:uid="{00000000-0005-0000-0000-00007D6D0000}"/>
    <cellStyle name="Standard 4 4 4 2 4 2" xfId="6052" xr:uid="{00000000-0005-0000-0000-00007E6D0000}"/>
    <cellStyle name="Standard 4 4 4 2 4 2 2" xfId="14473" xr:uid="{00000000-0005-0000-0000-00007F6D0000}"/>
    <cellStyle name="Standard 4 4 4 2 4 2 2 2" xfId="31311" xr:uid="{00000000-0005-0000-0000-0000806D0000}"/>
    <cellStyle name="Standard 4 4 4 2 4 2 3" xfId="22893" xr:uid="{00000000-0005-0000-0000-0000816D0000}"/>
    <cellStyle name="Standard 4 4 4 2 4 3" xfId="10991" xr:uid="{00000000-0005-0000-0000-0000826D0000}"/>
    <cellStyle name="Standard 4 4 4 2 4 3 2" xfId="27829" xr:uid="{00000000-0005-0000-0000-0000836D0000}"/>
    <cellStyle name="Standard 4 4 4 2 4 4" xfId="19411" xr:uid="{00000000-0005-0000-0000-0000846D0000}"/>
    <cellStyle name="Standard 4 4 4 2 5" xfId="3061" xr:uid="{00000000-0005-0000-0000-0000856D0000}"/>
    <cellStyle name="Standard 4 4 4 2 5 2" xfId="6543" xr:uid="{00000000-0005-0000-0000-0000866D0000}"/>
    <cellStyle name="Standard 4 4 4 2 5 2 2" xfId="14964" xr:uid="{00000000-0005-0000-0000-0000876D0000}"/>
    <cellStyle name="Standard 4 4 4 2 5 2 2 2" xfId="31802" xr:uid="{00000000-0005-0000-0000-0000886D0000}"/>
    <cellStyle name="Standard 4 4 4 2 5 2 3" xfId="23384" xr:uid="{00000000-0005-0000-0000-0000896D0000}"/>
    <cellStyle name="Standard 4 4 4 2 5 3" xfId="11482" xr:uid="{00000000-0005-0000-0000-00008A6D0000}"/>
    <cellStyle name="Standard 4 4 4 2 5 3 2" xfId="28320" xr:uid="{00000000-0005-0000-0000-00008B6D0000}"/>
    <cellStyle name="Standard 4 4 4 2 5 4" xfId="19902" xr:uid="{00000000-0005-0000-0000-00008C6D0000}"/>
    <cellStyle name="Standard 4 4 4 2 6" xfId="3558" xr:uid="{00000000-0005-0000-0000-00008D6D0000}"/>
    <cellStyle name="Standard 4 4 4 2 6 2" xfId="7040" xr:uid="{00000000-0005-0000-0000-00008E6D0000}"/>
    <cellStyle name="Standard 4 4 4 2 6 2 2" xfId="15461" xr:uid="{00000000-0005-0000-0000-00008F6D0000}"/>
    <cellStyle name="Standard 4 4 4 2 6 2 2 2" xfId="32299" xr:uid="{00000000-0005-0000-0000-0000906D0000}"/>
    <cellStyle name="Standard 4 4 4 2 6 2 3" xfId="23881" xr:uid="{00000000-0005-0000-0000-0000916D0000}"/>
    <cellStyle name="Standard 4 4 4 2 6 3" xfId="11979" xr:uid="{00000000-0005-0000-0000-0000926D0000}"/>
    <cellStyle name="Standard 4 4 4 2 6 3 2" xfId="28817" xr:uid="{00000000-0005-0000-0000-0000936D0000}"/>
    <cellStyle name="Standard 4 4 4 2 6 4" xfId="20399" xr:uid="{00000000-0005-0000-0000-0000946D0000}"/>
    <cellStyle name="Standard 4 4 4 2 7" xfId="3939" xr:uid="{00000000-0005-0000-0000-0000956D0000}"/>
    <cellStyle name="Standard 4 4 4 2 7 2" xfId="12360" xr:uid="{00000000-0005-0000-0000-0000966D0000}"/>
    <cellStyle name="Standard 4 4 4 2 7 2 2" xfId="29198" xr:uid="{00000000-0005-0000-0000-0000976D0000}"/>
    <cellStyle name="Standard 4 4 4 2 7 3" xfId="20780" xr:uid="{00000000-0005-0000-0000-0000986D0000}"/>
    <cellStyle name="Standard 4 4 4 2 8" xfId="7535" xr:uid="{00000000-0005-0000-0000-0000996D0000}"/>
    <cellStyle name="Standard 4 4 4 2 8 2" xfId="15956" xr:uid="{00000000-0005-0000-0000-00009A6D0000}"/>
    <cellStyle name="Standard 4 4 4 2 8 2 2" xfId="32794" xr:uid="{00000000-0005-0000-0000-00009B6D0000}"/>
    <cellStyle name="Standard 4 4 4 2 8 3" xfId="24376" xr:uid="{00000000-0005-0000-0000-00009C6D0000}"/>
    <cellStyle name="Standard 4 4 4 2 9" xfId="8026" xr:uid="{00000000-0005-0000-0000-00009D6D0000}"/>
    <cellStyle name="Standard 4 4 4 2 9 2" xfId="16447" xr:uid="{00000000-0005-0000-0000-00009E6D0000}"/>
    <cellStyle name="Standard 4 4 4 2 9 2 2" xfId="33285" xr:uid="{00000000-0005-0000-0000-00009F6D0000}"/>
    <cellStyle name="Standard 4 4 4 2 9 3" xfId="24867" xr:uid="{00000000-0005-0000-0000-0000A06D0000}"/>
    <cellStyle name="Standard 4 4 4 3" xfId="564" xr:uid="{00000000-0005-0000-0000-0000A16D0000}"/>
    <cellStyle name="Standard 4 4 4 3 10" xfId="8520" xr:uid="{00000000-0005-0000-0000-0000A26D0000}"/>
    <cellStyle name="Standard 4 4 4 3 10 2" xfId="16941" xr:uid="{00000000-0005-0000-0000-0000A36D0000}"/>
    <cellStyle name="Standard 4 4 4 3 10 2 2" xfId="33779" xr:uid="{00000000-0005-0000-0000-0000A46D0000}"/>
    <cellStyle name="Standard 4 4 4 3 10 3" xfId="25361" xr:uid="{00000000-0005-0000-0000-0000A56D0000}"/>
    <cellStyle name="Standard 4 4 4 3 11" xfId="9040" xr:uid="{00000000-0005-0000-0000-0000A66D0000}"/>
    <cellStyle name="Standard 4 4 4 3 11 2" xfId="25878" xr:uid="{00000000-0005-0000-0000-0000A76D0000}"/>
    <cellStyle name="Standard 4 4 4 3 12" xfId="17460" xr:uid="{00000000-0005-0000-0000-0000A86D0000}"/>
    <cellStyle name="Standard 4 4 4 3 2" xfId="1060" xr:uid="{00000000-0005-0000-0000-0000A96D0000}"/>
    <cellStyle name="Standard 4 4 4 3 2 2" xfId="2048" xr:uid="{00000000-0005-0000-0000-0000AA6D0000}"/>
    <cellStyle name="Standard 4 4 4 3 2 2 2" xfId="5584" xr:uid="{00000000-0005-0000-0000-0000AB6D0000}"/>
    <cellStyle name="Standard 4 4 4 3 2 2 2 2" xfId="14005" xr:uid="{00000000-0005-0000-0000-0000AC6D0000}"/>
    <cellStyle name="Standard 4 4 4 3 2 2 2 2 2" xfId="30843" xr:uid="{00000000-0005-0000-0000-0000AD6D0000}"/>
    <cellStyle name="Standard 4 4 4 3 2 2 2 3" xfId="22425" xr:uid="{00000000-0005-0000-0000-0000AE6D0000}"/>
    <cellStyle name="Standard 4 4 4 3 2 2 3" xfId="10523" xr:uid="{00000000-0005-0000-0000-0000AF6D0000}"/>
    <cellStyle name="Standard 4 4 4 3 2 2 3 2" xfId="27361" xr:uid="{00000000-0005-0000-0000-0000B06D0000}"/>
    <cellStyle name="Standard 4 4 4 3 2 2 4" xfId="18943" xr:uid="{00000000-0005-0000-0000-0000B16D0000}"/>
    <cellStyle name="Standard 4 4 4 3 2 3" xfId="4596" xr:uid="{00000000-0005-0000-0000-0000B26D0000}"/>
    <cellStyle name="Standard 4 4 4 3 2 3 2" xfId="13017" xr:uid="{00000000-0005-0000-0000-0000B36D0000}"/>
    <cellStyle name="Standard 4 4 4 3 2 3 2 2" xfId="29855" xr:uid="{00000000-0005-0000-0000-0000B46D0000}"/>
    <cellStyle name="Standard 4 4 4 3 2 3 3" xfId="21437" xr:uid="{00000000-0005-0000-0000-0000B56D0000}"/>
    <cellStyle name="Standard 4 4 4 3 2 4" xfId="9535" xr:uid="{00000000-0005-0000-0000-0000B66D0000}"/>
    <cellStyle name="Standard 4 4 4 3 2 4 2" xfId="26373" xr:uid="{00000000-0005-0000-0000-0000B76D0000}"/>
    <cellStyle name="Standard 4 4 4 3 2 5" xfId="17955" xr:uid="{00000000-0005-0000-0000-0000B86D0000}"/>
    <cellStyle name="Standard 4 4 4 3 3" xfId="1553" xr:uid="{00000000-0005-0000-0000-0000B96D0000}"/>
    <cellStyle name="Standard 4 4 4 3 3 2" xfId="5089" xr:uid="{00000000-0005-0000-0000-0000BA6D0000}"/>
    <cellStyle name="Standard 4 4 4 3 3 2 2" xfId="13510" xr:uid="{00000000-0005-0000-0000-0000BB6D0000}"/>
    <cellStyle name="Standard 4 4 4 3 3 2 2 2" xfId="30348" xr:uid="{00000000-0005-0000-0000-0000BC6D0000}"/>
    <cellStyle name="Standard 4 4 4 3 3 2 3" xfId="21930" xr:uid="{00000000-0005-0000-0000-0000BD6D0000}"/>
    <cellStyle name="Standard 4 4 4 3 3 3" xfId="10028" xr:uid="{00000000-0005-0000-0000-0000BE6D0000}"/>
    <cellStyle name="Standard 4 4 4 3 3 3 2" xfId="26866" xr:uid="{00000000-0005-0000-0000-0000BF6D0000}"/>
    <cellStyle name="Standard 4 4 4 3 3 4" xfId="18448" xr:uid="{00000000-0005-0000-0000-0000C06D0000}"/>
    <cellStyle name="Standard 4 4 4 3 4" xfId="2567" xr:uid="{00000000-0005-0000-0000-0000C16D0000}"/>
    <cellStyle name="Standard 4 4 4 3 4 2" xfId="6053" xr:uid="{00000000-0005-0000-0000-0000C26D0000}"/>
    <cellStyle name="Standard 4 4 4 3 4 2 2" xfId="14474" xr:uid="{00000000-0005-0000-0000-0000C36D0000}"/>
    <cellStyle name="Standard 4 4 4 3 4 2 2 2" xfId="31312" xr:uid="{00000000-0005-0000-0000-0000C46D0000}"/>
    <cellStyle name="Standard 4 4 4 3 4 2 3" xfId="22894" xr:uid="{00000000-0005-0000-0000-0000C56D0000}"/>
    <cellStyle name="Standard 4 4 4 3 4 3" xfId="10992" xr:uid="{00000000-0005-0000-0000-0000C66D0000}"/>
    <cellStyle name="Standard 4 4 4 3 4 3 2" xfId="27830" xr:uid="{00000000-0005-0000-0000-0000C76D0000}"/>
    <cellStyle name="Standard 4 4 4 3 4 4" xfId="19412" xr:uid="{00000000-0005-0000-0000-0000C86D0000}"/>
    <cellStyle name="Standard 4 4 4 3 5" xfId="3062" xr:uid="{00000000-0005-0000-0000-0000C96D0000}"/>
    <cellStyle name="Standard 4 4 4 3 5 2" xfId="6544" xr:uid="{00000000-0005-0000-0000-0000CA6D0000}"/>
    <cellStyle name="Standard 4 4 4 3 5 2 2" xfId="14965" xr:uid="{00000000-0005-0000-0000-0000CB6D0000}"/>
    <cellStyle name="Standard 4 4 4 3 5 2 2 2" xfId="31803" xr:uid="{00000000-0005-0000-0000-0000CC6D0000}"/>
    <cellStyle name="Standard 4 4 4 3 5 2 3" xfId="23385" xr:uid="{00000000-0005-0000-0000-0000CD6D0000}"/>
    <cellStyle name="Standard 4 4 4 3 5 3" xfId="11483" xr:uid="{00000000-0005-0000-0000-0000CE6D0000}"/>
    <cellStyle name="Standard 4 4 4 3 5 3 2" xfId="28321" xr:uid="{00000000-0005-0000-0000-0000CF6D0000}"/>
    <cellStyle name="Standard 4 4 4 3 5 4" xfId="19903" xr:uid="{00000000-0005-0000-0000-0000D06D0000}"/>
    <cellStyle name="Standard 4 4 4 3 6" xfId="3559" xr:uid="{00000000-0005-0000-0000-0000D16D0000}"/>
    <cellStyle name="Standard 4 4 4 3 6 2" xfId="7041" xr:uid="{00000000-0005-0000-0000-0000D26D0000}"/>
    <cellStyle name="Standard 4 4 4 3 6 2 2" xfId="15462" xr:uid="{00000000-0005-0000-0000-0000D36D0000}"/>
    <cellStyle name="Standard 4 4 4 3 6 2 2 2" xfId="32300" xr:uid="{00000000-0005-0000-0000-0000D46D0000}"/>
    <cellStyle name="Standard 4 4 4 3 6 2 3" xfId="23882" xr:uid="{00000000-0005-0000-0000-0000D56D0000}"/>
    <cellStyle name="Standard 4 4 4 3 6 3" xfId="11980" xr:uid="{00000000-0005-0000-0000-0000D66D0000}"/>
    <cellStyle name="Standard 4 4 4 3 6 3 2" xfId="28818" xr:uid="{00000000-0005-0000-0000-0000D76D0000}"/>
    <cellStyle name="Standard 4 4 4 3 6 4" xfId="20400" xr:uid="{00000000-0005-0000-0000-0000D86D0000}"/>
    <cellStyle name="Standard 4 4 4 3 7" xfId="4101" xr:uid="{00000000-0005-0000-0000-0000D96D0000}"/>
    <cellStyle name="Standard 4 4 4 3 7 2" xfId="12522" xr:uid="{00000000-0005-0000-0000-0000DA6D0000}"/>
    <cellStyle name="Standard 4 4 4 3 7 2 2" xfId="29360" xr:uid="{00000000-0005-0000-0000-0000DB6D0000}"/>
    <cellStyle name="Standard 4 4 4 3 7 3" xfId="20942" xr:uid="{00000000-0005-0000-0000-0000DC6D0000}"/>
    <cellStyle name="Standard 4 4 4 3 8" xfId="7536" xr:uid="{00000000-0005-0000-0000-0000DD6D0000}"/>
    <cellStyle name="Standard 4 4 4 3 8 2" xfId="15957" xr:uid="{00000000-0005-0000-0000-0000DE6D0000}"/>
    <cellStyle name="Standard 4 4 4 3 8 2 2" xfId="32795" xr:uid="{00000000-0005-0000-0000-0000DF6D0000}"/>
    <cellStyle name="Standard 4 4 4 3 8 3" xfId="24377" xr:uid="{00000000-0005-0000-0000-0000E06D0000}"/>
    <cellStyle name="Standard 4 4 4 3 9" xfId="8027" xr:uid="{00000000-0005-0000-0000-0000E16D0000}"/>
    <cellStyle name="Standard 4 4 4 3 9 2" xfId="16448" xr:uid="{00000000-0005-0000-0000-0000E26D0000}"/>
    <cellStyle name="Standard 4 4 4 3 9 2 2" xfId="33286" xr:uid="{00000000-0005-0000-0000-0000E36D0000}"/>
    <cellStyle name="Standard 4 4 4 3 9 3" xfId="24868" xr:uid="{00000000-0005-0000-0000-0000E46D0000}"/>
    <cellStyle name="Standard 4 4 4 4" xfId="735" xr:uid="{00000000-0005-0000-0000-0000E56D0000}"/>
    <cellStyle name="Standard 4 4 4 4 2" xfId="1723" xr:uid="{00000000-0005-0000-0000-0000E66D0000}"/>
    <cellStyle name="Standard 4 4 4 4 2 2" xfId="5259" xr:uid="{00000000-0005-0000-0000-0000E76D0000}"/>
    <cellStyle name="Standard 4 4 4 4 2 2 2" xfId="13680" xr:uid="{00000000-0005-0000-0000-0000E86D0000}"/>
    <cellStyle name="Standard 4 4 4 4 2 2 2 2" xfId="30518" xr:uid="{00000000-0005-0000-0000-0000E96D0000}"/>
    <cellStyle name="Standard 4 4 4 4 2 2 3" xfId="22100" xr:uid="{00000000-0005-0000-0000-0000EA6D0000}"/>
    <cellStyle name="Standard 4 4 4 4 2 3" xfId="10198" xr:uid="{00000000-0005-0000-0000-0000EB6D0000}"/>
    <cellStyle name="Standard 4 4 4 4 2 3 2" xfId="27036" xr:uid="{00000000-0005-0000-0000-0000EC6D0000}"/>
    <cellStyle name="Standard 4 4 4 4 2 4" xfId="18618" xr:uid="{00000000-0005-0000-0000-0000ED6D0000}"/>
    <cellStyle name="Standard 4 4 4 4 3" xfId="4271" xr:uid="{00000000-0005-0000-0000-0000EE6D0000}"/>
    <cellStyle name="Standard 4 4 4 4 3 2" xfId="12692" xr:uid="{00000000-0005-0000-0000-0000EF6D0000}"/>
    <cellStyle name="Standard 4 4 4 4 3 2 2" xfId="29530" xr:uid="{00000000-0005-0000-0000-0000F06D0000}"/>
    <cellStyle name="Standard 4 4 4 4 3 3" xfId="21112" xr:uid="{00000000-0005-0000-0000-0000F16D0000}"/>
    <cellStyle name="Standard 4 4 4 4 4" xfId="9210" xr:uid="{00000000-0005-0000-0000-0000F26D0000}"/>
    <cellStyle name="Standard 4 4 4 4 4 2" xfId="26048" xr:uid="{00000000-0005-0000-0000-0000F36D0000}"/>
    <cellStyle name="Standard 4 4 4 4 5" xfId="17630" xr:uid="{00000000-0005-0000-0000-0000F46D0000}"/>
    <cellStyle name="Standard 4 4 4 5" xfId="1228" xr:uid="{00000000-0005-0000-0000-0000F56D0000}"/>
    <cellStyle name="Standard 4 4 4 5 2" xfId="4764" xr:uid="{00000000-0005-0000-0000-0000F66D0000}"/>
    <cellStyle name="Standard 4 4 4 5 2 2" xfId="13185" xr:uid="{00000000-0005-0000-0000-0000F76D0000}"/>
    <cellStyle name="Standard 4 4 4 5 2 2 2" xfId="30023" xr:uid="{00000000-0005-0000-0000-0000F86D0000}"/>
    <cellStyle name="Standard 4 4 4 5 2 3" xfId="21605" xr:uid="{00000000-0005-0000-0000-0000F96D0000}"/>
    <cellStyle name="Standard 4 4 4 5 3" xfId="9703" xr:uid="{00000000-0005-0000-0000-0000FA6D0000}"/>
    <cellStyle name="Standard 4 4 4 5 3 2" xfId="26541" xr:uid="{00000000-0005-0000-0000-0000FB6D0000}"/>
    <cellStyle name="Standard 4 4 4 5 4" xfId="18123" xr:uid="{00000000-0005-0000-0000-0000FC6D0000}"/>
    <cellStyle name="Standard 4 4 4 6" xfId="2565" xr:uid="{00000000-0005-0000-0000-0000FD6D0000}"/>
    <cellStyle name="Standard 4 4 4 6 2" xfId="6051" xr:uid="{00000000-0005-0000-0000-0000FE6D0000}"/>
    <cellStyle name="Standard 4 4 4 6 2 2" xfId="14472" xr:uid="{00000000-0005-0000-0000-0000FF6D0000}"/>
    <cellStyle name="Standard 4 4 4 6 2 2 2" xfId="31310" xr:uid="{00000000-0005-0000-0000-0000006E0000}"/>
    <cellStyle name="Standard 4 4 4 6 2 3" xfId="22892" xr:uid="{00000000-0005-0000-0000-0000016E0000}"/>
    <cellStyle name="Standard 4 4 4 6 3" xfId="10990" xr:uid="{00000000-0005-0000-0000-0000026E0000}"/>
    <cellStyle name="Standard 4 4 4 6 3 2" xfId="27828" xr:uid="{00000000-0005-0000-0000-0000036E0000}"/>
    <cellStyle name="Standard 4 4 4 6 4" xfId="19410" xr:uid="{00000000-0005-0000-0000-0000046E0000}"/>
    <cellStyle name="Standard 4 4 4 7" xfId="3060" xr:uid="{00000000-0005-0000-0000-0000056E0000}"/>
    <cellStyle name="Standard 4 4 4 7 2" xfId="6542" xr:uid="{00000000-0005-0000-0000-0000066E0000}"/>
    <cellStyle name="Standard 4 4 4 7 2 2" xfId="14963" xr:uid="{00000000-0005-0000-0000-0000076E0000}"/>
    <cellStyle name="Standard 4 4 4 7 2 2 2" xfId="31801" xr:uid="{00000000-0005-0000-0000-0000086E0000}"/>
    <cellStyle name="Standard 4 4 4 7 2 3" xfId="23383" xr:uid="{00000000-0005-0000-0000-0000096E0000}"/>
    <cellStyle name="Standard 4 4 4 7 3" xfId="11481" xr:uid="{00000000-0005-0000-0000-00000A6E0000}"/>
    <cellStyle name="Standard 4 4 4 7 3 2" xfId="28319" xr:uid="{00000000-0005-0000-0000-00000B6E0000}"/>
    <cellStyle name="Standard 4 4 4 7 4" xfId="19901" xr:uid="{00000000-0005-0000-0000-00000C6E0000}"/>
    <cellStyle name="Standard 4 4 4 8" xfId="3557" xr:uid="{00000000-0005-0000-0000-00000D6E0000}"/>
    <cellStyle name="Standard 4 4 4 8 2" xfId="7039" xr:uid="{00000000-0005-0000-0000-00000E6E0000}"/>
    <cellStyle name="Standard 4 4 4 8 2 2" xfId="15460" xr:uid="{00000000-0005-0000-0000-00000F6E0000}"/>
    <cellStyle name="Standard 4 4 4 8 2 2 2" xfId="32298" xr:uid="{00000000-0005-0000-0000-0000106E0000}"/>
    <cellStyle name="Standard 4 4 4 8 2 3" xfId="23880" xr:uid="{00000000-0005-0000-0000-0000116E0000}"/>
    <cellStyle name="Standard 4 4 4 8 3" xfId="11978" xr:uid="{00000000-0005-0000-0000-0000126E0000}"/>
    <cellStyle name="Standard 4 4 4 8 3 2" xfId="28816" xr:uid="{00000000-0005-0000-0000-0000136E0000}"/>
    <cellStyle name="Standard 4 4 4 8 4" xfId="20398" xr:uid="{00000000-0005-0000-0000-0000146E0000}"/>
    <cellStyle name="Standard 4 4 4 9" xfId="3776" xr:uid="{00000000-0005-0000-0000-0000156E0000}"/>
    <cellStyle name="Standard 4 4 4 9 2" xfId="12197" xr:uid="{00000000-0005-0000-0000-0000166E0000}"/>
    <cellStyle name="Standard 4 4 4 9 2 2" xfId="29035" xr:uid="{00000000-0005-0000-0000-0000176E0000}"/>
    <cellStyle name="Standard 4 4 4 9 3" xfId="20617" xr:uid="{00000000-0005-0000-0000-0000186E0000}"/>
    <cellStyle name="Standard 4 4 5" xfId="324" xr:uid="{00000000-0005-0000-0000-0000196E0000}"/>
    <cellStyle name="Standard 4 4 5 10" xfId="8521" xr:uid="{00000000-0005-0000-0000-00001A6E0000}"/>
    <cellStyle name="Standard 4 4 5 10 2" xfId="16942" xr:uid="{00000000-0005-0000-0000-00001B6E0000}"/>
    <cellStyle name="Standard 4 4 5 10 2 2" xfId="33780" xr:uid="{00000000-0005-0000-0000-00001C6E0000}"/>
    <cellStyle name="Standard 4 4 5 10 3" xfId="25362" xr:uid="{00000000-0005-0000-0000-00001D6E0000}"/>
    <cellStyle name="Standard 4 4 5 11" xfId="8799" xr:uid="{00000000-0005-0000-0000-00001E6E0000}"/>
    <cellStyle name="Standard 4 4 5 11 2" xfId="25638" xr:uid="{00000000-0005-0000-0000-00001F6E0000}"/>
    <cellStyle name="Standard 4 4 5 12" xfId="17219" xr:uid="{00000000-0005-0000-0000-0000206E0000}"/>
    <cellStyle name="Standard 4 4 5 2" xfId="820" xr:uid="{00000000-0005-0000-0000-0000216E0000}"/>
    <cellStyle name="Standard 4 4 5 2 2" xfId="1808" xr:uid="{00000000-0005-0000-0000-0000226E0000}"/>
    <cellStyle name="Standard 4 4 5 2 2 2" xfId="5344" xr:uid="{00000000-0005-0000-0000-0000236E0000}"/>
    <cellStyle name="Standard 4 4 5 2 2 2 2" xfId="13765" xr:uid="{00000000-0005-0000-0000-0000246E0000}"/>
    <cellStyle name="Standard 4 4 5 2 2 2 2 2" xfId="30603" xr:uid="{00000000-0005-0000-0000-0000256E0000}"/>
    <cellStyle name="Standard 4 4 5 2 2 2 3" xfId="22185" xr:uid="{00000000-0005-0000-0000-0000266E0000}"/>
    <cellStyle name="Standard 4 4 5 2 2 3" xfId="10283" xr:uid="{00000000-0005-0000-0000-0000276E0000}"/>
    <cellStyle name="Standard 4 4 5 2 2 3 2" xfId="27121" xr:uid="{00000000-0005-0000-0000-0000286E0000}"/>
    <cellStyle name="Standard 4 4 5 2 2 4" xfId="18703" xr:uid="{00000000-0005-0000-0000-0000296E0000}"/>
    <cellStyle name="Standard 4 4 5 2 3" xfId="4356" xr:uid="{00000000-0005-0000-0000-00002A6E0000}"/>
    <cellStyle name="Standard 4 4 5 2 3 2" xfId="12777" xr:uid="{00000000-0005-0000-0000-00002B6E0000}"/>
    <cellStyle name="Standard 4 4 5 2 3 2 2" xfId="29615" xr:uid="{00000000-0005-0000-0000-00002C6E0000}"/>
    <cellStyle name="Standard 4 4 5 2 3 3" xfId="21197" xr:uid="{00000000-0005-0000-0000-00002D6E0000}"/>
    <cellStyle name="Standard 4 4 5 2 4" xfId="9295" xr:uid="{00000000-0005-0000-0000-00002E6E0000}"/>
    <cellStyle name="Standard 4 4 5 2 4 2" xfId="26133" xr:uid="{00000000-0005-0000-0000-00002F6E0000}"/>
    <cellStyle name="Standard 4 4 5 2 5" xfId="17715" xr:uid="{00000000-0005-0000-0000-0000306E0000}"/>
    <cellStyle name="Standard 4 4 5 3" xfId="1313" xr:uid="{00000000-0005-0000-0000-0000316E0000}"/>
    <cellStyle name="Standard 4 4 5 3 2" xfId="4849" xr:uid="{00000000-0005-0000-0000-0000326E0000}"/>
    <cellStyle name="Standard 4 4 5 3 2 2" xfId="13270" xr:uid="{00000000-0005-0000-0000-0000336E0000}"/>
    <cellStyle name="Standard 4 4 5 3 2 2 2" xfId="30108" xr:uid="{00000000-0005-0000-0000-0000346E0000}"/>
    <cellStyle name="Standard 4 4 5 3 2 3" xfId="21690" xr:uid="{00000000-0005-0000-0000-0000356E0000}"/>
    <cellStyle name="Standard 4 4 5 3 3" xfId="9788" xr:uid="{00000000-0005-0000-0000-0000366E0000}"/>
    <cellStyle name="Standard 4 4 5 3 3 2" xfId="26626" xr:uid="{00000000-0005-0000-0000-0000376E0000}"/>
    <cellStyle name="Standard 4 4 5 3 4" xfId="18208" xr:uid="{00000000-0005-0000-0000-0000386E0000}"/>
    <cellStyle name="Standard 4 4 5 4" xfId="2568" xr:uid="{00000000-0005-0000-0000-0000396E0000}"/>
    <cellStyle name="Standard 4 4 5 4 2" xfId="6054" xr:uid="{00000000-0005-0000-0000-00003A6E0000}"/>
    <cellStyle name="Standard 4 4 5 4 2 2" xfId="14475" xr:uid="{00000000-0005-0000-0000-00003B6E0000}"/>
    <cellStyle name="Standard 4 4 5 4 2 2 2" xfId="31313" xr:uid="{00000000-0005-0000-0000-00003C6E0000}"/>
    <cellStyle name="Standard 4 4 5 4 2 3" xfId="22895" xr:uid="{00000000-0005-0000-0000-00003D6E0000}"/>
    <cellStyle name="Standard 4 4 5 4 3" xfId="10993" xr:uid="{00000000-0005-0000-0000-00003E6E0000}"/>
    <cellStyle name="Standard 4 4 5 4 3 2" xfId="27831" xr:uid="{00000000-0005-0000-0000-00003F6E0000}"/>
    <cellStyle name="Standard 4 4 5 4 4" xfId="19413" xr:uid="{00000000-0005-0000-0000-0000406E0000}"/>
    <cellStyle name="Standard 4 4 5 5" xfId="3063" xr:uid="{00000000-0005-0000-0000-0000416E0000}"/>
    <cellStyle name="Standard 4 4 5 5 2" xfId="6545" xr:uid="{00000000-0005-0000-0000-0000426E0000}"/>
    <cellStyle name="Standard 4 4 5 5 2 2" xfId="14966" xr:uid="{00000000-0005-0000-0000-0000436E0000}"/>
    <cellStyle name="Standard 4 4 5 5 2 2 2" xfId="31804" xr:uid="{00000000-0005-0000-0000-0000446E0000}"/>
    <cellStyle name="Standard 4 4 5 5 2 3" xfId="23386" xr:uid="{00000000-0005-0000-0000-0000456E0000}"/>
    <cellStyle name="Standard 4 4 5 5 3" xfId="11484" xr:uid="{00000000-0005-0000-0000-0000466E0000}"/>
    <cellStyle name="Standard 4 4 5 5 3 2" xfId="28322" xr:uid="{00000000-0005-0000-0000-0000476E0000}"/>
    <cellStyle name="Standard 4 4 5 5 4" xfId="19904" xr:uid="{00000000-0005-0000-0000-0000486E0000}"/>
    <cellStyle name="Standard 4 4 5 6" xfId="3560" xr:uid="{00000000-0005-0000-0000-0000496E0000}"/>
    <cellStyle name="Standard 4 4 5 6 2" xfId="7042" xr:uid="{00000000-0005-0000-0000-00004A6E0000}"/>
    <cellStyle name="Standard 4 4 5 6 2 2" xfId="15463" xr:uid="{00000000-0005-0000-0000-00004B6E0000}"/>
    <cellStyle name="Standard 4 4 5 6 2 2 2" xfId="32301" xr:uid="{00000000-0005-0000-0000-00004C6E0000}"/>
    <cellStyle name="Standard 4 4 5 6 2 3" xfId="23883" xr:uid="{00000000-0005-0000-0000-00004D6E0000}"/>
    <cellStyle name="Standard 4 4 5 6 3" xfId="11981" xr:uid="{00000000-0005-0000-0000-00004E6E0000}"/>
    <cellStyle name="Standard 4 4 5 6 3 2" xfId="28819" xr:uid="{00000000-0005-0000-0000-00004F6E0000}"/>
    <cellStyle name="Standard 4 4 5 6 4" xfId="20401" xr:uid="{00000000-0005-0000-0000-0000506E0000}"/>
    <cellStyle name="Standard 4 4 5 7" xfId="3861" xr:uid="{00000000-0005-0000-0000-0000516E0000}"/>
    <cellStyle name="Standard 4 4 5 7 2" xfId="12282" xr:uid="{00000000-0005-0000-0000-0000526E0000}"/>
    <cellStyle name="Standard 4 4 5 7 2 2" xfId="29120" xr:uid="{00000000-0005-0000-0000-0000536E0000}"/>
    <cellStyle name="Standard 4 4 5 7 3" xfId="20702" xr:uid="{00000000-0005-0000-0000-0000546E0000}"/>
    <cellStyle name="Standard 4 4 5 8" xfId="7537" xr:uid="{00000000-0005-0000-0000-0000556E0000}"/>
    <cellStyle name="Standard 4 4 5 8 2" xfId="15958" xr:uid="{00000000-0005-0000-0000-0000566E0000}"/>
    <cellStyle name="Standard 4 4 5 8 2 2" xfId="32796" xr:uid="{00000000-0005-0000-0000-0000576E0000}"/>
    <cellStyle name="Standard 4 4 5 8 3" xfId="24378" xr:uid="{00000000-0005-0000-0000-0000586E0000}"/>
    <cellStyle name="Standard 4 4 5 9" xfId="8028" xr:uid="{00000000-0005-0000-0000-0000596E0000}"/>
    <cellStyle name="Standard 4 4 5 9 2" xfId="16449" xr:uid="{00000000-0005-0000-0000-00005A6E0000}"/>
    <cellStyle name="Standard 4 4 5 9 2 2" xfId="33287" xr:uid="{00000000-0005-0000-0000-00005B6E0000}"/>
    <cellStyle name="Standard 4 4 5 9 3" xfId="24869" xr:uid="{00000000-0005-0000-0000-00005C6E0000}"/>
    <cellStyle name="Standard 4 4 6" xfId="486" xr:uid="{00000000-0005-0000-0000-00005D6E0000}"/>
    <cellStyle name="Standard 4 4 6 10" xfId="8522" xr:uid="{00000000-0005-0000-0000-00005E6E0000}"/>
    <cellStyle name="Standard 4 4 6 10 2" xfId="16943" xr:uid="{00000000-0005-0000-0000-00005F6E0000}"/>
    <cellStyle name="Standard 4 4 6 10 2 2" xfId="33781" xr:uid="{00000000-0005-0000-0000-0000606E0000}"/>
    <cellStyle name="Standard 4 4 6 10 3" xfId="25363" xr:uid="{00000000-0005-0000-0000-0000616E0000}"/>
    <cellStyle name="Standard 4 4 6 11" xfId="8962" xr:uid="{00000000-0005-0000-0000-0000626E0000}"/>
    <cellStyle name="Standard 4 4 6 11 2" xfId="25800" xr:uid="{00000000-0005-0000-0000-0000636E0000}"/>
    <cellStyle name="Standard 4 4 6 12" xfId="17382" xr:uid="{00000000-0005-0000-0000-0000646E0000}"/>
    <cellStyle name="Standard 4 4 6 2" xfId="982" xr:uid="{00000000-0005-0000-0000-0000656E0000}"/>
    <cellStyle name="Standard 4 4 6 2 2" xfId="1970" xr:uid="{00000000-0005-0000-0000-0000666E0000}"/>
    <cellStyle name="Standard 4 4 6 2 2 2" xfId="5506" xr:uid="{00000000-0005-0000-0000-0000676E0000}"/>
    <cellStyle name="Standard 4 4 6 2 2 2 2" xfId="13927" xr:uid="{00000000-0005-0000-0000-0000686E0000}"/>
    <cellStyle name="Standard 4 4 6 2 2 2 2 2" xfId="30765" xr:uid="{00000000-0005-0000-0000-0000696E0000}"/>
    <cellStyle name="Standard 4 4 6 2 2 2 3" xfId="22347" xr:uid="{00000000-0005-0000-0000-00006A6E0000}"/>
    <cellStyle name="Standard 4 4 6 2 2 3" xfId="10445" xr:uid="{00000000-0005-0000-0000-00006B6E0000}"/>
    <cellStyle name="Standard 4 4 6 2 2 3 2" xfId="27283" xr:uid="{00000000-0005-0000-0000-00006C6E0000}"/>
    <cellStyle name="Standard 4 4 6 2 2 4" xfId="18865" xr:uid="{00000000-0005-0000-0000-00006D6E0000}"/>
    <cellStyle name="Standard 4 4 6 2 3" xfId="4518" xr:uid="{00000000-0005-0000-0000-00006E6E0000}"/>
    <cellStyle name="Standard 4 4 6 2 3 2" xfId="12939" xr:uid="{00000000-0005-0000-0000-00006F6E0000}"/>
    <cellStyle name="Standard 4 4 6 2 3 2 2" xfId="29777" xr:uid="{00000000-0005-0000-0000-0000706E0000}"/>
    <cellStyle name="Standard 4 4 6 2 3 3" xfId="21359" xr:uid="{00000000-0005-0000-0000-0000716E0000}"/>
    <cellStyle name="Standard 4 4 6 2 4" xfId="9457" xr:uid="{00000000-0005-0000-0000-0000726E0000}"/>
    <cellStyle name="Standard 4 4 6 2 4 2" xfId="26295" xr:uid="{00000000-0005-0000-0000-0000736E0000}"/>
    <cellStyle name="Standard 4 4 6 2 5" xfId="17877" xr:uid="{00000000-0005-0000-0000-0000746E0000}"/>
    <cellStyle name="Standard 4 4 6 3" xfId="1475" xr:uid="{00000000-0005-0000-0000-0000756E0000}"/>
    <cellStyle name="Standard 4 4 6 3 2" xfId="5011" xr:uid="{00000000-0005-0000-0000-0000766E0000}"/>
    <cellStyle name="Standard 4 4 6 3 2 2" xfId="13432" xr:uid="{00000000-0005-0000-0000-0000776E0000}"/>
    <cellStyle name="Standard 4 4 6 3 2 2 2" xfId="30270" xr:uid="{00000000-0005-0000-0000-0000786E0000}"/>
    <cellStyle name="Standard 4 4 6 3 2 3" xfId="21852" xr:uid="{00000000-0005-0000-0000-0000796E0000}"/>
    <cellStyle name="Standard 4 4 6 3 3" xfId="9950" xr:uid="{00000000-0005-0000-0000-00007A6E0000}"/>
    <cellStyle name="Standard 4 4 6 3 3 2" xfId="26788" xr:uid="{00000000-0005-0000-0000-00007B6E0000}"/>
    <cellStyle name="Standard 4 4 6 3 4" xfId="18370" xr:uid="{00000000-0005-0000-0000-00007C6E0000}"/>
    <cellStyle name="Standard 4 4 6 4" xfId="2569" xr:uid="{00000000-0005-0000-0000-00007D6E0000}"/>
    <cellStyle name="Standard 4 4 6 4 2" xfId="6055" xr:uid="{00000000-0005-0000-0000-00007E6E0000}"/>
    <cellStyle name="Standard 4 4 6 4 2 2" xfId="14476" xr:uid="{00000000-0005-0000-0000-00007F6E0000}"/>
    <cellStyle name="Standard 4 4 6 4 2 2 2" xfId="31314" xr:uid="{00000000-0005-0000-0000-0000806E0000}"/>
    <cellStyle name="Standard 4 4 6 4 2 3" xfId="22896" xr:uid="{00000000-0005-0000-0000-0000816E0000}"/>
    <cellStyle name="Standard 4 4 6 4 3" xfId="10994" xr:uid="{00000000-0005-0000-0000-0000826E0000}"/>
    <cellStyle name="Standard 4 4 6 4 3 2" xfId="27832" xr:uid="{00000000-0005-0000-0000-0000836E0000}"/>
    <cellStyle name="Standard 4 4 6 4 4" xfId="19414" xr:uid="{00000000-0005-0000-0000-0000846E0000}"/>
    <cellStyle name="Standard 4 4 6 5" xfId="3064" xr:uid="{00000000-0005-0000-0000-0000856E0000}"/>
    <cellStyle name="Standard 4 4 6 5 2" xfId="6546" xr:uid="{00000000-0005-0000-0000-0000866E0000}"/>
    <cellStyle name="Standard 4 4 6 5 2 2" xfId="14967" xr:uid="{00000000-0005-0000-0000-0000876E0000}"/>
    <cellStyle name="Standard 4 4 6 5 2 2 2" xfId="31805" xr:uid="{00000000-0005-0000-0000-0000886E0000}"/>
    <cellStyle name="Standard 4 4 6 5 2 3" xfId="23387" xr:uid="{00000000-0005-0000-0000-0000896E0000}"/>
    <cellStyle name="Standard 4 4 6 5 3" xfId="11485" xr:uid="{00000000-0005-0000-0000-00008A6E0000}"/>
    <cellStyle name="Standard 4 4 6 5 3 2" xfId="28323" xr:uid="{00000000-0005-0000-0000-00008B6E0000}"/>
    <cellStyle name="Standard 4 4 6 5 4" xfId="19905" xr:uid="{00000000-0005-0000-0000-00008C6E0000}"/>
    <cellStyle name="Standard 4 4 6 6" xfId="3561" xr:uid="{00000000-0005-0000-0000-00008D6E0000}"/>
    <cellStyle name="Standard 4 4 6 6 2" xfId="7043" xr:uid="{00000000-0005-0000-0000-00008E6E0000}"/>
    <cellStyle name="Standard 4 4 6 6 2 2" xfId="15464" xr:uid="{00000000-0005-0000-0000-00008F6E0000}"/>
    <cellStyle name="Standard 4 4 6 6 2 2 2" xfId="32302" xr:uid="{00000000-0005-0000-0000-0000906E0000}"/>
    <cellStyle name="Standard 4 4 6 6 2 3" xfId="23884" xr:uid="{00000000-0005-0000-0000-0000916E0000}"/>
    <cellStyle name="Standard 4 4 6 6 3" xfId="11982" xr:uid="{00000000-0005-0000-0000-0000926E0000}"/>
    <cellStyle name="Standard 4 4 6 6 3 2" xfId="28820" xr:uid="{00000000-0005-0000-0000-0000936E0000}"/>
    <cellStyle name="Standard 4 4 6 6 4" xfId="20402" xr:uid="{00000000-0005-0000-0000-0000946E0000}"/>
    <cellStyle name="Standard 4 4 6 7" xfId="4023" xr:uid="{00000000-0005-0000-0000-0000956E0000}"/>
    <cellStyle name="Standard 4 4 6 7 2" xfId="12444" xr:uid="{00000000-0005-0000-0000-0000966E0000}"/>
    <cellStyle name="Standard 4 4 6 7 2 2" xfId="29282" xr:uid="{00000000-0005-0000-0000-0000976E0000}"/>
    <cellStyle name="Standard 4 4 6 7 3" xfId="20864" xr:uid="{00000000-0005-0000-0000-0000986E0000}"/>
    <cellStyle name="Standard 4 4 6 8" xfId="7538" xr:uid="{00000000-0005-0000-0000-0000996E0000}"/>
    <cellStyle name="Standard 4 4 6 8 2" xfId="15959" xr:uid="{00000000-0005-0000-0000-00009A6E0000}"/>
    <cellStyle name="Standard 4 4 6 8 2 2" xfId="32797" xr:uid="{00000000-0005-0000-0000-00009B6E0000}"/>
    <cellStyle name="Standard 4 4 6 8 3" xfId="24379" xr:uid="{00000000-0005-0000-0000-00009C6E0000}"/>
    <cellStyle name="Standard 4 4 6 9" xfId="8029" xr:uid="{00000000-0005-0000-0000-00009D6E0000}"/>
    <cellStyle name="Standard 4 4 6 9 2" xfId="16450" xr:uid="{00000000-0005-0000-0000-00009E6E0000}"/>
    <cellStyle name="Standard 4 4 6 9 2 2" xfId="33288" xr:uid="{00000000-0005-0000-0000-00009F6E0000}"/>
    <cellStyle name="Standard 4 4 6 9 3" xfId="24870" xr:uid="{00000000-0005-0000-0000-0000A06E0000}"/>
    <cellStyle name="Standard 4 4 7" xfId="657" xr:uid="{00000000-0005-0000-0000-0000A16E0000}"/>
    <cellStyle name="Standard 4 4 7 2" xfId="1645" xr:uid="{00000000-0005-0000-0000-0000A26E0000}"/>
    <cellStyle name="Standard 4 4 7 2 2" xfId="5181" xr:uid="{00000000-0005-0000-0000-0000A36E0000}"/>
    <cellStyle name="Standard 4 4 7 2 2 2" xfId="13602" xr:uid="{00000000-0005-0000-0000-0000A46E0000}"/>
    <cellStyle name="Standard 4 4 7 2 2 2 2" xfId="30440" xr:uid="{00000000-0005-0000-0000-0000A56E0000}"/>
    <cellStyle name="Standard 4 4 7 2 2 3" xfId="22022" xr:uid="{00000000-0005-0000-0000-0000A66E0000}"/>
    <cellStyle name="Standard 4 4 7 2 3" xfId="10120" xr:uid="{00000000-0005-0000-0000-0000A76E0000}"/>
    <cellStyle name="Standard 4 4 7 2 3 2" xfId="26958" xr:uid="{00000000-0005-0000-0000-0000A86E0000}"/>
    <cellStyle name="Standard 4 4 7 2 4" xfId="18540" xr:uid="{00000000-0005-0000-0000-0000A96E0000}"/>
    <cellStyle name="Standard 4 4 7 3" xfId="4193" xr:uid="{00000000-0005-0000-0000-0000AA6E0000}"/>
    <cellStyle name="Standard 4 4 7 3 2" xfId="12614" xr:uid="{00000000-0005-0000-0000-0000AB6E0000}"/>
    <cellStyle name="Standard 4 4 7 3 2 2" xfId="29452" xr:uid="{00000000-0005-0000-0000-0000AC6E0000}"/>
    <cellStyle name="Standard 4 4 7 3 3" xfId="21034" xr:uid="{00000000-0005-0000-0000-0000AD6E0000}"/>
    <cellStyle name="Standard 4 4 7 4" xfId="9132" xr:uid="{00000000-0005-0000-0000-0000AE6E0000}"/>
    <cellStyle name="Standard 4 4 7 4 2" xfId="25970" xr:uid="{00000000-0005-0000-0000-0000AF6E0000}"/>
    <cellStyle name="Standard 4 4 7 5" xfId="17552" xr:uid="{00000000-0005-0000-0000-0000B06E0000}"/>
    <cellStyle name="Standard 4 4 8" xfId="1150" xr:uid="{00000000-0005-0000-0000-0000B16E0000}"/>
    <cellStyle name="Standard 4 4 8 2" xfId="4686" xr:uid="{00000000-0005-0000-0000-0000B26E0000}"/>
    <cellStyle name="Standard 4 4 8 2 2" xfId="13107" xr:uid="{00000000-0005-0000-0000-0000B36E0000}"/>
    <cellStyle name="Standard 4 4 8 2 2 2" xfId="29945" xr:uid="{00000000-0005-0000-0000-0000B46E0000}"/>
    <cellStyle name="Standard 4 4 8 2 3" xfId="21527" xr:uid="{00000000-0005-0000-0000-0000B56E0000}"/>
    <cellStyle name="Standard 4 4 8 3" xfId="9625" xr:uid="{00000000-0005-0000-0000-0000B66E0000}"/>
    <cellStyle name="Standard 4 4 8 3 2" xfId="26463" xr:uid="{00000000-0005-0000-0000-0000B76E0000}"/>
    <cellStyle name="Standard 4 4 8 4" xfId="18045" xr:uid="{00000000-0005-0000-0000-0000B86E0000}"/>
    <cellStyle name="Standard 4 4 9" xfId="2546" xr:uid="{00000000-0005-0000-0000-0000B96E0000}"/>
    <cellStyle name="Standard 4 4 9 2" xfId="6032" xr:uid="{00000000-0005-0000-0000-0000BA6E0000}"/>
    <cellStyle name="Standard 4 4 9 2 2" xfId="14453" xr:uid="{00000000-0005-0000-0000-0000BB6E0000}"/>
    <cellStyle name="Standard 4 4 9 2 2 2" xfId="31291" xr:uid="{00000000-0005-0000-0000-0000BC6E0000}"/>
    <cellStyle name="Standard 4 4 9 2 3" xfId="22873" xr:uid="{00000000-0005-0000-0000-0000BD6E0000}"/>
    <cellStyle name="Standard 4 4 9 3" xfId="10971" xr:uid="{00000000-0005-0000-0000-0000BE6E0000}"/>
    <cellStyle name="Standard 4 4 9 3 2" xfId="27809" xr:uid="{00000000-0005-0000-0000-0000BF6E0000}"/>
    <cellStyle name="Standard 4 4 9 4" xfId="19391" xr:uid="{00000000-0005-0000-0000-0000C06E0000}"/>
    <cellStyle name="Standard 4 4_1" xfId="261" xr:uid="{00000000-0005-0000-0000-0000C16E0000}"/>
    <cellStyle name="Standard 4 5" xfId="4" xr:uid="{00000000-0005-0000-0000-0000C26E0000}"/>
    <cellStyle name="Standard 4 5 10" xfId="3065" xr:uid="{00000000-0005-0000-0000-0000C36E0000}"/>
    <cellStyle name="Standard 4 5 10 2" xfId="6547" xr:uid="{00000000-0005-0000-0000-0000C46E0000}"/>
    <cellStyle name="Standard 4 5 10 2 2" xfId="14968" xr:uid="{00000000-0005-0000-0000-0000C56E0000}"/>
    <cellStyle name="Standard 4 5 10 2 2 2" xfId="31806" xr:uid="{00000000-0005-0000-0000-0000C66E0000}"/>
    <cellStyle name="Standard 4 5 10 2 3" xfId="23388" xr:uid="{00000000-0005-0000-0000-0000C76E0000}"/>
    <cellStyle name="Standard 4 5 10 3" xfId="11486" xr:uid="{00000000-0005-0000-0000-0000C86E0000}"/>
    <cellStyle name="Standard 4 5 10 3 2" xfId="28324" xr:uid="{00000000-0005-0000-0000-0000C96E0000}"/>
    <cellStyle name="Standard 4 5 10 4" xfId="19906" xr:uid="{00000000-0005-0000-0000-0000CA6E0000}"/>
    <cellStyle name="Standard 4 5 11" xfId="3562" xr:uid="{00000000-0005-0000-0000-0000CB6E0000}"/>
    <cellStyle name="Standard 4 5 11 2" xfId="7044" xr:uid="{00000000-0005-0000-0000-0000CC6E0000}"/>
    <cellStyle name="Standard 4 5 11 2 2" xfId="15465" xr:uid="{00000000-0005-0000-0000-0000CD6E0000}"/>
    <cellStyle name="Standard 4 5 11 2 2 2" xfId="32303" xr:uid="{00000000-0005-0000-0000-0000CE6E0000}"/>
    <cellStyle name="Standard 4 5 11 2 3" xfId="23885" xr:uid="{00000000-0005-0000-0000-0000CF6E0000}"/>
    <cellStyle name="Standard 4 5 11 3" xfId="11983" xr:uid="{00000000-0005-0000-0000-0000D06E0000}"/>
    <cellStyle name="Standard 4 5 11 3 2" xfId="28821" xr:uid="{00000000-0005-0000-0000-0000D16E0000}"/>
    <cellStyle name="Standard 4 5 11 4" xfId="20403" xr:uid="{00000000-0005-0000-0000-0000D26E0000}"/>
    <cellStyle name="Standard 4 5 12" xfId="3670" xr:uid="{00000000-0005-0000-0000-0000D36E0000}"/>
    <cellStyle name="Standard 4 5 12 2" xfId="12091" xr:uid="{00000000-0005-0000-0000-0000D46E0000}"/>
    <cellStyle name="Standard 4 5 12 2 2" xfId="28929" xr:uid="{00000000-0005-0000-0000-0000D56E0000}"/>
    <cellStyle name="Standard 4 5 12 3" xfId="20511" xr:uid="{00000000-0005-0000-0000-0000D66E0000}"/>
    <cellStyle name="Standard 4 5 13" xfId="7539" xr:uid="{00000000-0005-0000-0000-0000D76E0000}"/>
    <cellStyle name="Standard 4 5 13 2" xfId="15960" xr:uid="{00000000-0005-0000-0000-0000D86E0000}"/>
    <cellStyle name="Standard 4 5 13 2 2" xfId="32798" xr:uid="{00000000-0005-0000-0000-0000D96E0000}"/>
    <cellStyle name="Standard 4 5 13 3" xfId="24380" xr:uid="{00000000-0005-0000-0000-0000DA6E0000}"/>
    <cellStyle name="Standard 4 5 14" xfId="8030" xr:uid="{00000000-0005-0000-0000-0000DB6E0000}"/>
    <cellStyle name="Standard 4 5 14 2" xfId="16451" xr:uid="{00000000-0005-0000-0000-0000DC6E0000}"/>
    <cellStyle name="Standard 4 5 14 2 2" xfId="33289" xr:uid="{00000000-0005-0000-0000-0000DD6E0000}"/>
    <cellStyle name="Standard 4 5 14 3" xfId="24871" xr:uid="{00000000-0005-0000-0000-0000DE6E0000}"/>
    <cellStyle name="Standard 4 5 15" xfId="8523" xr:uid="{00000000-0005-0000-0000-0000DF6E0000}"/>
    <cellStyle name="Standard 4 5 15 2" xfId="16944" xr:uid="{00000000-0005-0000-0000-0000E06E0000}"/>
    <cellStyle name="Standard 4 5 15 2 2" xfId="33782" xr:uid="{00000000-0005-0000-0000-0000E16E0000}"/>
    <cellStyle name="Standard 4 5 15 3" xfId="25364" xr:uid="{00000000-0005-0000-0000-0000E26E0000}"/>
    <cellStyle name="Standard 4 5 16" xfId="8608" xr:uid="{00000000-0005-0000-0000-0000E36E0000}"/>
    <cellStyle name="Standard 4 5 16 2" xfId="25447" xr:uid="{00000000-0005-0000-0000-0000E46E0000}"/>
    <cellStyle name="Standard 4 5 17" xfId="17028" xr:uid="{00000000-0005-0000-0000-0000E56E0000}"/>
    <cellStyle name="Standard 4 5 2" xfId="61" xr:uid="{00000000-0005-0000-0000-0000E66E0000}"/>
    <cellStyle name="Standard 4 5 2 10" xfId="3563" xr:uid="{00000000-0005-0000-0000-0000E76E0000}"/>
    <cellStyle name="Standard 4 5 2 10 2" xfId="7045" xr:uid="{00000000-0005-0000-0000-0000E86E0000}"/>
    <cellStyle name="Standard 4 5 2 10 2 2" xfId="15466" xr:uid="{00000000-0005-0000-0000-0000E96E0000}"/>
    <cellStyle name="Standard 4 5 2 10 2 2 2" xfId="32304" xr:uid="{00000000-0005-0000-0000-0000EA6E0000}"/>
    <cellStyle name="Standard 4 5 2 10 2 3" xfId="23886" xr:uid="{00000000-0005-0000-0000-0000EB6E0000}"/>
    <cellStyle name="Standard 4 5 2 10 3" xfId="11984" xr:uid="{00000000-0005-0000-0000-0000EC6E0000}"/>
    <cellStyle name="Standard 4 5 2 10 3 2" xfId="28822" xr:uid="{00000000-0005-0000-0000-0000ED6E0000}"/>
    <cellStyle name="Standard 4 5 2 10 4" xfId="20404" xr:uid="{00000000-0005-0000-0000-0000EE6E0000}"/>
    <cellStyle name="Standard 4 5 2 11" xfId="3700" xr:uid="{00000000-0005-0000-0000-0000EF6E0000}"/>
    <cellStyle name="Standard 4 5 2 11 2" xfId="12121" xr:uid="{00000000-0005-0000-0000-0000F06E0000}"/>
    <cellStyle name="Standard 4 5 2 11 2 2" xfId="28959" xr:uid="{00000000-0005-0000-0000-0000F16E0000}"/>
    <cellStyle name="Standard 4 5 2 11 3" xfId="20541" xr:uid="{00000000-0005-0000-0000-0000F26E0000}"/>
    <cellStyle name="Standard 4 5 2 12" xfId="7540" xr:uid="{00000000-0005-0000-0000-0000F36E0000}"/>
    <cellStyle name="Standard 4 5 2 12 2" xfId="15961" xr:uid="{00000000-0005-0000-0000-0000F46E0000}"/>
    <cellStyle name="Standard 4 5 2 12 2 2" xfId="32799" xr:uid="{00000000-0005-0000-0000-0000F56E0000}"/>
    <cellStyle name="Standard 4 5 2 12 3" xfId="24381" xr:uid="{00000000-0005-0000-0000-0000F66E0000}"/>
    <cellStyle name="Standard 4 5 2 13" xfId="8031" xr:uid="{00000000-0005-0000-0000-0000F76E0000}"/>
    <cellStyle name="Standard 4 5 2 13 2" xfId="16452" xr:uid="{00000000-0005-0000-0000-0000F86E0000}"/>
    <cellStyle name="Standard 4 5 2 13 2 2" xfId="33290" xr:uid="{00000000-0005-0000-0000-0000F96E0000}"/>
    <cellStyle name="Standard 4 5 2 13 3" xfId="24872" xr:uid="{00000000-0005-0000-0000-0000FA6E0000}"/>
    <cellStyle name="Standard 4 5 2 14" xfId="8524" xr:uid="{00000000-0005-0000-0000-0000FB6E0000}"/>
    <cellStyle name="Standard 4 5 2 14 2" xfId="16945" xr:uid="{00000000-0005-0000-0000-0000FC6E0000}"/>
    <cellStyle name="Standard 4 5 2 14 2 2" xfId="33783" xr:uid="{00000000-0005-0000-0000-0000FD6E0000}"/>
    <cellStyle name="Standard 4 5 2 14 3" xfId="25365" xr:uid="{00000000-0005-0000-0000-0000FE6E0000}"/>
    <cellStyle name="Standard 4 5 2 15" xfId="8638" xr:uid="{00000000-0005-0000-0000-0000FF6E0000}"/>
    <cellStyle name="Standard 4 5 2 15 2" xfId="25477" xr:uid="{00000000-0005-0000-0000-0000006F0000}"/>
    <cellStyle name="Standard 4 5 2 16" xfId="17058" xr:uid="{00000000-0005-0000-0000-0000016F0000}"/>
    <cellStyle name="Standard 4 5 2 2" xfId="127" xr:uid="{00000000-0005-0000-0000-0000026F0000}"/>
    <cellStyle name="Standard 4 5 2 2 10" xfId="3742" xr:uid="{00000000-0005-0000-0000-0000036F0000}"/>
    <cellStyle name="Standard 4 5 2 2 10 2" xfId="12163" xr:uid="{00000000-0005-0000-0000-0000046F0000}"/>
    <cellStyle name="Standard 4 5 2 2 10 2 2" xfId="29001" xr:uid="{00000000-0005-0000-0000-0000056F0000}"/>
    <cellStyle name="Standard 4 5 2 2 10 3" xfId="20583" xr:uid="{00000000-0005-0000-0000-0000066F0000}"/>
    <cellStyle name="Standard 4 5 2 2 11" xfId="7541" xr:uid="{00000000-0005-0000-0000-0000076F0000}"/>
    <cellStyle name="Standard 4 5 2 2 11 2" xfId="15962" xr:uid="{00000000-0005-0000-0000-0000086F0000}"/>
    <cellStyle name="Standard 4 5 2 2 11 2 2" xfId="32800" xr:uid="{00000000-0005-0000-0000-0000096F0000}"/>
    <cellStyle name="Standard 4 5 2 2 11 3" xfId="24382" xr:uid="{00000000-0005-0000-0000-00000A6F0000}"/>
    <cellStyle name="Standard 4 5 2 2 12" xfId="8032" xr:uid="{00000000-0005-0000-0000-00000B6F0000}"/>
    <cellStyle name="Standard 4 5 2 2 12 2" xfId="16453" xr:uid="{00000000-0005-0000-0000-00000C6F0000}"/>
    <cellStyle name="Standard 4 5 2 2 12 2 2" xfId="33291" xr:uid="{00000000-0005-0000-0000-00000D6F0000}"/>
    <cellStyle name="Standard 4 5 2 2 12 3" xfId="24873" xr:uid="{00000000-0005-0000-0000-00000E6F0000}"/>
    <cellStyle name="Standard 4 5 2 2 13" xfId="8525" xr:uid="{00000000-0005-0000-0000-00000F6F0000}"/>
    <cellStyle name="Standard 4 5 2 2 13 2" xfId="16946" xr:uid="{00000000-0005-0000-0000-0000106F0000}"/>
    <cellStyle name="Standard 4 5 2 2 13 2 2" xfId="33784" xr:uid="{00000000-0005-0000-0000-0000116F0000}"/>
    <cellStyle name="Standard 4 5 2 2 13 3" xfId="25366" xr:uid="{00000000-0005-0000-0000-0000126F0000}"/>
    <cellStyle name="Standard 4 5 2 2 14" xfId="8680" xr:uid="{00000000-0005-0000-0000-0000136F0000}"/>
    <cellStyle name="Standard 4 5 2 2 14 2" xfId="25519" xr:uid="{00000000-0005-0000-0000-0000146F0000}"/>
    <cellStyle name="Standard 4 5 2 2 15" xfId="17100" xr:uid="{00000000-0005-0000-0000-0000156F0000}"/>
    <cellStyle name="Standard 4 5 2 2 2" xfId="270" xr:uid="{00000000-0005-0000-0000-0000166F0000}"/>
    <cellStyle name="Standard 4 5 2 2 2 10" xfId="7542" xr:uid="{00000000-0005-0000-0000-0000176F0000}"/>
    <cellStyle name="Standard 4 5 2 2 2 10 2" xfId="15963" xr:uid="{00000000-0005-0000-0000-0000186F0000}"/>
    <cellStyle name="Standard 4 5 2 2 2 10 2 2" xfId="32801" xr:uid="{00000000-0005-0000-0000-0000196F0000}"/>
    <cellStyle name="Standard 4 5 2 2 2 10 3" xfId="24383" xr:uid="{00000000-0005-0000-0000-00001A6F0000}"/>
    <cellStyle name="Standard 4 5 2 2 2 11" xfId="8033" xr:uid="{00000000-0005-0000-0000-00001B6F0000}"/>
    <cellStyle name="Standard 4 5 2 2 2 11 2" xfId="16454" xr:uid="{00000000-0005-0000-0000-00001C6F0000}"/>
    <cellStyle name="Standard 4 5 2 2 2 11 2 2" xfId="33292" xr:uid="{00000000-0005-0000-0000-00001D6F0000}"/>
    <cellStyle name="Standard 4 5 2 2 2 11 3" xfId="24874" xr:uid="{00000000-0005-0000-0000-00001E6F0000}"/>
    <cellStyle name="Standard 4 5 2 2 2 12" xfId="8526" xr:uid="{00000000-0005-0000-0000-00001F6F0000}"/>
    <cellStyle name="Standard 4 5 2 2 2 12 2" xfId="16947" xr:uid="{00000000-0005-0000-0000-0000206F0000}"/>
    <cellStyle name="Standard 4 5 2 2 2 12 2 2" xfId="33785" xr:uid="{00000000-0005-0000-0000-0000216F0000}"/>
    <cellStyle name="Standard 4 5 2 2 2 12 3" xfId="25367" xr:uid="{00000000-0005-0000-0000-0000226F0000}"/>
    <cellStyle name="Standard 4 5 2 2 2 13" xfId="8755" xr:uid="{00000000-0005-0000-0000-0000236F0000}"/>
    <cellStyle name="Standard 4 5 2 2 2 13 2" xfId="25594" xr:uid="{00000000-0005-0000-0000-0000246F0000}"/>
    <cellStyle name="Standard 4 5 2 2 2 14" xfId="17175" xr:uid="{00000000-0005-0000-0000-0000256F0000}"/>
    <cellStyle name="Standard 4 5 2 2 2 2" xfId="443" xr:uid="{00000000-0005-0000-0000-0000266F0000}"/>
    <cellStyle name="Standard 4 5 2 2 2 2 10" xfId="8527" xr:uid="{00000000-0005-0000-0000-0000276F0000}"/>
    <cellStyle name="Standard 4 5 2 2 2 2 10 2" xfId="16948" xr:uid="{00000000-0005-0000-0000-0000286F0000}"/>
    <cellStyle name="Standard 4 5 2 2 2 2 10 2 2" xfId="33786" xr:uid="{00000000-0005-0000-0000-0000296F0000}"/>
    <cellStyle name="Standard 4 5 2 2 2 2 10 3" xfId="25368" xr:uid="{00000000-0005-0000-0000-00002A6F0000}"/>
    <cellStyle name="Standard 4 5 2 2 2 2 11" xfId="8918" xr:uid="{00000000-0005-0000-0000-00002B6F0000}"/>
    <cellStyle name="Standard 4 5 2 2 2 2 11 2" xfId="25757" xr:uid="{00000000-0005-0000-0000-00002C6F0000}"/>
    <cellStyle name="Standard 4 5 2 2 2 2 12" xfId="17338" xr:uid="{00000000-0005-0000-0000-00002D6F0000}"/>
    <cellStyle name="Standard 4 5 2 2 2 2 2" xfId="939" xr:uid="{00000000-0005-0000-0000-00002E6F0000}"/>
    <cellStyle name="Standard 4 5 2 2 2 2 2 2" xfId="1927" xr:uid="{00000000-0005-0000-0000-00002F6F0000}"/>
    <cellStyle name="Standard 4 5 2 2 2 2 2 2 2" xfId="5463" xr:uid="{00000000-0005-0000-0000-0000306F0000}"/>
    <cellStyle name="Standard 4 5 2 2 2 2 2 2 2 2" xfId="13884" xr:uid="{00000000-0005-0000-0000-0000316F0000}"/>
    <cellStyle name="Standard 4 5 2 2 2 2 2 2 2 2 2" xfId="30722" xr:uid="{00000000-0005-0000-0000-0000326F0000}"/>
    <cellStyle name="Standard 4 5 2 2 2 2 2 2 2 3" xfId="22304" xr:uid="{00000000-0005-0000-0000-0000336F0000}"/>
    <cellStyle name="Standard 4 5 2 2 2 2 2 2 3" xfId="10402" xr:uid="{00000000-0005-0000-0000-0000346F0000}"/>
    <cellStyle name="Standard 4 5 2 2 2 2 2 2 3 2" xfId="27240" xr:uid="{00000000-0005-0000-0000-0000356F0000}"/>
    <cellStyle name="Standard 4 5 2 2 2 2 2 2 4" xfId="18822" xr:uid="{00000000-0005-0000-0000-0000366F0000}"/>
    <cellStyle name="Standard 4 5 2 2 2 2 2 3" xfId="4475" xr:uid="{00000000-0005-0000-0000-0000376F0000}"/>
    <cellStyle name="Standard 4 5 2 2 2 2 2 3 2" xfId="12896" xr:uid="{00000000-0005-0000-0000-0000386F0000}"/>
    <cellStyle name="Standard 4 5 2 2 2 2 2 3 2 2" xfId="29734" xr:uid="{00000000-0005-0000-0000-0000396F0000}"/>
    <cellStyle name="Standard 4 5 2 2 2 2 2 3 3" xfId="21316" xr:uid="{00000000-0005-0000-0000-00003A6F0000}"/>
    <cellStyle name="Standard 4 5 2 2 2 2 2 4" xfId="9414" xr:uid="{00000000-0005-0000-0000-00003B6F0000}"/>
    <cellStyle name="Standard 4 5 2 2 2 2 2 4 2" xfId="26252" xr:uid="{00000000-0005-0000-0000-00003C6F0000}"/>
    <cellStyle name="Standard 4 5 2 2 2 2 2 5" xfId="17834" xr:uid="{00000000-0005-0000-0000-00003D6F0000}"/>
    <cellStyle name="Standard 4 5 2 2 2 2 3" xfId="1432" xr:uid="{00000000-0005-0000-0000-00003E6F0000}"/>
    <cellStyle name="Standard 4 5 2 2 2 2 3 2" xfId="4968" xr:uid="{00000000-0005-0000-0000-00003F6F0000}"/>
    <cellStyle name="Standard 4 5 2 2 2 2 3 2 2" xfId="13389" xr:uid="{00000000-0005-0000-0000-0000406F0000}"/>
    <cellStyle name="Standard 4 5 2 2 2 2 3 2 2 2" xfId="30227" xr:uid="{00000000-0005-0000-0000-0000416F0000}"/>
    <cellStyle name="Standard 4 5 2 2 2 2 3 2 3" xfId="21809" xr:uid="{00000000-0005-0000-0000-0000426F0000}"/>
    <cellStyle name="Standard 4 5 2 2 2 2 3 3" xfId="9907" xr:uid="{00000000-0005-0000-0000-0000436F0000}"/>
    <cellStyle name="Standard 4 5 2 2 2 2 3 3 2" xfId="26745" xr:uid="{00000000-0005-0000-0000-0000446F0000}"/>
    <cellStyle name="Standard 4 5 2 2 2 2 3 4" xfId="18327" xr:uid="{00000000-0005-0000-0000-0000456F0000}"/>
    <cellStyle name="Standard 4 5 2 2 2 2 4" xfId="2574" xr:uid="{00000000-0005-0000-0000-0000466F0000}"/>
    <cellStyle name="Standard 4 5 2 2 2 2 4 2" xfId="6060" xr:uid="{00000000-0005-0000-0000-0000476F0000}"/>
    <cellStyle name="Standard 4 5 2 2 2 2 4 2 2" xfId="14481" xr:uid="{00000000-0005-0000-0000-0000486F0000}"/>
    <cellStyle name="Standard 4 5 2 2 2 2 4 2 2 2" xfId="31319" xr:uid="{00000000-0005-0000-0000-0000496F0000}"/>
    <cellStyle name="Standard 4 5 2 2 2 2 4 2 3" xfId="22901" xr:uid="{00000000-0005-0000-0000-00004A6F0000}"/>
    <cellStyle name="Standard 4 5 2 2 2 2 4 3" xfId="10999" xr:uid="{00000000-0005-0000-0000-00004B6F0000}"/>
    <cellStyle name="Standard 4 5 2 2 2 2 4 3 2" xfId="27837" xr:uid="{00000000-0005-0000-0000-00004C6F0000}"/>
    <cellStyle name="Standard 4 5 2 2 2 2 4 4" xfId="19419" xr:uid="{00000000-0005-0000-0000-00004D6F0000}"/>
    <cellStyle name="Standard 4 5 2 2 2 2 5" xfId="3069" xr:uid="{00000000-0005-0000-0000-00004E6F0000}"/>
    <cellStyle name="Standard 4 5 2 2 2 2 5 2" xfId="6551" xr:uid="{00000000-0005-0000-0000-00004F6F0000}"/>
    <cellStyle name="Standard 4 5 2 2 2 2 5 2 2" xfId="14972" xr:uid="{00000000-0005-0000-0000-0000506F0000}"/>
    <cellStyle name="Standard 4 5 2 2 2 2 5 2 2 2" xfId="31810" xr:uid="{00000000-0005-0000-0000-0000516F0000}"/>
    <cellStyle name="Standard 4 5 2 2 2 2 5 2 3" xfId="23392" xr:uid="{00000000-0005-0000-0000-0000526F0000}"/>
    <cellStyle name="Standard 4 5 2 2 2 2 5 3" xfId="11490" xr:uid="{00000000-0005-0000-0000-0000536F0000}"/>
    <cellStyle name="Standard 4 5 2 2 2 2 5 3 2" xfId="28328" xr:uid="{00000000-0005-0000-0000-0000546F0000}"/>
    <cellStyle name="Standard 4 5 2 2 2 2 5 4" xfId="19910" xr:uid="{00000000-0005-0000-0000-0000556F0000}"/>
    <cellStyle name="Standard 4 5 2 2 2 2 6" xfId="3566" xr:uid="{00000000-0005-0000-0000-0000566F0000}"/>
    <cellStyle name="Standard 4 5 2 2 2 2 6 2" xfId="7048" xr:uid="{00000000-0005-0000-0000-0000576F0000}"/>
    <cellStyle name="Standard 4 5 2 2 2 2 6 2 2" xfId="15469" xr:uid="{00000000-0005-0000-0000-0000586F0000}"/>
    <cellStyle name="Standard 4 5 2 2 2 2 6 2 2 2" xfId="32307" xr:uid="{00000000-0005-0000-0000-0000596F0000}"/>
    <cellStyle name="Standard 4 5 2 2 2 2 6 2 3" xfId="23889" xr:uid="{00000000-0005-0000-0000-00005A6F0000}"/>
    <cellStyle name="Standard 4 5 2 2 2 2 6 3" xfId="11987" xr:uid="{00000000-0005-0000-0000-00005B6F0000}"/>
    <cellStyle name="Standard 4 5 2 2 2 2 6 3 2" xfId="28825" xr:uid="{00000000-0005-0000-0000-00005C6F0000}"/>
    <cellStyle name="Standard 4 5 2 2 2 2 6 4" xfId="20407" xr:uid="{00000000-0005-0000-0000-00005D6F0000}"/>
    <cellStyle name="Standard 4 5 2 2 2 2 7" xfId="3980" xr:uid="{00000000-0005-0000-0000-00005E6F0000}"/>
    <cellStyle name="Standard 4 5 2 2 2 2 7 2" xfId="12401" xr:uid="{00000000-0005-0000-0000-00005F6F0000}"/>
    <cellStyle name="Standard 4 5 2 2 2 2 7 2 2" xfId="29239" xr:uid="{00000000-0005-0000-0000-0000606F0000}"/>
    <cellStyle name="Standard 4 5 2 2 2 2 7 3" xfId="20821" xr:uid="{00000000-0005-0000-0000-0000616F0000}"/>
    <cellStyle name="Standard 4 5 2 2 2 2 8" xfId="7543" xr:uid="{00000000-0005-0000-0000-0000626F0000}"/>
    <cellStyle name="Standard 4 5 2 2 2 2 8 2" xfId="15964" xr:uid="{00000000-0005-0000-0000-0000636F0000}"/>
    <cellStyle name="Standard 4 5 2 2 2 2 8 2 2" xfId="32802" xr:uid="{00000000-0005-0000-0000-0000646F0000}"/>
    <cellStyle name="Standard 4 5 2 2 2 2 8 3" xfId="24384" xr:uid="{00000000-0005-0000-0000-0000656F0000}"/>
    <cellStyle name="Standard 4 5 2 2 2 2 9" xfId="8034" xr:uid="{00000000-0005-0000-0000-0000666F0000}"/>
    <cellStyle name="Standard 4 5 2 2 2 2 9 2" xfId="16455" xr:uid="{00000000-0005-0000-0000-0000676F0000}"/>
    <cellStyle name="Standard 4 5 2 2 2 2 9 2 2" xfId="33293" xr:uid="{00000000-0005-0000-0000-0000686F0000}"/>
    <cellStyle name="Standard 4 5 2 2 2 2 9 3" xfId="24875" xr:uid="{00000000-0005-0000-0000-0000696F0000}"/>
    <cellStyle name="Standard 4 5 2 2 2 3" xfId="605" xr:uid="{00000000-0005-0000-0000-00006A6F0000}"/>
    <cellStyle name="Standard 4 5 2 2 2 3 10" xfId="8528" xr:uid="{00000000-0005-0000-0000-00006B6F0000}"/>
    <cellStyle name="Standard 4 5 2 2 2 3 10 2" xfId="16949" xr:uid="{00000000-0005-0000-0000-00006C6F0000}"/>
    <cellStyle name="Standard 4 5 2 2 2 3 10 2 2" xfId="33787" xr:uid="{00000000-0005-0000-0000-00006D6F0000}"/>
    <cellStyle name="Standard 4 5 2 2 2 3 10 3" xfId="25369" xr:uid="{00000000-0005-0000-0000-00006E6F0000}"/>
    <cellStyle name="Standard 4 5 2 2 2 3 11" xfId="9081" xr:uid="{00000000-0005-0000-0000-00006F6F0000}"/>
    <cellStyle name="Standard 4 5 2 2 2 3 11 2" xfId="25919" xr:uid="{00000000-0005-0000-0000-0000706F0000}"/>
    <cellStyle name="Standard 4 5 2 2 2 3 12" xfId="17501" xr:uid="{00000000-0005-0000-0000-0000716F0000}"/>
    <cellStyle name="Standard 4 5 2 2 2 3 2" xfId="1101" xr:uid="{00000000-0005-0000-0000-0000726F0000}"/>
    <cellStyle name="Standard 4 5 2 2 2 3 2 2" xfId="2089" xr:uid="{00000000-0005-0000-0000-0000736F0000}"/>
    <cellStyle name="Standard 4 5 2 2 2 3 2 2 2" xfId="5625" xr:uid="{00000000-0005-0000-0000-0000746F0000}"/>
    <cellStyle name="Standard 4 5 2 2 2 3 2 2 2 2" xfId="14046" xr:uid="{00000000-0005-0000-0000-0000756F0000}"/>
    <cellStyle name="Standard 4 5 2 2 2 3 2 2 2 2 2" xfId="30884" xr:uid="{00000000-0005-0000-0000-0000766F0000}"/>
    <cellStyle name="Standard 4 5 2 2 2 3 2 2 2 3" xfId="22466" xr:uid="{00000000-0005-0000-0000-0000776F0000}"/>
    <cellStyle name="Standard 4 5 2 2 2 3 2 2 3" xfId="10564" xr:uid="{00000000-0005-0000-0000-0000786F0000}"/>
    <cellStyle name="Standard 4 5 2 2 2 3 2 2 3 2" xfId="27402" xr:uid="{00000000-0005-0000-0000-0000796F0000}"/>
    <cellStyle name="Standard 4 5 2 2 2 3 2 2 4" xfId="18984" xr:uid="{00000000-0005-0000-0000-00007A6F0000}"/>
    <cellStyle name="Standard 4 5 2 2 2 3 2 3" xfId="4637" xr:uid="{00000000-0005-0000-0000-00007B6F0000}"/>
    <cellStyle name="Standard 4 5 2 2 2 3 2 3 2" xfId="13058" xr:uid="{00000000-0005-0000-0000-00007C6F0000}"/>
    <cellStyle name="Standard 4 5 2 2 2 3 2 3 2 2" xfId="29896" xr:uid="{00000000-0005-0000-0000-00007D6F0000}"/>
    <cellStyle name="Standard 4 5 2 2 2 3 2 3 3" xfId="21478" xr:uid="{00000000-0005-0000-0000-00007E6F0000}"/>
    <cellStyle name="Standard 4 5 2 2 2 3 2 4" xfId="9576" xr:uid="{00000000-0005-0000-0000-00007F6F0000}"/>
    <cellStyle name="Standard 4 5 2 2 2 3 2 4 2" xfId="26414" xr:uid="{00000000-0005-0000-0000-0000806F0000}"/>
    <cellStyle name="Standard 4 5 2 2 2 3 2 5" xfId="17996" xr:uid="{00000000-0005-0000-0000-0000816F0000}"/>
    <cellStyle name="Standard 4 5 2 2 2 3 3" xfId="1594" xr:uid="{00000000-0005-0000-0000-0000826F0000}"/>
    <cellStyle name="Standard 4 5 2 2 2 3 3 2" xfId="5130" xr:uid="{00000000-0005-0000-0000-0000836F0000}"/>
    <cellStyle name="Standard 4 5 2 2 2 3 3 2 2" xfId="13551" xr:uid="{00000000-0005-0000-0000-0000846F0000}"/>
    <cellStyle name="Standard 4 5 2 2 2 3 3 2 2 2" xfId="30389" xr:uid="{00000000-0005-0000-0000-0000856F0000}"/>
    <cellStyle name="Standard 4 5 2 2 2 3 3 2 3" xfId="21971" xr:uid="{00000000-0005-0000-0000-0000866F0000}"/>
    <cellStyle name="Standard 4 5 2 2 2 3 3 3" xfId="10069" xr:uid="{00000000-0005-0000-0000-0000876F0000}"/>
    <cellStyle name="Standard 4 5 2 2 2 3 3 3 2" xfId="26907" xr:uid="{00000000-0005-0000-0000-0000886F0000}"/>
    <cellStyle name="Standard 4 5 2 2 2 3 3 4" xfId="18489" xr:uid="{00000000-0005-0000-0000-0000896F0000}"/>
    <cellStyle name="Standard 4 5 2 2 2 3 4" xfId="2575" xr:uid="{00000000-0005-0000-0000-00008A6F0000}"/>
    <cellStyle name="Standard 4 5 2 2 2 3 4 2" xfId="6061" xr:uid="{00000000-0005-0000-0000-00008B6F0000}"/>
    <cellStyle name="Standard 4 5 2 2 2 3 4 2 2" xfId="14482" xr:uid="{00000000-0005-0000-0000-00008C6F0000}"/>
    <cellStyle name="Standard 4 5 2 2 2 3 4 2 2 2" xfId="31320" xr:uid="{00000000-0005-0000-0000-00008D6F0000}"/>
    <cellStyle name="Standard 4 5 2 2 2 3 4 2 3" xfId="22902" xr:uid="{00000000-0005-0000-0000-00008E6F0000}"/>
    <cellStyle name="Standard 4 5 2 2 2 3 4 3" xfId="11000" xr:uid="{00000000-0005-0000-0000-00008F6F0000}"/>
    <cellStyle name="Standard 4 5 2 2 2 3 4 3 2" xfId="27838" xr:uid="{00000000-0005-0000-0000-0000906F0000}"/>
    <cellStyle name="Standard 4 5 2 2 2 3 4 4" xfId="19420" xr:uid="{00000000-0005-0000-0000-0000916F0000}"/>
    <cellStyle name="Standard 4 5 2 2 2 3 5" xfId="3070" xr:uid="{00000000-0005-0000-0000-0000926F0000}"/>
    <cellStyle name="Standard 4 5 2 2 2 3 5 2" xfId="6552" xr:uid="{00000000-0005-0000-0000-0000936F0000}"/>
    <cellStyle name="Standard 4 5 2 2 2 3 5 2 2" xfId="14973" xr:uid="{00000000-0005-0000-0000-0000946F0000}"/>
    <cellStyle name="Standard 4 5 2 2 2 3 5 2 2 2" xfId="31811" xr:uid="{00000000-0005-0000-0000-0000956F0000}"/>
    <cellStyle name="Standard 4 5 2 2 2 3 5 2 3" xfId="23393" xr:uid="{00000000-0005-0000-0000-0000966F0000}"/>
    <cellStyle name="Standard 4 5 2 2 2 3 5 3" xfId="11491" xr:uid="{00000000-0005-0000-0000-0000976F0000}"/>
    <cellStyle name="Standard 4 5 2 2 2 3 5 3 2" xfId="28329" xr:uid="{00000000-0005-0000-0000-0000986F0000}"/>
    <cellStyle name="Standard 4 5 2 2 2 3 5 4" xfId="19911" xr:uid="{00000000-0005-0000-0000-0000996F0000}"/>
    <cellStyle name="Standard 4 5 2 2 2 3 6" xfId="3567" xr:uid="{00000000-0005-0000-0000-00009A6F0000}"/>
    <cellStyle name="Standard 4 5 2 2 2 3 6 2" xfId="7049" xr:uid="{00000000-0005-0000-0000-00009B6F0000}"/>
    <cellStyle name="Standard 4 5 2 2 2 3 6 2 2" xfId="15470" xr:uid="{00000000-0005-0000-0000-00009C6F0000}"/>
    <cellStyle name="Standard 4 5 2 2 2 3 6 2 2 2" xfId="32308" xr:uid="{00000000-0005-0000-0000-00009D6F0000}"/>
    <cellStyle name="Standard 4 5 2 2 2 3 6 2 3" xfId="23890" xr:uid="{00000000-0005-0000-0000-00009E6F0000}"/>
    <cellStyle name="Standard 4 5 2 2 2 3 6 3" xfId="11988" xr:uid="{00000000-0005-0000-0000-00009F6F0000}"/>
    <cellStyle name="Standard 4 5 2 2 2 3 6 3 2" xfId="28826" xr:uid="{00000000-0005-0000-0000-0000A06F0000}"/>
    <cellStyle name="Standard 4 5 2 2 2 3 6 4" xfId="20408" xr:uid="{00000000-0005-0000-0000-0000A16F0000}"/>
    <cellStyle name="Standard 4 5 2 2 2 3 7" xfId="4142" xr:uid="{00000000-0005-0000-0000-0000A26F0000}"/>
    <cellStyle name="Standard 4 5 2 2 2 3 7 2" xfId="12563" xr:uid="{00000000-0005-0000-0000-0000A36F0000}"/>
    <cellStyle name="Standard 4 5 2 2 2 3 7 2 2" xfId="29401" xr:uid="{00000000-0005-0000-0000-0000A46F0000}"/>
    <cellStyle name="Standard 4 5 2 2 2 3 7 3" xfId="20983" xr:uid="{00000000-0005-0000-0000-0000A56F0000}"/>
    <cellStyle name="Standard 4 5 2 2 2 3 8" xfId="7544" xr:uid="{00000000-0005-0000-0000-0000A66F0000}"/>
    <cellStyle name="Standard 4 5 2 2 2 3 8 2" xfId="15965" xr:uid="{00000000-0005-0000-0000-0000A76F0000}"/>
    <cellStyle name="Standard 4 5 2 2 2 3 8 2 2" xfId="32803" xr:uid="{00000000-0005-0000-0000-0000A86F0000}"/>
    <cellStyle name="Standard 4 5 2 2 2 3 8 3" xfId="24385" xr:uid="{00000000-0005-0000-0000-0000A96F0000}"/>
    <cellStyle name="Standard 4 5 2 2 2 3 9" xfId="8035" xr:uid="{00000000-0005-0000-0000-0000AA6F0000}"/>
    <cellStyle name="Standard 4 5 2 2 2 3 9 2" xfId="16456" xr:uid="{00000000-0005-0000-0000-0000AB6F0000}"/>
    <cellStyle name="Standard 4 5 2 2 2 3 9 2 2" xfId="33294" xr:uid="{00000000-0005-0000-0000-0000AC6F0000}"/>
    <cellStyle name="Standard 4 5 2 2 2 3 9 3" xfId="24876" xr:uid="{00000000-0005-0000-0000-0000AD6F0000}"/>
    <cellStyle name="Standard 4 5 2 2 2 4" xfId="776" xr:uid="{00000000-0005-0000-0000-0000AE6F0000}"/>
    <cellStyle name="Standard 4 5 2 2 2 4 2" xfId="1764" xr:uid="{00000000-0005-0000-0000-0000AF6F0000}"/>
    <cellStyle name="Standard 4 5 2 2 2 4 2 2" xfId="5300" xr:uid="{00000000-0005-0000-0000-0000B06F0000}"/>
    <cellStyle name="Standard 4 5 2 2 2 4 2 2 2" xfId="13721" xr:uid="{00000000-0005-0000-0000-0000B16F0000}"/>
    <cellStyle name="Standard 4 5 2 2 2 4 2 2 2 2" xfId="30559" xr:uid="{00000000-0005-0000-0000-0000B26F0000}"/>
    <cellStyle name="Standard 4 5 2 2 2 4 2 2 3" xfId="22141" xr:uid="{00000000-0005-0000-0000-0000B36F0000}"/>
    <cellStyle name="Standard 4 5 2 2 2 4 2 3" xfId="10239" xr:uid="{00000000-0005-0000-0000-0000B46F0000}"/>
    <cellStyle name="Standard 4 5 2 2 2 4 2 3 2" xfId="27077" xr:uid="{00000000-0005-0000-0000-0000B56F0000}"/>
    <cellStyle name="Standard 4 5 2 2 2 4 2 4" xfId="18659" xr:uid="{00000000-0005-0000-0000-0000B66F0000}"/>
    <cellStyle name="Standard 4 5 2 2 2 4 3" xfId="4312" xr:uid="{00000000-0005-0000-0000-0000B76F0000}"/>
    <cellStyle name="Standard 4 5 2 2 2 4 3 2" xfId="12733" xr:uid="{00000000-0005-0000-0000-0000B86F0000}"/>
    <cellStyle name="Standard 4 5 2 2 2 4 3 2 2" xfId="29571" xr:uid="{00000000-0005-0000-0000-0000B96F0000}"/>
    <cellStyle name="Standard 4 5 2 2 2 4 3 3" xfId="21153" xr:uid="{00000000-0005-0000-0000-0000BA6F0000}"/>
    <cellStyle name="Standard 4 5 2 2 2 4 4" xfId="9251" xr:uid="{00000000-0005-0000-0000-0000BB6F0000}"/>
    <cellStyle name="Standard 4 5 2 2 2 4 4 2" xfId="26089" xr:uid="{00000000-0005-0000-0000-0000BC6F0000}"/>
    <cellStyle name="Standard 4 5 2 2 2 4 5" xfId="17671" xr:uid="{00000000-0005-0000-0000-0000BD6F0000}"/>
    <cellStyle name="Standard 4 5 2 2 2 5" xfId="1269" xr:uid="{00000000-0005-0000-0000-0000BE6F0000}"/>
    <cellStyle name="Standard 4 5 2 2 2 5 2" xfId="4805" xr:uid="{00000000-0005-0000-0000-0000BF6F0000}"/>
    <cellStyle name="Standard 4 5 2 2 2 5 2 2" xfId="13226" xr:uid="{00000000-0005-0000-0000-0000C06F0000}"/>
    <cellStyle name="Standard 4 5 2 2 2 5 2 2 2" xfId="30064" xr:uid="{00000000-0005-0000-0000-0000C16F0000}"/>
    <cellStyle name="Standard 4 5 2 2 2 5 2 3" xfId="21646" xr:uid="{00000000-0005-0000-0000-0000C26F0000}"/>
    <cellStyle name="Standard 4 5 2 2 2 5 3" xfId="9744" xr:uid="{00000000-0005-0000-0000-0000C36F0000}"/>
    <cellStyle name="Standard 4 5 2 2 2 5 3 2" xfId="26582" xr:uid="{00000000-0005-0000-0000-0000C46F0000}"/>
    <cellStyle name="Standard 4 5 2 2 2 5 4" xfId="18164" xr:uid="{00000000-0005-0000-0000-0000C56F0000}"/>
    <cellStyle name="Standard 4 5 2 2 2 6" xfId="2573" xr:uid="{00000000-0005-0000-0000-0000C66F0000}"/>
    <cellStyle name="Standard 4 5 2 2 2 6 2" xfId="6059" xr:uid="{00000000-0005-0000-0000-0000C76F0000}"/>
    <cellStyle name="Standard 4 5 2 2 2 6 2 2" xfId="14480" xr:uid="{00000000-0005-0000-0000-0000C86F0000}"/>
    <cellStyle name="Standard 4 5 2 2 2 6 2 2 2" xfId="31318" xr:uid="{00000000-0005-0000-0000-0000C96F0000}"/>
    <cellStyle name="Standard 4 5 2 2 2 6 2 3" xfId="22900" xr:uid="{00000000-0005-0000-0000-0000CA6F0000}"/>
    <cellStyle name="Standard 4 5 2 2 2 6 3" xfId="10998" xr:uid="{00000000-0005-0000-0000-0000CB6F0000}"/>
    <cellStyle name="Standard 4 5 2 2 2 6 3 2" xfId="27836" xr:uid="{00000000-0005-0000-0000-0000CC6F0000}"/>
    <cellStyle name="Standard 4 5 2 2 2 6 4" xfId="19418" xr:uid="{00000000-0005-0000-0000-0000CD6F0000}"/>
    <cellStyle name="Standard 4 5 2 2 2 7" xfId="3068" xr:uid="{00000000-0005-0000-0000-0000CE6F0000}"/>
    <cellStyle name="Standard 4 5 2 2 2 7 2" xfId="6550" xr:uid="{00000000-0005-0000-0000-0000CF6F0000}"/>
    <cellStyle name="Standard 4 5 2 2 2 7 2 2" xfId="14971" xr:uid="{00000000-0005-0000-0000-0000D06F0000}"/>
    <cellStyle name="Standard 4 5 2 2 2 7 2 2 2" xfId="31809" xr:uid="{00000000-0005-0000-0000-0000D16F0000}"/>
    <cellStyle name="Standard 4 5 2 2 2 7 2 3" xfId="23391" xr:uid="{00000000-0005-0000-0000-0000D26F0000}"/>
    <cellStyle name="Standard 4 5 2 2 2 7 3" xfId="11489" xr:uid="{00000000-0005-0000-0000-0000D36F0000}"/>
    <cellStyle name="Standard 4 5 2 2 2 7 3 2" xfId="28327" xr:uid="{00000000-0005-0000-0000-0000D46F0000}"/>
    <cellStyle name="Standard 4 5 2 2 2 7 4" xfId="19909" xr:uid="{00000000-0005-0000-0000-0000D56F0000}"/>
    <cellStyle name="Standard 4 5 2 2 2 8" xfId="3565" xr:uid="{00000000-0005-0000-0000-0000D66F0000}"/>
    <cellStyle name="Standard 4 5 2 2 2 8 2" xfId="7047" xr:uid="{00000000-0005-0000-0000-0000D76F0000}"/>
    <cellStyle name="Standard 4 5 2 2 2 8 2 2" xfId="15468" xr:uid="{00000000-0005-0000-0000-0000D86F0000}"/>
    <cellStyle name="Standard 4 5 2 2 2 8 2 2 2" xfId="32306" xr:uid="{00000000-0005-0000-0000-0000D96F0000}"/>
    <cellStyle name="Standard 4 5 2 2 2 8 2 3" xfId="23888" xr:uid="{00000000-0005-0000-0000-0000DA6F0000}"/>
    <cellStyle name="Standard 4 5 2 2 2 8 3" xfId="11986" xr:uid="{00000000-0005-0000-0000-0000DB6F0000}"/>
    <cellStyle name="Standard 4 5 2 2 2 8 3 2" xfId="28824" xr:uid="{00000000-0005-0000-0000-0000DC6F0000}"/>
    <cellStyle name="Standard 4 5 2 2 2 8 4" xfId="20406" xr:uid="{00000000-0005-0000-0000-0000DD6F0000}"/>
    <cellStyle name="Standard 4 5 2 2 2 9" xfId="3817" xr:uid="{00000000-0005-0000-0000-0000DE6F0000}"/>
    <cellStyle name="Standard 4 5 2 2 2 9 2" xfId="12238" xr:uid="{00000000-0005-0000-0000-0000DF6F0000}"/>
    <cellStyle name="Standard 4 5 2 2 2 9 2 2" xfId="29076" xr:uid="{00000000-0005-0000-0000-0000E06F0000}"/>
    <cellStyle name="Standard 4 5 2 2 2 9 3" xfId="20658" xr:uid="{00000000-0005-0000-0000-0000E16F0000}"/>
    <cellStyle name="Standard 4 5 2 2 3" xfId="368" xr:uid="{00000000-0005-0000-0000-0000E26F0000}"/>
    <cellStyle name="Standard 4 5 2 2 3 10" xfId="8529" xr:uid="{00000000-0005-0000-0000-0000E36F0000}"/>
    <cellStyle name="Standard 4 5 2 2 3 10 2" xfId="16950" xr:uid="{00000000-0005-0000-0000-0000E46F0000}"/>
    <cellStyle name="Standard 4 5 2 2 3 10 2 2" xfId="33788" xr:uid="{00000000-0005-0000-0000-0000E56F0000}"/>
    <cellStyle name="Standard 4 5 2 2 3 10 3" xfId="25370" xr:uid="{00000000-0005-0000-0000-0000E66F0000}"/>
    <cellStyle name="Standard 4 5 2 2 3 11" xfId="8843" xr:uid="{00000000-0005-0000-0000-0000E76F0000}"/>
    <cellStyle name="Standard 4 5 2 2 3 11 2" xfId="25682" xr:uid="{00000000-0005-0000-0000-0000E86F0000}"/>
    <cellStyle name="Standard 4 5 2 2 3 12" xfId="17263" xr:uid="{00000000-0005-0000-0000-0000E96F0000}"/>
    <cellStyle name="Standard 4 5 2 2 3 2" xfId="864" xr:uid="{00000000-0005-0000-0000-0000EA6F0000}"/>
    <cellStyle name="Standard 4 5 2 2 3 2 2" xfId="1852" xr:uid="{00000000-0005-0000-0000-0000EB6F0000}"/>
    <cellStyle name="Standard 4 5 2 2 3 2 2 2" xfId="5388" xr:uid="{00000000-0005-0000-0000-0000EC6F0000}"/>
    <cellStyle name="Standard 4 5 2 2 3 2 2 2 2" xfId="13809" xr:uid="{00000000-0005-0000-0000-0000ED6F0000}"/>
    <cellStyle name="Standard 4 5 2 2 3 2 2 2 2 2" xfId="30647" xr:uid="{00000000-0005-0000-0000-0000EE6F0000}"/>
    <cellStyle name="Standard 4 5 2 2 3 2 2 2 3" xfId="22229" xr:uid="{00000000-0005-0000-0000-0000EF6F0000}"/>
    <cellStyle name="Standard 4 5 2 2 3 2 2 3" xfId="10327" xr:uid="{00000000-0005-0000-0000-0000F06F0000}"/>
    <cellStyle name="Standard 4 5 2 2 3 2 2 3 2" xfId="27165" xr:uid="{00000000-0005-0000-0000-0000F16F0000}"/>
    <cellStyle name="Standard 4 5 2 2 3 2 2 4" xfId="18747" xr:uid="{00000000-0005-0000-0000-0000F26F0000}"/>
    <cellStyle name="Standard 4 5 2 2 3 2 3" xfId="4400" xr:uid="{00000000-0005-0000-0000-0000F36F0000}"/>
    <cellStyle name="Standard 4 5 2 2 3 2 3 2" xfId="12821" xr:uid="{00000000-0005-0000-0000-0000F46F0000}"/>
    <cellStyle name="Standard 4 5 2 2 3 2 3 2 2" xfId="29659" xr:uid="{00000000-0005-0000-0000-0000F56F0000}"/>
    <cellStyle name="Standard 4 5 2 2 3 2 3 3" xfId="21241" xr:uid="{00000000-0005-0000-0000-0000F66F0000}"/>
    <cellStyle name="Standard 4 5 2 2 3 2 4" xfId="9339" xr:uid="{00000000-0005-0000-0000-0000F76F0000}"/>
    <cellStyle name="Standard 4 5 2 2 3 2 4 2" xfId="26177" xr:uid="{00000000-0005-0000-0000-0000F86F0000}"/>
    <cellStyle name="Standard 4 5 2 2 3 2 5" xfId="17759" xr:uid="{00000000-0005-0000-0000-0000F96F0000}"/>
    <cellStyle name="Standard 4 5 2 2 3 3" xfId="1357" xr:uid="{00000000-0005-0000-0000-0000FA6F0000}"/>
    <cellStyle name="Standard 4 5 2 2 3 3 2" xfId="4893" xr:uid="{00000000-0005-0000-0000-0000FB6F0000}"/>
    <cellStyle name="Standard 4 5 2 2 3 3 2 2" xfId="13314" xr:uid="{00000000-0005-0000-0000-0000FC6F0000}"/>
    <cellStyle name="Standard 4 5 2 2 3 3 2 2 2" xfId="30152" xr:uid="{00000000-0005-0000-0000-0000FD6F0000}"/>
    <cellStyle name="Standard 4 5 2 2 3 3 2 3" xfId="21734" xr:uid="{00000000-0005-0000-0000-0000FE6F0000}"/>
    <cellStyle name="Standard 4 5 2 2 3 3 3" xfId="9832" xr:uid="{00000000-0005-0000-0000-0000FF6F0000}"/>
    <cellStyle name="Standard 4 5 2 2 3 3 3 2" xfId="26670" xr:uid="{00000000-0005-0000-0000-000000700000}"/>
    <cellStyle name="Standard 4 5 2 2 3 3 4" xfId="18252" xr:uid="{00000000-0005-0000-0000-000001700000}"/>
    <cellStyle name="Standard 4 5 2 2 3 4" xfId="2576" xr:uid="{00000000-0005-0000-0000-000002700000}"/>
    <cellStyle name="Standard 4 5 2 2 3 4 2" xfId="6062" xr:uid="{00000000-0005-0000-0000-000003700000}"/>
    <cellStyle name="Standard 4 5 2 2 3 4 2 2" xfId="14483" xr:uid="{00000000-0005-0000-0000-000004700000}"/>
    <cellStyle name="Standard 4 5 2 2 3 4 2 2 2" xfId="31321" xr:uid="{00000000-0005-0000-0000-000005700000}"/>
    <cellStyle name="Standard 4 5 2 2 3 4 2 3" xfId="22903" xr:uid="{00000000-0005-0000-0000-000006700000}"/>
    <cellStyle name="Standard 4 5 2 2 3 4 3" xfId="11001" xr:uid="{00000000-0005-0000-0000-000007700000}"/>
    <cellStyle name="Standard 4 5 2 2 3 4 3 2" xfId="27839" xr:uid="{00000000-0005-0000-0000-000008700000}"/>
    <cellStyle name="Standard 4 5 2 2 3 4 4" xfId="19421" xr:uid="{00000000-0005-0000-0000-000009700000}"/>
    <cellStyle name="Standard 4 5 2 2 3 5" xfId="3071" xr:uid="{00000000-0005-0000-0000-00000A700000}"/>
    <cellStyle name="Standard 4 5 2 2 3 5 2" xfId="6553" xr:uid="{00000000-0005-0000-0000-00000B700000}"/>
    <cellStyle name="Standard 4 5 2 2 3 5 2 2" xfId="14974" xr:uid="{00000000-0005-0000-0000-00000C700000}"/>
    <cellStyle name="Standard 4 5 2 2 3 5 2 2 2" xfId="31812" xr:uid="{00000000-0005-0000-0000-00000D700000}"/>
    <cellStyle name="Standard 4 5 2 2 3 5 2 3" xfId="23394" xr:uid="{00000000-0005-0000-0000-00000E700000}"/>
    <cellStyle name="Standard 4 5 2 2 3 5 3" xfId="11492" xr:uid="{00000000-0005-0000-0000-00000F700000}"/>
    <cellStyle name="Standard 4 5 2 2 3 5 3 2" xfId="28330" xr:uid="{00000000-0005-0000-0000-000010700000}"/>
    <cellStyle name="Standard 4 5 2 2 3 5 4" xfId="19912" xr:uid="{00000000-0005-0000-0000-000011700000}"/>
    <cellStyle name="Standard 4 5 2 2 3 6" xfId="3568" xr:uid="{00000000-0005-0000-0000-000012700000}"/>
    <cellStyle name="Standard 4 5 2 2 3 6 2" xfId="7050" xr:uid="{00000000-0005-0000-0000-000013700000}"/>
    <cellStyle name="Standard 4 5 2 2 3 6 2 2" xfId="15471" xr:uid="{00000000-0005-0000-0000-000014700000}"/>
    <cellStyle name="Standard 4 5 2 2 3 6 2 2 2" xfId="32309" xr:uid="{00000000-0005-0000-0000-000015700000}"/>
    <cellStyle name="Standard 4 5 2 2 3 6 2 3" xfId="23891" xr:uid="{00000000-0005-0000-0000-000016700000}"/>
    <cellStyle name="Standard 4 5 2 2 3 6 3" xfId="11989" xr:uid="{00000000-0005-0000-0000-000017700000}"/>
    <cellStyle name="Standard 4 5 2 2 3 6 3 2" xfId="28827" xr:uid="{00000000-0005-0000-0000-000018700000}"/>
    <cellStyle name="Standard 4 5 2 2 3 6 4" xfId="20409" xr:uid="{00000000-0005-0000-0000-000019700000}"/>
    <cellStyle name="Standard 4 5 2 2 3 7" xfId="3905" xr:uid="{00000000-0005-0000-0000-00001A700000}"/>
    <cellStyle name="Standard 4 5 2 2 3 7 2" xfId="12326" xr:uid="{00000000-0005-0000-0000-00001B700000}"/>
    <cellStyle name="Standard 4 5 2 2 3 7 2 2" xfId="29164" xr:uid="{00000000-0005-0000-0000-00001C700000}"/>
    <cellStyle name="Standard 4 5 2 2 3 7 3" xfId="20746" xr:uid="{00000000-0005-0000-0000-00001D700000}"/>
    <cellStyle name="Standard 4 5 2 2 3 8" xfId="7545" xr:uid="{00000000-0005-0000-0000-00001E700000}"/>
    <cellStyle name="Standard 4 5 2 2 3 8 2" xfId="15966" xr:uid="{00000000-0005-0000-0000-00001F700000}"/>
    <cellStyle name="Standard 4 5 2 2 3 8 2 2" xfId="32804" xr:uid="{00000000-0005-0000-0000-000020700000}"/>
    <cellStyle name="Standard 4 5 2 2 3 8 3" xfId="24386" xr:uid="{00000000-0005-0000-0000-000021700000}"/>
    <cellStyle name="Standard 4 5 2 2 3 9" xfId="8036" xr:uid="{00000000-0005-0000-0000-000022700000}"/>
    <cellStyle name="Standard 4 5 2 2 3 9 2" xfId="16457" xr:uid="{00000000-0005-0000-0000-000023700000}"/>
    <cellStyle name="Standard 4 5 2 2 3 9 2 2" xfId="33295" xr:uid="{00000000-0005-0000-0000-000024700000}"/>
    <cellStyle name="Standard 4 5 2 2 3 9 3" xfId="24877" xr:uid="{00000000-0005-0000-0000-000025700000}"/>
    <cellStyle name="Standard 4 5 2 2 4" xfId="530" xr:uid="{00000000-0005-0000-0000-000026700000}"/>
    <cellStyle name="Standard 4 5 2 2 4 10" xfId="8530" xr:uid="{00000000-0005-0000-0000-000027700000}"/>
    <cellStyle name="Standard 4 5 2 2 4 10 2" xfId="16951" xr:uid="{00000000-0005-0000-0000-000028700000}"/>
    <cellStyle name="Standard 4 5 2 2 4 10 2 2" xfId="33789" xr:uid="{00000000-0005-0000-0000-000029700000}"/>
    <cellStyle name="Standard 4 5 2 2 4 10 3" xfId="25371" xr:uid="{00000000-0005-0000-0000-00002A700000}"/>
    <cellStyle name="Standard 4 5 2 2 4 11" xfId="9006" xr:uid="{00000000-0005-0000-0000-00002B700000}"/>
    <cellStyle name="Standard 4 5 2 2 4 11 2" xfId="25844" xr:uid="{00000000-0005-0000-0000-00002C700000}"/>
    <cellStyle name="Standard 4 5 2 2 4 12" xfId="17426" xr:uid="{00000000-0005-0000-0000-00002D700000}"/>
    <cellStyle name="Standard 4 5 2 2 4 2" xfId="1026" xr:uid="{00000000-0005-0000-0000-00002E700000}"/>
    <cellStyle name="Standard 4 5 2 2 4 2 2" xfId="2014" xr:uid="{00000000-0005-0000-0000-00002F700000}"/>
    <cellStyle name="Standard 4 5 2 2 4 2 2 2" xfId="5550" xr:uid="{00000000-0005-0000-0000-000030700000}"/>
    <cellStyle name="Standard 4 5 2 2 4 2 2 2 2" xfId="13971" xr:uid="{00000000-0005-0000-0000-000031700000}"/>
    <cellStyle name="Standard 4 5 2 2 4 2 2 2 2 2" xfId="30809" xr:uid="{00000000-0005-0000-0000-000032700000}"/>
    <cellStyle name="Standard 4 5 2 2 4 2 2 2 3" xfId="22391" xr:uid="{00000000-0005-0000-0000-000033700000}"/>
    <cellStyle name="Standard 4 5 2 2 4 2 2 3" xfId="10489" xr:uid="{00000000-0005-0000-0000-000034700000}"/>
    <cellStyle name="Standard 4 5 2 2 4 2 2 3 2" xfId="27327" xr:uid="{00000000-0005-0000-0000-000035700000}"/>
    <cellStyle name="Standard 4 5 2 2 4 2 2 4" xfId="18909" xr:uid="{00000000-0005-0000-0000-000036700000}"/>
    <cellStyle name="Standard 4 5 2 2 4 2 3" xfId="4562" xr:uid="{00000000-0005-0000-0000-000037700000}"/>
    <cellStyle name="Standard 4 5 2 2 4 2 3 2" xfId="12983" xr:uid="{00000000-0005-0000-0000-000038700000}"/>
    <cellStyle name="Standard 4 5 2 2 4 2 3 2 2" xfId="29821" xr:uid="{00000000-0005-0000-0000-000039700000}"/>
    <cellStyle name="Standard 4 5 2 2 4 2 3 3" xfId="21403" xr:uid="{00000000-0005-0000-0000-00003A700000}"/>
    <cellStyle name="Standard 4 5 2 2 4 2 4" xfId="9501" xr:uid="{00000000-0005-0000-0000-00003B700000}"/>
    <cellStyle name="Standard 4 5 2 2 4 2 4 2" xfId="26339" xr:uid="{00000000-0005-0000-0000-00003C700000}"/>
    <cellStyle name="Standard 4 5 2 2 4 2 5" xfId="17921" xr:uid="{00000000-0005-0000-0000-00003D700000}"/>
    <cellStyle name="Standard 4 5 2 2 4 3" xfId="1519" xr:uid="{00000000-0005-0000-0000-00003E700000}"/>
    <cellStyle name="Standard 4 5 2 2 4 3 2" xfId="5055" xr:uid="{00000000-0005-0000-0000-00003F700000}"/>
    <cellStyle name="Standard 4 5 2 2 4 3 2 2" xfId="13476" xr:uid="{00000000-0005-0000-0000-000040700000}"/>
    <cellStyle name="Standard 4 5 2 2 4 3 2 2 2" xfId="30314" xr:uid="{00000000-0005-0000-0000-000041700000}"/>
    <cellStyle name="Standard 4 5 2 2 4 3 2 3" xfId="21896" xr:uid="{00000000-0005-0000-0000-000042700000}"/>
    <cellStyle name="Standard 4 5 2 2 4 3 3" xfId="9994" xr:uid="{00000000-0005-0000-0000-000043700000}"/>
    <cellStyle name="Standard 4 5 2 2 4 3 3 2" xfId="26832" xr:uid="{00000000-0005-0000-0000-000044700000}"/>
    <cellStyle name="Standard 4 5 2 2 4 3 4" xfId="18414" xr:uid="{00000000-0005-0000-0000-000045700000}"/>
    <cellStyle name="Standard 4 5 2 2 4 4" xfId="2577" xr:uid="{00000000-0005-0000-0000-000046700000}"/>
    <cellStyle name="Standard 4 5 2 2 4 4 2" xfId="6063" xr:uid="{00000000-0005-0000-0000-000047700000}"/>
    <cellStyle name="Standard 4 5 2 2 4 4 2 2" xfId="14484" xr:uid="{00000000-0005-0000-0000-000048700000}"/>
    <cellStyle name="Standard 4 5 2 2 4 4 2 2 2" xfId="31322" xr:uid="{00000000-0005-0000-0000-000049700000}"/>
    <cellStyle name="Standard 4 5 2 2 4 4 2 3" xfId="22904" xr:uid="{00000000-0005-0000-0000-00004A700000}"/>
    <cellStyle name="Standard 4 5 2 2 4 4 3" xfId="11002" xr:uid="{00000000-0005-0000-0000-00004B700000}"/>
    <cellStyle name="Standard 4 5 2 2 4 4 3 2" xfId="27840" xr:uid="{00000000-0005-0000-0000-00004C700000}"/>
    <cellStyle name="Standard 4 5 2 2 4 4 4" xfId="19422" xr:uid="{00000000-0005-0000-0000-00004D700000}"/>
    <cellStyle name="Standard 4 5 2 2 4 5" xfId="3072" xr:uid="{00000000-0005-0000-0000-00004E700000}"/>
    <cellStyle name="Standard 4 5 2 2 4 5 2" xfId="6554" xr:uid="{00000000-0005-0000-0000-00004F700000}"/>
    <cellStyle name="Standard 4 5 2 2 4 5 2 2" xfId="14975" xr:uid="{00000000-0005-0000-0000-000050700000}"/>
    <cellStyle name="Standard 4 5 2 2 4 5 2 2 2" xfId="31813" xr:uid="{00000000-0005-0000-0000-000051700000}"/>
    <cellStyle name="Standard 4 5 2 2 4 5 2 3" xfId="23395" xr:uid="{00000000-0005-0000-0000-000052700000}"/>
    <cellStyle name="Standard 4 5 2 2 4 5 3" xfId="11493" xr:uid="{00000000-0005-0000-0000-000053700000}"/>
    <cellStyle name="Standard 4 5 2 2 4 5 3 2" xfId="28331" xr:uid="{00000000-0005-0000-0000-000054700000}"/>
    <cellStyle name="Standard 4 5 2 2 4 5 4" xfId="19913" xr:uid="{00000000-0005-0000-0000-000055700000}"/>
    <cellStyle name="Standard 4 5 2 2 4 6" xfId="3569" xr:uid="{00000000-0005-0000-0000-000056700000}"/>
    <cellStyle name="Standard 4 5 2 2 4 6 2" xfId="7051" xr:uid="{00000000-0005-0000-0000-000057700000}"/>
    <cellStyle name="Standard 4 5 2 2 4 6 2 2" xfId="15472" xr:uid="{00000000-0005-0000-0000-000058700000}"/>
    <cellStyle name="Standard 4 5 2 2 4 6 2 2 2" xfId="32310" xr:uid="{00000000-0005-0000-0000-000059700000}"/>
    <cellStyle name="Standard 4 5 2 2 4 6 2 3" xfId="23892" xr:uid="{00000000-0005-0000-0000-00005A700000}"/>
    <cellStyle name="Standard 4 5 2 2 4 6 3" xfId="11990" xr:uid="{00000000-0005-0000-0000-00005B700000}"/>
    <cellStyle name="Standard 4 5 2 2 4 6 3 2" xfId="28828" xr:uid="{00000000-0005-0000-0000-00005C700000}"/>
    <cellStyle name="Standard 4 5 2 2 4 6 4" xfId="20410" xr:uid="{00000000-0005-0000-0000-00005D700000}"/>
    <cellStyle name="Standard 4 5 2 2 4 7" xfId="4067" xr:uid="{00000000-0005-0000-0000-00005E700000}"/>
    <cellStyle name="Standard 4 5 2 2 4 7 2" xfId="12488" xr:uid="{00000000-0005-0000-0000-00005F700000}"/>
    <cellStyle name="Standard 4 5 2 2 4 7 2 2" xfId="29326" xr:uid="{00000000-0005-0000-0000-000060700000}"/>
    <cellStyle name="Standard 4 5 2 2 4 7 3" xfId="20908" xr:uid="{00000000-0005-0000-0000-000061700000}"/>
    <cellStyle name="Standard 4 5 2 2 4 8" xfId="7546" xr:uid="{00000000-0005-0000-0000-000062700000}"/>
    <cellStyle name="Standard 4 5 2 2 4 8 2" xfId="15967" xr:uid="{00000000-0005-0000-0000-000063700000}"/>
    <cellStyle name="Standard 4 5 2 2 4 8 2 2" xfId="32805" xr:uid="{00000000-0005-0000-0000-000064700000}"/>
    <cellStyle name="Standard 4 5 2 2 4 8 3" xfId="24387" xr:uid="{00000000-0005-0000-0000-000065700000}"/>
    <cellStyle name="Standard 4 5 2 2 4 9" xfId="8037" xr:uid="{00000000-0005-0000-0000-000066700000}"/>
    <cellStyle name="Standard 4 5 2 2 4 9 2" xfId="16458" xr:uid="{00000000-0005-0000-0000-000067700000}"/>
    <cellStyle name="Standard 4 5 2 2 4 9 2 2" xfId="33296" xr:uid="{00000000-0005-0000-0000-000068700000}"/>
    <cellStyle name="Standard 4 5 2 2 4 9 3" xfId="24878" xr:uid="{00000000-0005-0000-0000-000069700000}"/>
    <cellStyle name="Standard 4 5 2 2 5" xfId="701" xr:uid="{00000000-0005-0000-0000-00006A700000}"/>
    <cellStyle name="Standard 4 5 2 2 5 2" xfId="1689" xr:uid="{00000000-0005-0000-0000-00006B700000}"/>
    <cellStyle name="Standard 4 5 2 2 5 2 2" xfId="5225" xr:uid="{00000000-0005-0000-0000-00006C700000}"/>
    <cellStyle name="Standard 4 5 2 2 5 2 2 2" xfId="13646" xr:uid="{00000000-0005-0000-0000-00006D700000}"/>
    <cellStyle name="Standard 4 5 2 2 5 2 2 2 2" xfId="30484" xr:uid="{00000000-0005-0000-0000-00006E700000}"/>
    <cellStyle name="Standard 4 5 2 2 5 2 2 3" xfId="22066" xr:uid="{00000000-0005-0000-0000-00006F700000}"/>
    <cellStyle name="Standard 4 5 2 2 5 2 3" xfId="10164" xr:uid="{00000000-0005-0000-0000-000070700000}"/>
    <cellStyle name="Standard 4 5 2 2 5 2 3 2" xfId="27002" xr:uid="{00000000-0005-0000-0000-000071700000}"/>
    <cellStyle name="Standard 4 5 2 2 5 2 4" xfId="18584" xr:uid="{00000000-0005-0000-0000-000072700000}"/>
    <cellStyle name="Standard 4 5 2 2 5 3" xfId="4237" xr:uid="{00000000-0005-0000-0000-000073700000}"/>
    <cellStyle name="Standard 4 5 2 2 5 3 2" xfId="12658" xr:uid="{00000000-0005-0000-0000-000074700000}"/>
    <cellStyle name="Standard 4 5 2 2 5 3 2 2" xfId="29496" xr:uid="{00000000-0005-0000-0000-000075700000}"/>
    <cellStyle name="Standard 4 5 2 2 5 3 3" xfId="21078" xr:uid="{00000000-0005-0000-0000-000076700000}"/>
    <cellStyle name="Standard 4 5 2 2 5 4" xfId="9176" xr:uid="{00000000-0005-0000-0000-000077700000}"/>
    <cellStyle name="Standard 4 5 2 2 5 4 2" xfId="26014" xr:uid="{00000000-0005-0000-0000-000078700000}"/>
    <cellStyle name="Standard 4 5 2 2 5 5" xfId="17596" xr:uid="{00000000-0005-0000-0000-000079700000}"/>
    <cellStyle name="Standard 4 5 2 2 6" xfId="1194" xr:uid="{00000000-0005-0000-0000-00007A700000}"/>
    <cellStyle name="Standard 4 5 2 2 6 2" xfId="4730" xr:uid="{00000000-0005-0000-0000-00007B700000}"/>
    <cellStyle name="Standard 4 5 2 2 6 2 2" xfId="13151" xr:uid="{00000000-0005-0000-0000-00007C700000}"/>
    <cellStyle name="Standard 4 5 2 2 6 2 2 2" xfId="29989" xr:uid="{00000000-0005-0000-0000-00007D700000}"/>
    <cellStyle name="Standard 4 5 2 2 6 2 3" xfId="21571" xr:uid="{00000000-0005-0000-0000-00007E700000}"/>
    <cellStyle name="Standard 4 5 2 2 6 3" xfId="9669" xr:uid="{00000000-0005-0000-0000-00007F700000}"/>
    <cellStyle name="Standard 4 5 2 2 6 3 2" xfId="26507" xr:uid="{00000000-0005-0000-0000-000080700000}"/>
    <cellStyle name="Standard 4 5 2 2 6 4" xfId="18089" xr:uid="{00000000-0005-0000-0000-000081700000}"/>
    <cellStyle name="Standard 4 5 2 2 7" xfId="2572" xr:uid="{00000000-0005-0000-0000-000082700000}"/>
    <cellStyle name="Standard 4 5 2 2 7 2" xfId="6058" xr:uid="{00000000-0005-0000-0000-000083700000}"/>
    <cellStyle name="Standard 4 5 2 2 7 2 2" xfId="14479" xr:uid="{00000000-0005-0000-0000-000084700000}"/>
    <cellStyle name="Standard 4 5 2 2 7 2 2 2" xfId="31317" xr:uid="{00000000-0005-0000-0000-000085700000}"/>
    <cellStyle name="Standard 4 5 2 2 7 2 3" xfId="22899" xr:uid="{00000000-0005-0000-0000-000086700000}"/>
    <cellStyle name="Standard 4 5 2 2 7 3" xfId="10997" xr:uid="{00000000-0005-0000-0000-000087700000}"/>
    <cellStyle name="Standard 4 5 2 2 7 3 2" xfId="27835" xr:uid="{00000000-0005-0000-0000-000088700000}"/>
    <cellStyle name="Standard 4 5 2 2 7 4" xfId="19417" xr:uid="{00000000-0005-0000-0000-000089700000}"/>
    <cellStyle name="Standard 4 5 2 2 8" xfId="3067" xr:uid="{00000000-0005-0000-0000-00008A700000}"/>
    <cellStyle name="Standard 4 5 2 2 8 2" xfId="6549" xr:uid="{00000000-0005-0000-0000-00008B700000}"/>
    <cellStyle name="Standard 4 5 2 2 8 2 2" xfId="14970" xr:uid="{00000000-0005-0000-0000-00008C700000}"/>
    <cellStyle name="Standard 4 5 2 2 8 2 2 2" xfId="31808" xr:uid="{00000000-0005-0000-0000-00008D700000}"/>
    <cellStyle name="Standard 4 5 2 2 8 2 3" xfId="23390" xr:uid="{00000000-0005-0000-0000-00008E700000}"/>
    <cellStyle name="Standard 4 5 2 2 8 3" xfId="11488" xr:uid="{00000000-0005-0000-0000-00008F700000}"/>
    <cellStyle name="Standard 4 5 2 2 8 3 2" xfId="28326" xr:uid="{00000000-0005-0000-0000-000090700000}"/>
    <cellStyle name="Standard 4 5 2 2 8 4" xfId="19908" xr:uid="{00000000-0005-0000-0000-000091700000}"/>
    <cellStyle name="Standard 4 5 2 2 9" xfId="3564" xr:uid="{00000000-0005-0000-0000-000092700000}"/>
    <cellStyle name="Standard 4 5 2 2 9 2" xfId="7046" xr:uid="{00000000-0005-0000-0000-000093700000}"/>
    <cellStyle name="Standard 4 5 2 2 9 2 2" xfId="15467" xr:uid="{00000000-0005-0000-0000-000094700000}"/>
    <cellStyle name="Standard 4 5 2 2 9 2 2 2" xfId="32305" xr:uid="{00000000-0005-0000-0000-000095700000}"/>
    <cellStyle name="Standard 4 5 2 2 9 2 3" xfId="23887" xr:uid="{00000000-0005-0000-0000-000096700000}"/>
    <cellStyle name="Standard 4 5 2 2 9 3" xfId="11985" xr:uid="{00000000-0005-0000-0000-000097700000}"/>
    <cellStyle name="Standard 4 5 2 2 9 3 2" xfId="28823" xr:uid="{00000000-0005-0000-0000-000098700000}"/>
    <cellStyle name="Standard 4 5 2 2 9 4" xfId="20405" xr:uid="{00000000-0005-0000-0000-000099700000}"/>
    <cellStyle name="Standard 4 5 2 2_1" xfId="269" xr:uid="{00000000-0005-0000-0000-00009A700000}"/>
    <cellStyle name="Standard 4 5 2 3" xfId="164" xr:uid="{00000000-0005-0000-0000-00009B700000}"/>
    <cellStyle name="Standard 4 5 2 3 10" xfId="7547" xr:uid="{00000000-0005-0000-0000-00009C700000}"/>
    <cellStyle name="Standard 4 5 2 3 10 2" xfId="15968" xr:uid="{00000000-0005-0000-0000-00009D700000}"/>
    <cellStyle name="Standard 4 5 2 3 10 2 2" xfId="32806" xr:uid="{00000000-0005-0000-0000-00009E700000}"/>
    <cellStyle name="Standard 4 5 2 3 10 3" xfId="24388" xr:uid="{00000000-0005-0000-0000-00009F700000}"/>
    <cellStyle name="Standard 4 5 2 3 11" xfId="8038" xr:uid="{00000000-0005-0000-0000-0000A0700000}"/>
    <cellStyle name="Standard 4 5 2 3 11 2" xfId="16459" xr:uid="{00000000-0005-0000-0000-0000A1700000}"/>
    <cellStyle name="Standard 4 5 2 3 11 2 2" xfId="33297" xr:uid="{00000000-0005-0000-0000-0000A2700000}"/>
    <cellStyle name="Standard 4 5 2 3 11 3" xfId="24879" xr:uid="{00000000-0005-0000-0000-0000A3700000}"/>
    <cellStyle name="Standard 4 5 2 3 12" xfId="8531" xr:uid="{00000000-0005-0000-0000-0000A4700000}"/>
    <cellStyle name="Standard 4 5 2 3 12 2" xfId="16952" xr:uid="{00000000-0005-0000-0000-0000A5700000}"/>
    <cellStyle name="Standard 4 5 2 3 12 2 2" xfId="33790" xr:uid="{00000000-0005-0000-0000-0000A6700000}"/>
    <cellStyle name="Standard 4 5 2 3 12 3" xfId="25372" xr:uid="{00000000-0005-0000-0000-0000A7700000}"/>
    <cellStyle name="Standard 4 5 2 3 13" xfId="8716" xr:uid="{00000000-0005-0000-0000-0000A8700000}"/>
    <cellStyle name="Standard 4 5 2 3 13 2" xfId="25555" xr:uid="{00000000-0005-0000-0000-0000A9700000}"/>
    <cellStyle name="Standard 4 5 2 3 14" xfId="17136" xr:uid="{00000000-0005-0000-0000-0000AA700000}"/>
    <cellStyle name="Standard 4 5 2 3 2" xfId="404" xr:uid="{00000000-0005-0000-0000-0000AB700000}"/>
    <cellStyle name="Standard 4 5 2 3 2 10" xfId="8532" xr:uid="{00000000-0005-0000-0000-0000AC700000}"/>
    <cellStyle name="Standard 4 5 2 3 2 10 2" xfId="16953" xr:uid="{00000000-0005-0000-0000-0000AD700000}"/>
    <cellStyle name="Standard 4 5 2 3 2 10 2 2" xfId="33791" xr:uid="{00000000-0005-0000-0000-0000AE700000}"/>
    <cellStyle name="Standard 4 5 2 3 2 10 3" xfId="25373" xr:uid="{00000000-0005-0000-0000-0000AF700000}"/>
    <cellStyle name="Standard 4 5 2 3 2 11" xfId="8879" xr:uid="{00000000-0005-0000-0000-0000B0700000}"/>
    <cellStyle name="Standard 4 5 2 3 2 11 2" xfId="25718" xr:uid="{00000000-0005-0000-0000-0000B1700000}"/>
    <cellStyle name="Standard 4 5 2 3 2 12" xfId="17299" xr:uid="{00000000-0005-0000-0000-0000B2700000}"/>
    <cellStyle name="Standard 4 5 2 3 2 2" xfId="900" xr:uid="{00000000-0005-0000-0000-0000B3700000}"/>
    <cellStyle name="Standard 4 5 2 3 2 2 2" xfId="1888" xr:uid="{00000000-0005-0000-0000-0000B4700000}"/>
    <cellStyle name="Standard 4 5 2 3 2 2 2 2" xfId="5424" xr:uid="{00000000-0005-0000-0000-0000B5700000}"/>
    <cellStyle name="Standard 4 5 2 3 2 2 2 2 2" xfId="13845" xr:uid="{00000000-0005-0000-0000-0000B6700000}"/>
    <cellStyle name="Standard 4 5 2 3 2 2 2 2 2 2" xfId="30683" xr:uid="{00000000-0005-0000-0000-0000B7700000}"/>
    <cellStyle name="Standard 4 5 2 3 2 2 2 2 3" xfId="22265" xr:uid="{00000000-0005-0000-0000-0000B8700000}"/>
    <cellStyle name="Standard 4 5 2 3 2 2 2 3" xfId="10363" xr:uid="{00000000-0005-0000-0000-0000B9700000}"/>
    <cellStyle name="Standard 4 5 2 3 2 2 2 3 2" xfId="27201" xr:uid="{00000000-0005-0000-0000-0000BA700000}"/>
    <cellStyle name="Standard 4 5 2 3 2 2 2 4" xfId="18783" xr:uid="{00000000-0005-0000-0000-0000BB700000}"/>
    <cellStyle name="Standard 4 5 2 3 2 2 3" xfId="4436" xr:uid="{00000000-0005-0000-0000-0000BC700000}"/>
    <cellStyle name="Standard 4 5 2 3 2 2 3 2" xfId="12857" xr:uid="{00000000-0005-0000-0000-0000BD700000}"/>
    <cellStyle name="Standard 4 5 2 3 2 2 3 2 2" xfId="29695" xr:uid="{00000000-0005-0000-0000-0000BE700000}"/>
    <cellStyle name="Standard 4 5 2 3 2 2 3 3" xfId="21277" xr:uid="{00000000-0005-0000-0000-0000BF700000}"/>
    <cellStyle name="Standard 4 5 2 3 2 2 4" xfId="9375" xr:uid="{00000000-0005-0000-0000-0000C0700000}"/>
    <cellStyle name="Standard 4 5 2 3 2 2 4 2" xfId="26213" xr:uid="{00000000-0005-0000-0000-0000C1700000}"/>
    <cellStyle name="Standard 4 5 2 3 2 2 5" xfId="17795" xr:uid="{00000000-0005-0000-0000-0000C2700000}"/>
    <cellStyle name="Standard 4 5 2 3 2 3" xfId="1393" xr:uid="{00000000-0005-0000-0000-0000C3700000}"/>
    <cellStyle name="Standard 4 5 2 3 2 3 2" xfId="4929" xr:uid="{00000000-0005-0000-0000-0000C4700000}"/>
    <cellStyle name="Standard 4 5 2 3 2 3 2 2" xfId="13350" xr:uid="{00000000-0005-0000-0000-0000C5700000}"/>
    <cellStyle name="Standard 4 5 2 3 2 3 2 2 2" xfId="30188" xr:uid="{00000000-0005-0000-0000-0000C6700000}"/>
    <cellStyle name="Standard 4 5 2 3 2 3 2 3" xfId="21770" xr:uid="{00000000-0005-0000-0000-0000C7700000}"/>
    <cellStyle name="Standard 4 5 2 3 2 3 3" xfId="9868" xr:uid="{00000000-0005-0000-0000-0000C8700000}"/>
    <cellStyle name="Standard 4 5 2 3 2 3 3 2" xfId="26706" xr:uid="{00000000-0005-0000-0000-0000C9700000}"/>
    <cellStyle name="Standard 4 5 2 3 2 3 4" xfId="18288" xr:uid="{00000000-0005-0000-0000-0000CA700000}"/>
    <cellStyle name="Standard 4 5 2 3 2 4" xfId="2579" xr:uid="{00000000-0005-0000-0000-0000CB700000}"/>
    <cellStyle name="Standard 4 5 2 3 2 4 2" xfId="6065" xr:uid="{00000000-0005-0000-0000-0000CC700000}"/>
    <cellStyle name="Standard 4 5 2 3 2 4 2 2" xfId="14486" xr:uid="{00000000-0005-0000-0000-0000CD700000}"/>
    <cellStyle name="Standard 4 5 2 3 2 4 2 2 2" xfId="31324" xr:uid="{00000000-0005-0000-0000-0000CE700000}"/>
    <cellStyle name="Standard 4 5 2 3 2 4 2 3" xfId="22906" xr:uid="{00000000-0005-0000-0000-0000CF700000}"/>
    <cellStyle name="Standard 4 5 2 3 2 4 3" xfId="11004" xr:uid="{00000000-0005-0000-0000-0000D0700000}"/>
    <cellStyle name="Standard 4 5 2 3 2 4 3 2" xfId="27842" xr:uid="{00000000-0005-0000-0000-0000D1700000}"/>
    <cellStyle name="Standard 4 5 2 3 2 4 4" xfId="19424" xr:uid="{00000000-0005-0000-0000-0000D2700000}"/>
    <cellStyle name="Standard 4 5 2 3 2 5" xfId="3074" xr:uid="{00000000-0005-0000-0000-0000D3700000}"/>
    <cellStyle name="Standard 4 5 2 3 2 5 2" xfId="6556" xr:uid="{00000000-0005-0000-0000-0000D4700000}"/>
    <cellStyle name="Standard 4 5 2 3 2 5 2 2" xfId="14977" xr:uid="{00000000-0005-0000-0000-0000D5700000}"/>
    <cellStyle name="Standard 4 5 2 3 2 5 2 2 2" xfId="31815" xr:uid="{00000000-0005-0000-0000-0000D6700000}"/>
    <cellStyle name="Standard 4 5 2 3 2 5 2 3" xfId="23397" xr:uid="{00000000-0005-0000-0000-0000D7700000}"/>
    <cellStyle name="Standard 4 5 2 3 2 5 3" xfId="11495" xr:uid="{00000000-0005-0000-0000-0000D8700000}"/>
    <cellStyle name="Standard 4 5 2 3 2 5 3 2" xfId="28333" xr:uid="{00000000-0005-0000-0000-0000D9700000}"/>
    <cellStyle name="Standard 4 5 2 3 2 5 4" xfId="19915" xr:uid="{00000000-0005-0000-0000-0000DA700000}"/>
    <cellStyle name="Standard 4 5 2 3 2 6" xfId="3571" xr:uid="{00000000-0005-0000-0000-0000DB700000}"/>
    <cellStyle name="Standard 4 5 2 3 2 6 2" xfId="7053" xr:uid="{00000000-0005-0000-0000-0000DC700000}"/>
    <cellStyle name="Standard 4 5 2 3 2 6 2 2" xfId="15474" xr:uid="{00000000-0005-0000-0000-0000DD700000}"/>
    <cellStyle name="Standard 4 5 2 3 2 6 2 2 2" xfId="32312" xr:uid="{00000000-0005-0000-0000-0000DE700000}"/>
    <cellStyle name="Standard 4 5 2 3 2 6 2 3" xfId="23894" xr:uid="{00000000-0005-0000-0000-0000DF700000}"/>
    <cellStyle name="Standard 4 5 2 3 2 6 3" xfId="11992" xr:uid="{00000000-0005-0000-0000-0000E0700000}"/>
    <cellStyle name="Standard 4 5 2 3 2 6 3 2" xfId="28830" xr:uid="{00000000-0005-0000-0000-0000E1700000}"/>
    <cellStyle name="Standard 4 5 2 3 2 6 4" xfId="20412" xr:uid="{00000000-0005-0000-0000-0000E2700000}"/>
    <cellStyle name="Standard 4 5 2 3 2 7" xfId="3941" xr:uid="{00000000-0005-0000-0000-0000E3700000}"/>
    <cellStyle name="Standard 4 5 2 3 2 7 2" xfId="12362" xr:uid="{00000000-0005-0000-0000-0000E4700000}"/>
    <cellStyle name="Standard 4 5 2 3 2 7 2 2" xfId="29200" xr:uid="{00000000-0005-0000-0000-0000E5700000}"/>
    <cellStyle name="Standard 4 5 2 3 2 7 3" xfId="20782" xr:uid="{00000000-0005-0000-0000-0000E6700000}"/>
    <cellStyle name="Standard 4 5 2 3 2 8" xfId="7548" xr:uid="{00000000-0005-0000-0000-0000E7700000}"/>
    <cellStyle name="Standard 4 5 2 3 2 8 2" xfId="15969" xr:uid="{00000000-0005-0000-0000-0000E8700000}"/>
    <cellStyle name="Standard 4 5 2 3 2 8 2 2" xfId="32807" xr:uid="{00000000-0005-0000-0000-0000E9700000}"/>
    <cellStyle name="Standard 4 5 2 3 2 8 3" xfId="24389" xr:uid="{00000000-0005-0000-0000-0000EA700000}"/>
    <cellStyle name="Standard 4 5 2 3 2 9" xfId="8039" xr:uid="{00000000-0005-0000-0000-0000EB700000}"/>
    <cellStyle name="Standard 4 5 2 3 2 9 2" xfId="16460" xr:uid="{00000000-0005-0000-0000-0000EC700000}"/>
    <cellStyle name="Standard 4 5 2 3 2 9 2 2" xfId="33298" xr:uid="{00000000-0005-0000-0000-0000ED700000}"/>
    <cellStyle name="Standard 4 5 2 3 2 9 3" xfId="24880" xr:uid="{00000000-0005-0000-0000-0000EE700000}"/>
    <cellStyle name="Standard 4 5 2 3 3" xfId="566" xr:uid="{00000000-0005-0000-0000-0000EF700000}"/>
    <cellStyle name="Standard 4 5 2 3 3 10" xfId="8533" xr:uid="{00000000-0005-0000-0000-0000F0700000}"/>
    <cellStyle name="Standard 4 5 2 3 3 10 2" xfId="16954" xr:uid="{00000000-0005-0000-0000-0000F1700000}"/>
    <cellStyle name="Standard 4 5 2 3 3 10 2 2" xfId="33792" xr:uid="{00000000-0005-0000-0000-0000F2700000}"/>
    <cellStyle name="Standard 4 5 2 3 3 10 3" xfId="25374" xr:uid="{00000000-0005-0000-0000-0000F3700000}"/>
    <cellStyle name="Standard 4 5 2 3 3 11" xfId="9042" xr:uid="{00000000-0005-0000-0000-0000F4700000}"/>
    <cellStyle name="Standard 4 5 2 3 3 11 2" xfId="25880" xr:uid="{00000000-0005-0000-0000-0000F5700000}"/>
    <cellStyle name="Standard 4 5 2 3 3 12" xfId="17462" xr:uid="{00000000-0005-0000-0000-0000F6700000}"/>
    <cellStyle name="Standard 4 5 2 3 3 2" xfId="1062" xr:uid="{00000000-0005-0000-0000-0000F7700000}"/>
    <cellStyle name="Standard 4 5 2 3 3 2 2" xfId="2050" xr:uid="{00000000-0005-0000-0000-0000F8700000}"/>
    <cellStyle name="Standard 4 5 2 3 3 2 2 2" xfId="5586" xr:uid="{00000000-0005-0000-0000-0000F9700000}"/>
    <cellStyle name="Standard 4 5 2 3 3 2 2 2 2" xfId="14007" xr:uid="{00000000-0005-0000-0000-0000FA700000}"/>
    <cellStyle name="Standard 4 5 2 3 3 2 2 2 2 2" xfId="30845" xr:uid="{00000000-0005-0000-0000-0000FB700000}"/>
    <cellStyle name="Standard 4 5 2 3 3 2 2 2 3" xfId="22427" xr:uid="{00000000-0005-0000-0000-0000FC700000}"/>
    <cellStyle name="Standard 4 5 2 3 3 2 2 3" xfId="10525" xr:uid="{00000000-0005-0000-0000-0000FD700000}"/>
    <cellStyle name="Standard 4 5 2 3 3 2 2 3 2" xfId="27363" xr:uid="{00000000-0005-0000-0000-0000FE700000}"/>
    <cellStyle name="Standard 4 5 2 3 3 2 2 4" xfId="18945" xr:uid="{00000000-0005-0000-0000-0000FF700000}"/>
    <cellStyle name="Standard 4 5 2 3 3 2 3" xfId="4598" xr:uid="{00000000-0005-0000-0000-000000710000}"/>
    <cellStyle name="Standard 4 5 2 3 3 2 3 2" xfId="13019" xr:uid="{00000000-0005-0000-0000-000001710000}"/>
    <cellStyle name="Standard 4 5 2 3 3 2 3 2 2" xfId="29857" xr:uid="{00000000-0005-0000-0000-000002710000}"/>
    <cellStyle name="Standard 4 5 2 3 3 2 3 3" xfId="21439" xr:uid="{00000000-0005-0000-0000-000003710000}"/>
    <cellStyle name="Standard 4 5 2 3 3 2 4" xfId="9537" xr:uid="{00000000-0005-0000-0000-000004710000}"/>
    <cellStyle name="Standard 4 5 2 3 3 2 4 2" xfId="26375" xr:uid="{00000000-0005-0000-0000-000005710000}"/>
    <cellStyle name="Standard 4 5 2 3 3 2 5" xfId="17957" xr:uid="{00000000-0005-0000-0000-000006710000}"/>
    <cellStyle name="Standard 4 5 2 3 3 3" xfId="1555" xr:uid="{00000000-0005-0000-0000-000007710000}"/>
    <cellStyle name="Standard 4 5 2 3 3 3 2" xfId="5091" xr:uid="{00000000-0005-0000-0000-000008710000}"/>
    <cellStyle name="Standard 4 5 2 3 3 3 2 2" xfId="13512" xr:uid="{00000000-0005-0000-0000-000009710000}"/>
    <cellStyle name="Standard 4 5 2 3 3 3 2 2 2" xfId="30350" xr:uid="{00000000-0005-0000-0000-00000A710000}"/>
    <cellStyle name="Standard 4 5 2 3 3 3 2 3" xfId="21932" xr:uid="{00000000-0005-0000-0000-00000B710000}"/>
    <cellStyle name="Standard 4 5 2 3 3 3 3" xfId="10030" xr:uid="{00000000-0005-0000-0000-00000C710000}"/>
    <cellStyle name="Standard 4 5 2 3 3 3 3 2" xfId="26868" xr:uid="{00000000-0005-0000-0000-00000D710000}"/>
    <cellStyle name="Standard 4 5 2 3 3 3 4" xfId="18450" xr:uid="{00000000-0005-0000-0000-00000E710000}"/>
    <cellStyle name="Standard 4 5 2 3 3 4" xfId="2580" xr:uid="{00000000-0005-0000-0000-00000F710000}"/>
    <cellStyle name="Standard 4 5 2 3 3 4 2" xfId="6066" xr:uid="{00000000-0005-0000-0000-000010710000}"/>
    <cellStyle name="Standard 4 5 2 3 3 4 2 2" xfId="14487" xr:uid="{00000000-0005-0000-0000-000011710000}"/>
    <cellStyle name="Standard 4 5 2 3 3 4 2 2 2" xfId="31325" xr:uid="{00000000-0005-0000-0000-000012710000}"/>
    <cellStyle name="Standard 4 5 2 3 3 4 2 3" xfId="22907" xr:uid="{00000000-0005-0000-0000-000013710000}"/>
    <cellStyle name="Standard 4 5 2 3 3 4 3" xfId="11005" xr:uid="{00000000-0005-0000-0000-000014710000}"/>
    <cellStyle name="Standard 4 5 2 3 3 4 3 2" xfId="27843" xr:uid="{00000000-0005-0000-0000-000015710000}"/>
    <cellStyle name="Standard 4 5 2 3 3 4 4" xfId="19425" xr:uid="{00000000-0005-0000-0000-000016710000}"/>
    <cellStyle name="Standard 4 5 2 3 3 5" xfId="3075" xr:uid="{00000000-0005-0000-0000-000017710000}"/>
    <cellStyle name="Standard 4 5 2 3 3 5 2" xfId="6557" xr:uid="{00000000-0005-0000-0000-000018710000}"/>
    <cellStyle name="Standard 4 5 2 3 3 5 2 2" xfId="14978" xr:uid="{00000000-0005-0000-0000-000019710000}"/>
    <cellStyle name="Standard 4 5 2 3 3 5 2 2 2" xfId="31816" xr:uid="{00000000-0005-0000-0000-00001A710000}"/>
    <cellStyle name="Standard 4 5 2 3 3 5 2 3" xfId="23398" xr:uid="{00000000-0005-0000-0000-00001B710000}"/>
    <cellStyle name="Standard 4 5 2 3 3 5 3" xfId="11496" xr:uid="{00000000-0005-0000-0000-00001C710000}"/>
    <cellStyle name="Standard 4 5 2 3 3 5 3 2" xfId="28334" xr:uid="{00000000-0005-0000-0000-00001D710000}"/>
    <cellStyle name="Standard 4 5 2 3 3 5 4" xfId="19916" xr:uid="{00000000-0005-0000-0000-00001E710000}"/>
    <cellStyle name="Standard 4 5 2 3 3 6" xfId="3572" xr:uid="{00000000-0005-0000-0000-00001F710000}"/>
    <cellStyle name="Standard 4 5 2 3 3 6 2" xfId="7054" xr:uid="{00000000-0005-0000-0000-000020710000}"/>
    <cellStyle name="Standard 4 5 2 3 3 6 2 2" xfId="15475" xr:uid="{00000000-0005-0000-0000-000021710000}"/>
    <cellStyle name="Standard 4 5 2 3 3 6 2 2 2" xfId="32313" xr:uid="{00000000-0005-0000-0000-000022710000}"/>
    <cellStyle name="Standard 4 5 2 3 3 6 2 3" xfId="23895" xr:uid="{00000000-0005-0000-0000-000023710000}"/>
    <cellStyle name="Standard 4 5 2 3 3 6 3" xfId="11993" xr:uid="{00000000-0005-0000-0000-000024710000}"/>
    <cellStyle name="Standard 4 5 2 3 3 6 3 2" xfId="28831" xr:uid="{00000000-0005-0000-0000-000025710000}"/>
    <cellStyle name="Standard 4 5 2 3 3 6 4" xfId="20413" xr:uid="{00000000-0005-0000-0000-000026710000}"/>
    <cellStyle name="Standard 4 5 2 3 3 7" xfId="4103" xr:uid="{00000000-0005-0000-0000-000027710000}"/>
    <cellStyle name="Standard 4 5 2 3 3 7 2" xfId="12524" xr:uid="{00000000-0005-0000-0000-000028710000}"/>
    <cellStyle name="Standard 4 5 2 3 3 7 2 2" xfId="29362" xr:uid="{00000000-0005-0000-0000-000029710000}"/>
    <cellStyle name="Standard 4 5 2 3 3 7 3" xfId="20944" xr:uid="{00000000-0005-0000-0000-00002A710000}"/>
    <cellStyle name="Standard 4 5 2 3 3 8" xfId="7549" xr:uid="{00000000-0005-0000-0000-00002B710000}"/>
    <cellStyle name="Standard 4 5 2 3 3 8 2" xfId="15970" xr:uid="{00000000-0005-0000-0000-00002C710000}"/>
    <cellStyle name="Standard 4 5 2 3 3 8 2 2" xfId="32808" xr:uid="{00000000-0005-0000-0000-00002D710000}"/>
    <cellStyle name="Standard 4 5 2 3 3 8 3" xfId="24390" xr:uid="{00000000-0005-0000-0000-00002E710000}"/>
    <cellStyle name="Standard 4 5 2 3 3 9" xfId="8040" xr:uid="{00000000-0005-0000-0000-00002F710000}"/>
    <cellStyle name="Standard 4 5 2 3 3 9 2" xfId="16461" xr:uid="{00000000-0005-0000-0000-000030710000}"/>
    <cellStyle name="Standard 4 5 2 3 3 9 2 2" xfId="33299" xr:uid="{00000000-0005-0000-0000-000031710000}"/>
    <cellStyle name="Standard 4 5 2 3 3 9 3" xfId="24881" xr:uid="{00000000-0005-0000-0000-000032710000}"/>
    <cellStyle name="Standard 4 5 2 3 4" xfId="737" xr:uid="{00000000-0005-0000-0000-000033710000}"/>
    <cellStyle name="Standard 4 5 2 3 4 2" xfId="1725" xr:uid="{00000000-0005-0000-0000-000034710000}"/>
    <cellStyle name="Standard 4 5 2 3 4 2 2" xfId="5261" xr:uid="{00000000-0005-0000-0000-000035710000}"/>
    <cellStyle name="Standard 4 5 2 3 4 2 2 2" xfId="13682" xr:uid="{00000000-0005-0000-0000-000036710000}"/>
    <cellStyle name="Standard 4 5 2 3 4 2 2 2 2" xfId="30520" xr:uid="{00000000-0005-0000-0000-000037710000}"/>
    <cellStyle name="Standard 4 5 2 3 4 2 2 3" xfId="22102" xr:uid="{00000000-0005-0000-0000-000038710000}"/>
    <cellStyle name="Standard 4 5 2 3 4 2 3" xfId="10200" xr:uid="{00000000-0005-0000-0000-000039710000}"/>
    <cellStyle name="Standard 4 5 2 3 4 2 3 2" xfId="27038" xr:uid="{00000000-0005-0000-0000-00003A710000}"/>
    <cellStyle name="Standard 4 5 2 3 4 2 4" xfId="18620" xr:uid="{00000000-0005-0000-0000-00003B710000}"/>
    <cellStyle name="Standard 4 5 2 3 4 3" xfId="4273" xr:uid="{00000000-0005-0000-0000-00003C710000}"/>
    <cellStyle name="Standard 4 5 2 3 4 3 2" xfId="12694" xr:uid="{00000000-0005-0000-0000-00003D710000}"/>
    <cellStyle name="Standard 4 5 2 3 4 3 2 2" xfId="29532" xr:uid="{00000000-0005-0000-0000-00003E710000}"/>
    <cellStyle name="Standard 4 5 2 3 4 3 3" xfId="21114" xr:uid="{00000000-0005-0000-0000-00003F710000}"/>
    <cellStyle name="Standard 4 5 2 3 4 4" xfId="9212" xr:uid="{00000000-0005-0000-0000-000040710000}"/>
    <cellStyle name="Standard 4 5 2 3 4 4 2" xfId="26050" xr:uid="{00000000-0005-0000-0000-000041710000}"/>
    <cellStyle name="Standard 4 5 2 3 4 5" xfId="17632" xr:uid="{00000000-0005-0000-0000-000042710000}"/>
    <cellStyle name="Standard 4 5 2 3 5" xfId="1230" xr:uid="{00000000-0005-0000-0000-000043710000}"/>
    <cellStyle name="Standard 4 5 2 3 5 2" xfId="4766" xr:uid="{00000000-0005-0000-0000-000044710000}"/>
    <cellStyle name="Standard 4 5 2 3 5 2 2" xfId="13187" xr:uid="{00000000-0005-0000-0000-000045710000}"/>
    <cellStyle name="Standard 4 5 2 3 5 2 2 2" xfId="30025" xr:uid="{00000000-0005-0000-0000-000046710000}"/>
    <cellStyle name="Standard 4 5 2 3 5 2 3" xfId="21607" xr:uid="{00000000-0005-0000-0000-000047710000}"/>
    <cellStyle name="Standard 4 5 2 3 5 3" xfId="9705" xr:uid="{00000000-0005-0000-0000-000048710000}"/>
    <cellStyle name="Standard 4 5 2 3 5 3 2" xfId="26543" xr:uid="{00000000-0005-0000-0000-000049710000}"/>
    <cellStyle name="Standard 4 5 2 3 5 4" xfId="18125" xr:uid="{00000000-0005-0000-0000-00004A710000}"/>
    <cellStyle name="Standard 4 5 2 3 6" xfId="2578" xr:uid="{00000000-0005-0000-0000-00004B710000}"/>
    <cellStyle name="Standard 4 5 2 3 6 2" xfId="6064" xr:uid="{00000000-0005-0000-0000-00004C710000}"/>
    <cellStyle name="Standard 4 5 2 3 6 2 2" xfId="14485" xr:uid="{00000000-0005-0000-0000-00004D710000}"/>
    <cellStyle name="Standard 4 5 2 3 6 2 2 2" xfId="31323" xr:uid="{00000000-0005-0000-0000-00004E710000}"/>
    <cellStyle name="Standard 4 5 2 3 6 2 3" xfId="22905" xr:uid="{00000000-0005-0000-0000-00004F710000}"/>
    <cellStyle name="Standard 4 5 2 3 6 3" xfId="11003" xr:uid="{00000000-0005-0000-0000-000050710000}"/>
    <cellStyle name="Standard 4 5 2 3 6 3 2" xfId="27841" xr:uid="{00000000-0005-0000-0000-000051710000}"/>
    <cellStyle name="Standard 4 5 2 3 6 4" xfId="19423" xr:uid="{00000000-0005-0000-0000-000052710000}"/>
    <cellStyle name="Standard 4 5 2 3 7" xfId="3073" xr:uid="{00000000-0005-0000-0000-000053710000}"/>
    <cellStyle name="Standard 4 5 2 3 7 2" xfId="6555" xr:uid="{00000000-0005-0000-0000-000054710000}"/>
    <cellStyle name="Standard 4 5 2 3 7 2 2" xfId="14976" xr:uid="{00000000-0005-0000-0000-000055710000}"/>
    <cellStyle name="Standard 4 5 2 3 7 2 2 2" xfId="31814" xr:uid="{00000000-0005-0000-0000-000056710000}"/>
    <cellStyle name="Standard 4 5 2 3 7 2 3" xfId="23396" xr:uid="{00000000-0005-0000-0000-000057710000}"/>
    <cellStyle name="Standard 4 5 2 3 7 3" xfId="11494" xr:uid="{00000000-0005-0000-0000-000058710000}"/>
    <cellStyle name="Standard 4 5 2 3 7 3 2" xfId="28332" xr:uid="{00000000-0005-0000-0000-000059710000}"/>
    <cellStyle name="Standard 4 5 2 3 7 4" xfId="19914" xr:uid="{00000000-0005-0000-0000-00005A710000}"/>
    <cellStyle name="Standard 4 5 2 3 8" xfId="3570" xr:uid="{00000000-0005-0000-0000-00005B710000}"/>
    <cellStyle name="Standard 4 5 2 3 8 2" xfId="7052" xr:uid="{00000000-0005-0000-0000-00005C710000}"/>
    <cellStyle name="Standard 4 5 2 3 8 2 2" xfId="15473" xr:uid="{00000000-0005-0000-0000-00005D710000}"/>
    <cellStyle name="Standard 4 5 2 3 8 2 2 2" xfId="32311" xr:uid="{00000000-0005-0000-0000-00005E710000}"/>
    <cellStyle name="Standard 4 5 2 3 8 2 3" xfId="23893" xr:uid="{00000000-0005-0000-0000-00005F710000}"/>
    <cellStyle name="Standard 4 5 2 3 8 3" xfId="11991" xr:uid="{00000000-0005-0000-0000-000060710000}"/>
    <cellStyle name="Standard 4 5 2 3 8 3 2" xfId="28829" xr:uid="{00000000-0005-0000-0000-000061710000}"/>
    <cellStyle name="Standard 4 5 2 3 8 4" xfId="20411" xr:uid="{00000000-0005-0000-0000-000062710000}"/>
    <cellStyle name="Standard 4 5 2 3 9" xfId="3778" xr:uid="{00000000-0005-0000-0000-000063710000}"/>
    <cellStyle name="Standard 4 5 2 3 9 2" xfId="12199" xr:uid="{00000000-0005-0000-0000-000064710000}"/>
    <cellStyle name="Standard 4 5 2 3 9 2 2" xfId="29037" xr:uid="{00000000-0005-0000-0000-000065710000}"/>
    <cellStyle name="Standard 4 5 2 3 9 3" xfId="20619" xr:uid="{00000000-0005-0000-0000-000066710000}"/>
    <cellStyle name="Standard 4 5 2 4" xfId="326" xr:uid="{00000000-0005-0000-0000-000067710000}"/>
    <cellStyle name="Standard 4 5 2 4 10" xfId="8534" xr:uid="{00000000-0005-0000-0000-000068710000}"/>
    <cellStyle name="Standard 4 5 2 4 10 2" xfId="16955" xr:uid="{00000000-0005-0000-0000-000069710000}"/>
    <cellStyle name="Standard 4 5 2 4 10 2 2" xfId="33793" xr:uid="{00000000-0005-0000-0000-00006A710000}"/>
    <cellStyle name="Standard 4 5 2 4 10 3" xfId="25375" xr:uid="{00000000-0005-0000-0000-00006B710000}"/>
    <cellStyle name="Standard 4 5 2 4 11" xfId="8801" xr:uid="{00000000-0005-0000-0000-00006C710000}"/>
    <cellStyle name="Standard 4 5 2 4 11 2" xfId="25640" xr:uid="{00000000-0005-0000-0000-00006D710000}"/>
    <cellStyle name="Standard 4 5 2 4 12" xfId="17221" xr:uid="{00000000-0005-0000-0000-00006E710000}"/>
    <cellStyle name="Standard 4 5 2 4 2" xfId="822" xr:uid="{00000000-0005-0000-0000-00006F710000}"/>
    <cellStyle name="Standard 4 5 2 4 2 2" xfId="1810" xr:uid="{00000000-0005-0000-0000-000070710000}"/>
    <cellStyle name="Standard 4 5 2 4 2 2 2" xfId="5346" xr:uid="{00000000-0005-0000-0000-000071710000}"/>
    <cellStyle name="Standard 4 5 2 4 2 2 2 2" xfId="13767" xr:uid="{00000000-0005-0000-0000-000072710000}"/>
    <cellStyle name="Standard 4 5 2 4 2 2 2 2 2" xfId="30605" xr:uid="{00000000-0005-0000-0000-000073710000}"/>
    <cellStyle name="Standard 4 5 2 4 2 2 2 3" xfId="22187" xr:uid="{00000000-0005-0000-0000-000074710000}"/>
    <cellStyle name="Standard 4 5 2 4 2 2 3" xfId="10285" xr:uid="{00000000-0005-0000-0000-000075710000}"/>
    <cellStyle name="Standard 4 5 2 4 2 2 3 2" xfId="27123" xr:uid="{00000000-0005-0000-0000-000076710000}"/>
    <cellStyle name="Standard 4 5 2 4 2 2 4" xfId="18705" xr:uid="{00000000-0005-0000-0000-000077710000}"/>
    <cellStyle name="Standard 4 5 2 4 2 3" xfId="4358" xr:uid="{00000000-0005-0000-0000-000078710000}"/>
    <cellStyle name="Standard 4 5 2 4 2 3 2" xfId="12779" xr:uid="{00000000-0005-0000-0000-000079710000}"/>
    <cellStyle name="Standard 4 5 2 4 2 3 2 2" xfId="29617" xr:uid="{00000000-0005-0000-0000-00007A710000}"/>
    <cellStyle name="Standard 4 5 2 4 2 3 3" xfId="21199" xr:uid="{00000000-0005-0000-0000-00007B710000}"/>
    <cellStyle name="Standard 4 5 2 4 2 4" xfId="9297" xr:uid="{00000000-0005-0000-0000-00007C710000}"/>
    <cellStyle name="Standard 4 5 2 4 2 4 2" xfId="26135" xr:uid="{00000000-0005-0000-0000-00007D710000}"/>
    <cellStyle name="Standard 4 5 2 4 2 5" xfId="17717" xr:uid="{00000000-0005-0000-0000-00007E710000}"/>
    <cellStyle name="Standard 4 5 2 4 3" xfId="1315" xr:uid="{00000000-0005-0000-0000-00007F710000}"/>
    <cellStyle name="Standard 4 5 2 4 3 2" xfId="4851" xr:uid="{00000000-0005-0000-0000-000080710000}"/>
    <cellStyle name="Standard 4 5 2 4 3 2 2" xfId="13272" xr:uid="{00000000-0005-0000-0000-000081710000}"/>
    <cellStyle name="Standard 4 5 2 4 3 2 2 2" xfId="30110" xr:uid="{00000000-0005-0000-0000-000082710000}"/>
    <cellStyle name="Standard 4 5 2 4 3 2 3" xfId="21692" xr:uid="{00000000-0005-0000-0000-000083710000}"/>
    <cellStyle name="Standard 4 5 2 4 3 3" xfId="9790" xr:uid="{00000000-0005-0000-0000-000084710000}"/>
    <cellStyle name="Standard 4 5 2 4 3 3 2" xfId="26628" xr:uid="{00000000-0005-0000-0000-000085710000}"/>
    <cellStyle name="Standard 4 5 2 4 3 4" xfId="18210" xr:uid="{00000000-0005-0000-0000-000086710000}"/>
    <cellStyle name="Standard 4 5 2 4 4" xfId="2581" xr:uid="{00000000-0005-0000-0000-000087710000}"/>
    <cellStyle name="Standard 4 5 2 4 4 2" xfId="6067" xr:uid="{00000000-0005-0000-0000-000088710000}"/>
    <cellStyle name="Standard 4 5 2 4 4 2 2" xfId="14488" xr:uid="{00000000-0005-0000-0000-000089710000}"/>
    <cellStyle name="Standard 4 5 2 4 4 2 2 2" xfId="31326" xr:uid="{00000000-0005-0000-0000-00008A710000}"/>
    <cellStyle name="Standard 4 5 2 4 4 2 3" xfId="22908" xr:uid="{00000000-0005-0000-0000-00008B710000}"/>
    <cellStyle name="Standard 4 5 2 4 4 3" xfId="11006" xr:uid="{00000000-0005-0000-0000-00008C710000}"/>
    <cellStyle name="Standard 4 5 2 4 4 3 2" xfId="27844" xr:uid="{00000000-0005-0000-0000-00008D710000}"/>
    <cellStyle name="Standard 4 5 2 4 4 4" xfId="19426" xr:uid="{00000000-0005-0000-0000-00008E710000}"/>
    <cellStyle name="Standard 4 5 2 4 5" xfId="3076" xr:uid="{00000000-0005-0000-0000-00008F710000}"/>
    <cellStyle name="Standard 4 5 2 4 5 2" xfId="6558" xr:uid="{00000000-0005-0000-0000-000090710000}"/>
    <cellStyle name="Standard 4 5 2 4 5 2 2" xfId="14979" xr:uid="{00000000-0005-0000-0000-000091710000}"/>
    <cellStyle name="Standard 4 5 2 4 5 2 2 2" xfId="31817" xr:uid="{00000000-0005-0000-0000-000092710000}"/>
    <cellStyle name="Standard 4 5 2 4 5 2 3" xfId="23399" xr:uid="{00000000-0005-0000-0000-000093710000}"/>
    <cellStyle name="Standard 4 5 2 4 5 3" xfId="11497" xr:uid="{00000000-0005-0000-0000-000094710000}"/>
    <cellStyle name="Standard 4 5 2 4 5 3 2" xfId="28335" xr:uid="{00000000-0005-0000-0000-000095710000}"/>
    <cellStyle name="Standard 4 5 2 4 5 4" xfId="19917" xr:uid="{00000000-0005-0000-0000-000096710000}"/>
    <cellStyle name="Standard 4 5 2 4 6" xfId="3573" xr:uid="{00000000-0005-0000-0000-000097710000}"/>
    <cellStyle name="Standard 4 5 2 4 6 2" xfId="7055" xr:uid="{00000000-0005-0000-0000-000098710000}"/>
    <cellStyle name="Standard 4 5 2 4 6 2 2" xfId="15476" xr:uid="{00000000-0005-0000-0000-000099710000}"/>
    <cellStyle name="Standard 4 5 2 4 6 2 2 2" xfId="32314" xr:uid="{00000000-0005-0000-0000-00009A710000}"/>
    <cellStyle name="Standard 4 5 2 4 6 2 3" xfId="23896" xr:uid="{00000000-0005-0000-0000-00009B710000}"/>
    <cellStyle name="Standard 4 5 2 4 6 3" xfId="11994" xr:uid="{00000000-0005-0000-0000-00009C710000}"/>
    <cellStyle name="Standard 4 5 2 4 6 3 2" xfId="28832" xr:uid="{00000000-0005-0000-0000-00009D710000}"/>
    <cellStyle name="Standard 4 5 2 4 6 4" xfId="20414" xr:uid="{00000000-0005-0000-0000-00009E710000}"/>
    <cellStyle name="Standard 4 5 2 4 7" xfId="3863" xr:uid="{00000000-0005-0000-0000-00009F710000}"/>
    <cellStyle name="Standard 4 5 2 4 7 2" xfId="12284" xr:uid="{00000000-0005-0000-0000-0000A0710000}"/>
    <cellStyle name="Standard 4 5 2 4 7 2 2" xfId="29122" xr:uid="{00000000-0005-0000-0000-0000A1710000}"/>
    <cellStyle name="Standard 4 5 2 4 7 3" xfId="20704" xr:uid="{00000000-0005-0000-0000-0000A2710000}"/>
    <cellStyle name="Standard 4 5 2 4 8" xfId="7550" xr:uid="{00000000-0005-0000-0000-0000A3710000}"/>
    <cellStyle name="Standard 4 5 2 4 8 2" xfId="15971" xr:uid="{00000000-0005-0000-0000-0000A4710000}"/>
    <cellStyle name="Standard 4 5 2 4 8 2 2" xfId="32809" xr:uid="{00000000-0005-0000-0000-0000A5710000}"/>
    <cellStyle name="Standard 4 5 2 4 8 3" xfId="24391" xr:uid="{00000000-0005-0000-0000-0000A6710000}"/>
    <cellStyle name="Standard 4 5 2 4 9" xfId="8041" xr:uid="{00000000-0005-0000-0000-0000A7710000}"/>
    <cellStyle name="Standard 4 5 2 4 9 2" xfId="16462" xr:uid="{00000000-0005-0000-0000-0000A8710000}"/>
    <cellStyle name="Standard 4 5 2 4 9 2 2" xfId="33300" xr:uid="{00000000-0005-0000-0000-0000A9710000}"/>
    <cellStyle name="Standard 4 5 2 4 9 3" xfId="24882" xr:uid="{00000000-0005-0000-0000-0000AA710000}"/>
    <cellStyle name="Standard 4 5 2 5" xfId="488" xr:uid="{00000000-0005-0000-0000-0000AB710000}"/>
    <cellStyle name="Standard 4 5 2 5 10" xfId="8535" xr:uid="{00000000-0005-0000-0000-0000AC710000}"/>
    <cellStyle name="Standard 4 5 2 5 10 2" xfId="16956" xr:uid="{00000000-0005-0000-0000-0000AD710000}"/>
    <cellStyle name="Standard 4 5 2 5 10 2 2" xfId="33794" xr:uid="{00000000-0005-0000-0000-0000AE710000}"/>
    <cellStyle name="Standard 4 5 2 5 10 3" xfId="25376" xr:uid="{00000000-0005-0000-0000-0000AF710000}"/>
    <cellStyle name="Standard 4 5 2 5 11" xfId="8964" xr:uid="{00000000-0005-0000-0000-0000B0710000}"/>
    <cellStyle name="Standard 4 5 2 5 11 2" xfId="25802" xr:uid="{00000000-0005-0000-0000-0000B1710000}"/>
    <cellStyle name="Standard 4 5 2 5 12" xfId="17384" xr:uid="{00000000-0005-0000-0000-0000B2710000}"/>
    <cellStyle name="Standard 4 5 2 5 2" xfId="984" xr:uid="{00000000-0005-0000-0000-0000B3710000}"/>
    <cellStyle name="Standard 4 5 2 5 2 2" xfId="1972" xr:uid="{00000000-0005-0000-0000-0000B4710000}"/>
    <cellStyle name="Standard 4 5 2 5 2 2 2" xfId="5508" xr:uid="{00000000-0005-0000-0000-0000B5710000}"/>
    <cellStyle name="Standard 4 5 2 5 2 2 2 2" xfId="13929" xr:uid="{00000000-0005-0000-0000-0000B6710000}"/>
    <cellStyle name="Standard 4 5 2 5 2 2 2 2 2" xfId="30767" xr:uid="{00000000-0005-0000-0000-0000B7710000}"/>
    <cellStyle name="Standard 4 5 2 5 2 2 2 3" xfId="22349" xr:uid="{00000000-0005-0000-0000-0000B8710000}"/>
    <cellStyle name="Standard 4 5 2 5 2 2 3" xfId="10447" xr:uid="{00000000-0005-0000-0000-0000B9710000}"/>
    <cellStyle name="Standard 4 5 2 5 2 2 3 2" xfId="27285" xr:uid="{00000000-0005-0000-0000-0000BA710000}"/>
    <cellStyle name="Standard 4 5 2 5 2 2 4" xfId="18867" xr:uid="{00000000-0005-0000-0000-0000BB710000}"/>
    <cellStyle name="Standard 4 5 2 5 2 3" xfId="4520" xr:uid="{00000000-0005-0000-0000-0000BC710000}"/>
    <cellStyle name="Standard 4 5 2 5 2 3 2" xfId="12941" xr:uid="{00000000-0005-0000-0000-0000BD710000}"/>
    <cellStyle name="Standard 4 5 2 5 2 3 2 2" xfId="29779" xr:uid="{00000000-0005-0000-0000-0000BE710000}"/>
    <cellStyle name="Standard 4 5 2 5 2 3 3" xfId="21361" xr:uid="{00000000-0005-0000-0000-0000BF710000}"/>
    <cellStyle name="Standard 4 5 2 5 2 4" xfId="9459" xr:uid="{00000000-0005-0000-0000-0000C0710000}"/>
    <cellStyle name="Standard 4 5 2 5 2 4 2" xfId="26297" xr:uid="{00000000-0005-0000-0000-0000C1710000}"/>
    <cellStyle name="Standard 4 5 2 5 2 5" xfId="17879" xr:uid="{00000000-0005-0000-0000-0000C2710000}"/>
    <cellStyle name="Standard 4 5 2 5 3" xfId="1477" xr:uid="{00000000-0005-0000-0000-0000C3710000}"/>
    <cellStyle name="Standard 4 5 2 5 3 2" xfId="5013" xr:uid="{00000000-0005-0000-0000-0000C4710000}"/>
    <cellStyle name="Standard 4 5 2 5 3 2 2" xfId="13434" xr:uid="{00000000-0005-0000-0000-0000C5710000}"/>
    <cellStyle name="Standard 4 5 2 5 3 2 2 2" xfId="30272" xr:uid="{00000000-0005-0000-0000-0000C6710000}"/>
    <cellStyle name="Standard 4 5 2 5 3 2 3" xfId="21854" xr:uid="{00000000-0005-0000-0000-0000C7710000}"/>
    <cellStyle name="Standard 4 5 2 5 3 3" xfId="9952" xr:uid="{00000000-0005-0000-0000-0000C8710000}"/>
    <cellStyle name="Standard 4 5 2 5 3 3 2" xfId="26790" xr:uid="{00000000-0005-0000-0000-0000C9710000}"/>
    <cellStyle name="Standard 4 5 2 5 3 4" xfId="18372" xr:uid="{00000000-0005-0000-0000-0000CA710000}"/>
    <cellStyle name="Standard 4 5 2 5 4" xfId="2582" xr:uid="{00000000-0005-0000-0000-0000CB710000}"/>
    <cellStyle name="Standard 4 5 2 5 4 2" xfId="6068" xr:uid="{00000000-0005-0000-0000-0000CC710000}"/>
    <cellStyle name="Standard 4 5 2 5 4 2 2" xfId="14489" xr:uid="{00000000-0005-0000-0000-0000CD710000}"/>
    <cellStyle name="Standard 4 5 2 5 4 2 2 2" xfId="31327" xr:uid="{00000000-0005-0000-0000-0000CE710000}"/>
    <cellStyle name="Standard 4 5 2 5 4 2 3" xfId="22909" xr:uid="{00000000-0005-0000-0000-0000CF710000}"/>
    <cellStyle name="Standard 4 5 2 5 4 3" xfId="11007" xr:uid="{00000000-0005-0000-0000-0000D0710000}"/>
    <cellStyle name="Standard 4 5 2 5 4 3 2" xfId="27845" xr:uid="{00000000-0005-0000-0000-0000D1710000}"/>
    <cellStyle name="Standard 4 5 2 5 4 4" xfId="19427" xr:uid="{00000000-0005-0000-0000-0000D2710000}"/>
    <cellStyle name="Standard 4 5 2 5 5" xfId="3077" xr:uid="{00000000-0005-0000-0000-0000D3710000}"/>
    <cellStyle name="Standard 4 5 2 5 5 2" xfId="6559" xr:uid="{00000000-0005-0000-0000-0000D4710000}"/>
    <cellStyle name="Standard 4 5 2 5 5 2 2" xfId="14980" xr:uid="{00000000-0005-0000-0000-0000D5710000}"/>
    <cellStyle name="Standard 4 5 2 5 5 2 2 2" xfId="31818" xr:uid="{00000000-0005-0000-0000-0000D6710000}"/>
    <cellStyle name="Standard 4 5 2 5 5 2 3" xfId="23400" xr:uid="{00000000-0005-0000-0000-0000D7710000}"/>
    <cellStyle name="Standard 4 5 2 5 5 3" xfId="11498" xr:uid="{00000000-0005-0000-0000-0000D8710000}"/>
    <cellStyle name="Standard 4 5 2 5 5 3 2" xfId="28336" xr:uid="{00000000-0005-0000-0000-0000D9710000}"/>
    <cellStyle name="Standard 4 5 2 5 5 4" xfId="19918" xr:uid="{00000000-0005-0000-0000-0000DA710000}"/>
    <cellStyle name="Standard 4 5 2 5 6" xfId="3574" xr:uid="{00000000-0005-0000-0000-0000DB710000}"/>
    <cellStyle name="Standard 4 5 2 5 6 2" xfId="7056" xr:uid="{00000000-0005-0000-0000-0000DC710000}"/>
    <cellStyle name="Standard 4 5 2 5 6 2 2" xfId="15477" xr:uid="{00000000-0005-0000-0000-0000DD710000}"/>
    <cellStyle name="Standard 4 5 2 5 6 2 2 2" xfId="32315" xr:uid="{00000000-0005-0000-0000-0000DE710000}"/>
    <cellStyle name="Standard 4 5 2 5 6 2 3" xfId="23897" xr:uid="{00000000-0005-0000-0000-0000DF710000}"/>
    <cellStyle name="Standard 4 5 2 5 6 3" xfId="11995" xr:uid="{00000000-0005-0000-0000-0000E0710000}"/>
    <cellStyle name="Standard 4 5 2 5 6 3 2" xfId="28833" xr:uid="{00000000-0005-0000-0000-0000E1710000}"/>
    <cellStyle name="Standard 4 5 2 5 6 4" xfId="20415" xr:uid="{00000000-0005-0000-0000-0000E2710000}"/>
    <cellStyle name="Standard 4 5 2 5 7" xfId="4025" xr:uid="{00000000-0005-0000-0000-0000E3710000}"/>
    <cellStyle name="Standard 4 5 2 5 7 2" xfId="12446" xr:uid="{00000000-0005-0000-0000-0000E4710000}"/>
    <cellStyle name="Standard 4 5 2 5 7 2 2" xfId="29284" xr:uid="{00000000-0005-0000-0000-0000E5710000}"/>
    <cellStyle name="Standard 4 5 2 5 7 3" xfId="20866" xr:uid="{00000000-0005-0000-0000-0000E6710000}"/>
    <cellStyle name="Standard 4 5 2 5 8" xfId="7551" xr:uid="{00000000-0005-0000-0000-0000E7710000}"/>
    <cellStyle name="Standard 4 5 2 5 8 2" xfId="15972" xr:uid="{00000000-0005-0000-0000-0000E8710000}"/>
    <cellStyle name="Standard 4 5 2 5 8 2 2" xfId="32810" xr:uid="{00000000-0005-0000-0000-0000E9710000}"/>
    <cellStyle name="Standard 4 5 2 5 8 3" xfId="24392" xr:uid="{00000000-0005-0000-0000-0000EA710000}"/>
    <cellStyle name="Standard 4 5 2 5 9" xfId="8042" xr:uid="{00000000-0005-0000-0000-0000EB710000}"/>
    <cellStyle name="Standard 4 5 2 5 9 2" xfId="16463" xr:uid="{00000000-0005-0000-0000-0000EC710000}"/>
    <cellStyle name="Standard 4 5 2 5 9 2 2" xfId="33301" xr:uid="{00000000-0005-0000-0000-0000ED710000}"/>
    <cellStyle name="Standard 4 5 2 5 9 3" xfId="24883" xr:uid="{00000000-0005-0000-0000-0000EE710000}"/>
    <cellStyle name="Standard 4 5 2 6" xfId="659" xr:uid="{00000000-0005-0000-0000-0000EF710000}"/>
    <cellStyle name="Standard 4 5 2 6 2" xfId="1647" xr:uid="{00000000-0005-0000-0000-0000F0710000}"/>
    <cellStyle name="Standard 4 5 2 6 2 2" xfId="5183" xr:uid="{00000000-0005-0000-0000-0000F1710000}"/>
    <cellStyle name="Standard 4 5 2 6 2 2 2" xfId="13604" xr:uid="{00000000-0005-0000-0000-0000F2710000}"/>
    <cellStyle name="Standard 4 5 2 6 2 2 2 2" xfId="30442" xr:uid="{00000000-0005-0000-0000-0000F3710000}"/>
    <cellStyle name="Standard 4 5 2 6 2 2 3" xfId="22024" xr:uid="{00000000-0005-0000-0000-0000F4710000}"/>
    <cellStyle name="Standard 4 5 2 6 2 3" xfId="10122" xr:uid="{00000000-0005-0000-0000-0000F5710000}"/>
    <cellStyle name="Standard 4 5 2 6 2 3 2" xfId="26960" xr:uid="{00000000-0005-0000-0000-0000F6710000}"/>
    <cellStyle name="Standard 4 5 2 6 2 4" xfId="18542" xr:uid="{00000000-0005-0000-0000-0000F7710000}"/>
    <cellStyle name="Standard 4 5 2 6 3" xfId="4195" xr:uid="{00000000-0005-0000-0000-0000F8710000}"/>
    <cellStyle name="Standard 4 5 2 6 3 2" xfId="12616" xr:uid="{00000000-0005-0000-0000-0000F9710000}"/>
    <cellStyle name="Standard 4 5 2 6 3 2 2" xfId="29454" xr:uid="{00000000-0005-0000-0000-0000FA710000}"/>
    <cellStyle name="Standard 4 5 2 6 3 3" xfId="21036" xr:uid="{00000000-0005-0000-0000-0000FB710000}"/>
    <cellStyle name="Standard 4 5 2 6 4" xfId="9134" xr:uid="{00000000-0005-0000-0000-0000FC710000}"/>
    <cellStyle name="Standard 4 5 2 6 4 2" xfId="25972" xr:uid="{00000000-0005-0000-0000-0000FD710000}"/>
    <cellStyle name="Standard 4 5 2 6 5" xfId="17554" xr:uid="{00000000-0005-0000-0000-0000FE710000}"/>
    <cellStyle name="Standard 4 5 2 7" xfId="1152" xr:uid="{00000000-0005-0000-0000-0000FF710000}"/>
    <cellStyle name="Standard 4 5 2 7 2" xfId="4688" xr:uid="{00000000-0005-0000-0000-000000720000}"/>
    <cellStyle name="Standard 4 5 2 7 2 2" xfId="13109" xr:uid="{00000000-0005-0000-0000-000001720000}"/>
    <cellStyle name="Standard 4 5 2 7 2 2 2" xfId="29947" xr:uid="{00000000-0005-0000-0000-000002720000}"/>
    <cellStyle name="Standard 4 5 2 7 2 3" xfId="21529" xr:uid="{00000000-0005-0000-0000-000003720000}"/>
    <cellStyle name="Standard 4 5 2 7 3" xfId="9627" xr:uid="{00000000-0005-0000-0000-000004720000}"/>
    <cellStyle name="Standard 4 5 2 7 3 2" xfId="26465" xr:uid="{00000000-0005-0000-0000-000005720000}"/>
    <cellStyle name="Standard 4 5 2 7 4" xfId="18047" xr:uid="{00000000-0005-0000-0000-000006720000}"/>
    <cellStyle name="Standard 4 5 2 8" xfId="2571" xr:uid="{00000000-0005-0000-0000-000007720000}"/>
    <cellStyle name="Standard 4 5 2 8 2" xfId="6057" xr:uid="{00000000-0005-0000-0000-000008720000}"/>
    <cellStyle name="Standard 4 5 2 8 2 2" xfId="14478" xr:uid="{00000000-0005-0000-0000-000009720000}"/>
    <cellStyle name="Standard 4 5 2 8 2 2 2" xfId="31316" xr:uid="{00000000-0005-0000-0000-00000A720000}"/>
    <cellStyle name="Standard 4 5 2 8 2 3" xfId="22898" xr:uid="{00000000-0005-0000-0000-00000B720000}"/>
    <cellStyle name="Standard 4 5 2 8 3" xfId="10996" xr:uid="{00000000-0005-0000-0000-00000C720000}"/>
    <cellStyle name="Standard 4 5 2 8 3 2" xfId="27834" xr:uid="{00000000-0005-0000-0000-00000D720000}"/>
    <cellStyle name="Standard 4 5 2 8 4" xfId="19416" xr:uid="{00000000-0005-0000-0000-00000E720000}"/>
    <cellStyle name="Standard 4 5 2 9" xfId="3066" xr:uid="{00000000-0005-0000-0000-00000F720000}"/>
    <cellStyle name="Standard 4 5 2 9 2" xfId="6548" xr:uid="{00000000-0005-0000-0000-000010720000}"/>
    <cellStyle name="Standard 4 5 2 9 2 2" xfId="14969" xr:uid="{00000000-0005-0000-0000-000011720000}"/>
    <cellStyle name="Standard 4 5 2 9 2 2 2" xfId="31807" xr:uid="{00000000-0005-0000-0000-000012720000}"/>
    <cellStyle name="Standard 4 5 2 9 2 3" xfId="23389" xr:uid="{00000000-0005-0000-0000-000013720000}"/>
    <cellStyle name="Standard 4 5 2 9 3" xfId="11487" xr:uid="{00000000-0005-0000-0000-000014720000}"/>
    <cellStyle name="Standard 4 5 2 9 3 2" xfId="28325" xr:uid="{00000000-0005-0000-0000-000015720000}"/>
    <cellStyle name="Standard 4 5 2 9 4" xfId="19907" xr:uid="{00000000-0005-0000-0000-000016720000}"/>
    <cellStyle name="Standard 4 5 2_1" xfId="268" xr:uid="{00000000-0005-0000-0000-000017720000}"/>
    <cellStyle name="Standard 4 5 3" xfId="126" xr:uid="{00000000-0005-0000-0000-000018720000}"/>
    <cellStyle name="Standard 4 5 3 10" xfId="3741" xr:uid="{00000000-0005-0000-0000-000019720000}"/>
    <cellStyle name="Standard 4 5 3 10 2" xfId="12162" xr:uid="{00000000-0005-0000-0000-00001A720000}"/>
    <cellStyle name="Standard 4 5 3 10 2 2" xfId="29000" xr:uid="{00000000-0005-0000-0000-00001B720000}"/>
    <cellStyle name="Standard 4 5 3 10 3" xfId="20582" xr:uid="{00000000-0005-0000-0000-00001C720000}"/>
    <cellStyle name="Standard 4 5 3 11" xfId="7552" xr:uid="{00000000-0005-0000-0000-00001D720000}"/>
    <cellStyle name="Standard 4 5 3 11 2" xfId="15973" xr:uid="{00000000-0005-0000-0000-00001E720000}"/>
    <cellStyle name="Standard 4 5 3 11 2 2" xfId="32811" xr:uid="{00000000-0005-0000-0000-00001F720000}"/>
    <cellStyle name="Standard 4 5 3 11 3" xfId="24393" xr:uid="{00000000-0005-0000-0000-000020720000}"/>
    <cellStyle name="Standard 4 5 3 12" xfId="8043" xr:uid="{00000000-0005-0000-0000-000021720000}"/>
    <cellStyle name="Standard 4 5 3 12 2" xfId="16464" xr:uid="{00000000-0005-0000-0000-000022720000}"/>
    <cellStyle name="Standard 4 5 3 12 2 2" xfId="33302" xr:uid="{00000000-0005-0000-0000-000023720000}"/>
    <cellStyle name="Standard 4 5 3 12 3" xfId="24884" xr:uid="{00000000-0005-0000-0000-000024720000}"/>
    <cellStyle name="Standard 4 5 3 13" xfId="8536" xr:uid="{00000000-0005-0000-0000-000025720000}"/>
    <cellStyle name="Standard 4 5 3 13 2" xfId="16957" xr:uid="{00000000-0005-0000-0000-000026720000}"/>
    <cellStyle name="Standard 4 5 3 13 2 2" xfId="33795" xr:uid="{00000000-0005-0000-0000-000027720000}"/>
    <cellStyle name="Standard 4 5 3 13 3" xfId="25377" xr:uid="{00000000-0005-0000-0000-000028720000}"/>
    <cellStyle name="Standard 4 5 3 14" xfId="8679" xr:uid="{00000000-0005-0000-0000-000029720000}"/>
    <cellStyle name="Standard 4 5 3 14 2" xfId="25518" xr:uid="{00000000-0005-0000-0000-00002A720000}"/>
    <cellStyle name="Standard 4 5 3 15" xfId="17099" xr:uid="{00000000-0005-0000-0000-00002B720000}"/>
    <cellStyle name="Standard 4 5 3 2" xfId="272" xr:uid="{00000000-0005-0000-0000-00002C720000}"/>
    <cellStyle name="Standard 4 5 3 2 10" xfId="7553" xr:uid="{00000000-0005-0000-0000-00002D720000}"/>
    <cellStyle name="Standard 4 5 3 2 10 2" xfId="15974" xr:uid="{00000000-0005-0000-0000-00002E720000}"/>
    <cellStyle name="Standard 4 5 3 2 10 2 2" xfId="32812" xr:uid="{00000000-0005-0000-0000-00002F720000}"/>
    <cellStyle name="Standard 4 5 3 2 10 3" xfId="24394" xr:uid="{00000000-0005-0000-0000-000030720000}"/>
    <cellStyle name="Standard 4 5 3 2 11" xfId="8044" xr:uid="{00000000-0005-0000-0000-000031720000}"/>
    <cellStyle name="Standard 4 5 3 2 11 2" xfId="16465" xr:uid="{00000000-0005-0000-0000-000032720000}"/>
    <cellStyle name="Standard 4 5 3 2 11 2 2" xfId="33303" xr:uid="{00000000-0005-0000-0000-000033720000}"/>
    <cellStyle name="Standard 4 5 3 2 11 3" xfId="24885" xr:uid="{00000000-0005-0000-0000-000034720000}"/>
    <cellStyle name="Standard 4 5 3 2 12" xfId="8537" xr:uid="{00000000-0005-0000-0000-000035720000}"/>
    <cellStyle name="Standard 4 5 3 2 12 2" xfId="16958" xr:uid="{00000000-0005-0000-0000-000036720000}"/>
    <cellStyle name="Standard 4 5 3 2 12 2 2" xfId="33796" xr:uid="{00000000-0005-0000-0000-000037720000}"/>
    <cellStyle name="Standard 4 5 3 2 12 3" xfId="25378" xr:uid="{00000000-0005-0000-0000-000038720000}"/>
    <cellStyle name="Standard 4 5 3 2 13" xfId="8756" xr:uid="{00000000-0005-0000-0000-000039720000}"/>
    <cellStyle name="Standard 4 5 3 2 13 2" xfId="25595" xr:uid="{00000000-0005-0000-0000-00003A720000}"/>
    <cellStyle name="Standard 4 5 3 2 14" xfId="17176" xr:uid="{00000000-0005-0000-0000-00003B720000}"/>
    <cellStyle name="Standard 4 5 3 2 2" xfId="444" xr:uid="{00000000-0005-0000-0000-00003C720000}"/>
    <cellStyle name="Standard 4 5 3 2 2 10" xfId="8538" xr:uid="{00000000-0005-0000-0000-00003D720000}"/>
    <cellStyle name="Standard 4 5 3 2 2 10 2" xfId="16959" xr:uid="{00000000-0005-0000-0000-00003E720000}"/>
    <cellStyle name="Standard 4 5 3 2 2 10 2 2" xfId="33797" xr:uid="{00000000-0005-0000-0000-00003F720000}"/>
    <cellStyle name="Standard 4 5 3 2 2 10 3" xfId="25379" xr:uid="{00000000-0005-0000-0000-000040720000}"/>
    <cellStyle name="Standard 4 5 3 2 2 11" xfId="8919" xr:uid="{00000000-0005-0000-0000-000041720000}"/>
    <cellStyle name="Standard 4 5 3 2 2 11 2" xfId="25758" xr:uid="{00000000-0005-0000-0000-000042720000}"/>
    <cellStyle name="Standard 4 5 3 2 2 12" xfId="17339" xr:uid="{00000000-0005-0000-0000-000043720000}"/>
    <cellStyle name="Standard 4 5 3 2 2 2" xfId="940" xr:uid="{00000000-0005-0000-0000-000044720000}"/>
    <cellStyle name="Standard 4 5 3 2 2 2 2" xfId="1928" xr:uid="{00000000-0005-0000-0000-000045720000}"/>
    <cellStyle name="Standard 4 5 3 2 2 2 2 2" xfId="5464" xr:uid="{00000000-0005-0000-0000-000046720000}"/>
    <cellStyle name="Standard 4 5 3 2 2 2 2 2 2" xfId="13885" xr:uid="{00000000-0005-0000-0000-000047720000}"/>
    <cellStyle name="Standard 4 5 3 2 2 2 2 2 2 2" xfId="30723" xr:uid="{00000000-0005-0000-0000-000048720000}"/>
    <cellStyle name="Standard 4 5 3 2 2 2 2 2 3" xfId="22305" xr:uid="{00000000-0005-0000-0000-000049720000}"/>
    <cellStyle name="Standard 4 5 3 2 2 2 2 3" xfId="10403" xr:uid="{00000000-0005-0000-0000-00004A720000}"/>
    <cellStyle name="Standard 4 5 3 2 2 2 2 3 2" xfId="27241" xr:uid="{00000000-0005-0000-0000-00004B720000}"/>
    <cellStyle name="Standard 4 5 3 2 2 2 2 4" xfId="18823" xr:uid="{00000000-0005-0000-0000-00004C720000}"/>
    <cellStyle name="Standard 4 5 3 2 2 2 3" xfId="4476" xr:uid="{00000000-0005-0000-0000-00004D720000}"/>
    <cellStyle name="Standard 4 5 3 2 2 2 3 2" xfId="12897" xr:uid="{00000000-0005-0000-0000-00004E720000}"/>
    <cellStyle name="Standard 4 5 3 2 2 2 3 2 2" xfId="29735" xr:uid="{00000000-0005-0000-0000-00004F720000}"/>
    <cellStyle name="Standard 4 5 3 2 2 2 3 3" xfId="21317" xr:uid="{00000000-0005-0000-0000-000050720000}"/>
    <cellStyle name="Standard 4 5 3 2 2 2 4" xfId="9415" xr:uid="{00000000-0005-0000-0000-000051720000}"/>
    <cellStyle name="Standard 4 5 3 2 2 2 4 2" xfId="26253" xr:uid="{00000000-0005-0000-0000-000052720000}"/>
    <cellStyle name="Standard 4 5 3 2 2 2 5" xfId="17835" xr:uid="{00000000-0005-0000-0000-000053720000}"/>
    <cellStyle name="Standard 4 5 3 2 2 3" xfId="1433" xr:uid="{00000000-0005-0000-0000-000054720000}"/>
    <cellStyle name="Standard 4 5 3 2 2 3 2" xfId="4969" xr:uid="{00000000-0005-0000-0000-000055720000}"/>
    <cellStyle name="Standard 4 5 3 2 2 3 2 2" xfId="13390" xr:uid="{00000000-0005-0000-0000-000056720000}"/>
    <cellStyle name="Standard 4 5 3 2 2 3 2 2 2" xfId="30228" xr:uid="{00000000-0005-0000-0000-000057720000}"/>
    <cellStyle name="Standard 4 5 3 2 2 3 2 3" xfId="21810" xr:uid="{00000000-0005-0000-0000-000058720000}"/>
    <cellStyle name="Standard 4 5 3 2 2 3 3" xfId="9908" xr:uid="{00000000-0005-0000-0000-000059720000}"/>
    <cellStyle name="Standard 4 5 3 2 2 3 3 2" xfId="26746" xr:uid="{00000000-0005-0000-0000-00005A720000}"/>
    <cellStyle name="Standard 4 5 3 2 2 3 4" xfId="18328" xr:uid="{00000000-0005-0000-0000-00005B720000}"/>
    <cellStyle name="Standard 4 5 3 2 2 4" xfId="2585" xr:uid="{00000000-0005-0000-0000-00005C720000}"/>
    <cellStyle name="Standard 4 5 3 2 2 4 2" xfId="6071" xr:uid="{00000000-0005-0000-0000-00005D720000}"/>
    <cellStyle name="Standard 4 5 3 2 2 4 2 2" xfId="14492" xr:uid="{00000000-0005-0000-0000-00005E720000}"/>
    <cellStyle name="Standard 4 5 3 2 2 4 2 2 2" xfId="31330" xr:uid="{00000000-0005-0000-0000-00005F720000}"/>
    <cellStyle name="Standard 4 5 3 2 2 4 2 3" xfId="22912" xr:uid="{00000000-0005-0000-0000-000060720000}"/>
    <cellStyle name="Standard 4 5 3 2 2 4 3" xfId="11010" xr:uid="{00000000-0005-0000-0000-000061720000}"/>
    <cellStyle name="Standard 4 5 3 2 2 4 3 2" xfId="27848" xr:uid="{00000000-0005-0000-0000-000062720000}"/>
    <cellStyle name="Standard 4 5 3 2 2 4 4" xfId="19430" xr:uid="{00000000-0005-0000-0000-000063720000}"/>
    <cellStyle name="Standard 4 5 3 2 2 5" xfId="3080" xr:uid="{00000000-0005-0000-0000-000064720000}"/>
    <cellStyle name="Standard 4 5 3 2 2 5 2" xfId="6562" xr:uid="{00000000-0005-0000-0000-000065720000}"/>
    <cellStyle name="Standard 4 5 3 2 2 5 2 2" xfId="14983" xr:uid="{00000000-0005-0000-0000-000066720000}"/>
    <cellStyle name="Standard 4 5 3 2 2 5 2 2 2" xfId="31821" xr:uid="{00000000-0005-0000-0000-000067720000}"/>
    <cellStyle name="Standard 4 5 3 2 2 5 2 3" xfId="23403" xr:uid="{00000000-0005-0000-0000-000068720000}"/>
    <cellStyle name="Standard 4 5 3 2 2 5 3" xfId="11501" xr:uid="{00000000-0005-0000-0000-000069720000}"/>
    <cellStyle name="Standard 4 5 3 2 2 5 3 2" xfId="28339" xr:uid="{00000000-0005-0000-0000-00006A720000}"/>
    <cellStyle name="Standard 4 5 3 2 2 5 4" xfId="19921" xr:uid="{00000000-0005-0000-0000-00006B720000}"/>
    <cellStyle name="Standard 4 5 3 2 2 6" xfId="3577" xr:uid="{00000000-0005-0000-0000-00006C720000}"/>
    <cellStyle name="Standard 4 5 3 2 2 6 2" xfId="7059" xr:uid="{00000000-0005-0000-0000-00006D720000}"/>
    <cellStyle name="Standard 4 5 3 2 2 6 2 2" xfId="15480" xr:uid="{00000000-0005-0000-0000-00006E720000}"/>
    <cellStyle name="Standard 4 5 3 2 2 6 2 2 2" xfId="32318" xr:uid="{00000000-0005-0000-0000-00006F720000}"/>
    <cellStyle name="Standard 4 5 3 2 2 6 2 3" xfId="23900" xr:uid="{00000000-0005-0000-0000-000070720000}"/>
    <cellStyle name="Standard 4 5 3 2 2 6 3" xfId="11998" xr:uid="{00000000-0005-0000-0000-000071720000}"/>
    <cellStyle name="Standard 4 5 3 2 2 6 3 2" xfId="28836" xr:uid="{00000000-0005-0000-0000-000072720000}"/>
    <cellStyle name="Standard 4 5 3 2 2 6 4" xfId="20418" xr:uid="{00000000-0005-0000-0000-000073720000}"/>
    <cellStyle name="Standard 4 5 3 2 2 7" xfId="3981" xr:uid="{00000000-0005-0000-0000-000074720000}"/>
    <cellStyle name="Standard 4 5 3 2 2 7 2" xfId="12402" xr:uid="{00000000-0005-0000-0000-000075720000}"/>
    <cellStyle name="Standard 4 5 3 2 2 7 2 2" xfId="29240" xr:uid="{00000000-0005-0000-0000-000076720000}"/>
    <cellStyle name="Standard 4 5 3 2 2 7 3" xfId="20822" xr:uid="{00000000-0005-0000-0000-000077720000}"/>
    <cellStyle name="Standard 4 5 3 2 2 8" xfId="7554" xr:uid="{00000000-0005-0000-0000-000078720000}"/>
    <cellStyle name="Standard 4 5 3 2 2 8 2" xfId="15975" xr:uid="{00000000-0005-0000-0000-000079720000}"/>
    <cellStyle name="Standard 4 5 3 2 2 8 2 2" xfId="32813" xr:uid="{00000000-0005-0000-0000-00007A720000}"/>
    <cellStyle name="Standard 4 5 3 2 2 8 3" xfId="24395" xr:uid="{00000000-0005-0000-0000-00007B720000}"/>
    <cellStyle name="Standard 4 5 3 2 2 9" xfId="8045" xr:uid="{00000000-0005-0000-0000-00007C720000}"/>
    <cellStyle name="Standard 4 5 3 2 2 9 2" xfId="16466" xr:uid="{00000000-0005-0000-0000-00007D720000}"/>
    <cellStyle name="Standard 4 5 3 2 2 9 2 2" xfId="33304" xr:uid="{00000000-0005-0000-0000-00007E720000}"/>
    <cellStyle name="Standard 4 5 3 2 2 9 3" xfId="24886" xr:uid="{00000000-0005-0000-0000-00007F720000}"/>
    <cellStyle name="Standard 4 5 3 2 3" xfId="606" xr:uid="{00000000-0005-0000-0000-000080720000}"/>
    <cellStyle name="Standard 4 5 3 2 3 10" xfId="8539" xr:uid="{00000000-0005-0000-0000-000081720000}"/>
    <cellStyle name="Standard 4 5 3 2 3 10 2" xfId="16960" xr:uid="{00000000-0005-0000-0000-000082720000}"/>
    <cellStyle name="Standard 4 5 3 2 3 10 2 2" xfId="33798" xr:uid="{00000000-0005-0000-0000-000083720000}"/>
    <cellStyle name="Standard 4 5 3 2 3 10 3" xfId="25380" xr:uid="{00000000-0005-0000-0000-000084720000}"/>
    <cellStyle name="Standard 4 5 3 2 3 11" xfId="9082" xr:uid="{00000000-0005-0000-0000-000085720000}"/>
    <cellStyle name="Standard 4 5 3 2 3 11 2" xfId="25920" xr:uid="{00000000-0005-0000-0000-000086720000}"/>
    <cellStyle name="Standard 4 5 3 2 3 12" xfId="17502" xr:uid="{00000000-0005-0000-0000-000087720000}"/>
    <cellStyle name="Standard 4 5 3 2 3 2" xfId="1102" xr:uid="{00000000-0005-0000-0000-000088720000}"/>
    <cellStyle name="Standard 4 5 3 2 3 2 2" xfId="2090" xr:uid="{00000000-0005-0000-0000-000089720000}"/>
    <cellStyle name="Standard 4 5 3 2 3 2 2 2" xfId="5626" xr:uid="{00000000-0005-0000-0000-00008A720000}"/>
    <cellStyle name="Standard 4 5 3 2 3 2 2 2 2" xfId="14047" xr:uid="{00000000-0005-0000-0000-00008B720000}"/>
    <cellStyle name="Standard 4 5 3 2 3 2 2 2 2 2" xfId="30885" xr:uid="{00000000-0005-0000-0000-00008C720000}"/>
    <cellStyle name="Standard 4 5 3 2 3 2 2 2 3" xfId="22467" xr:uid="{00000000-0005-0000-0000-00008D720000}"/>
    <cellStyle name="Standard 4 5 3 2 3 2 2 3" xfId="10565" xr:uid="{00000000-0005-0000-0000-00008E720000}"/>
    <cellStyle name="Standard 4 5 3 2 3 2 2 3 2" xfId="27403" xr:uid="{00000000-0005-0000-0000-00008F720000}"/>
    <cellStyle name="Standard 4 5 3 2 3 2 2 4" xfId="18985" xr:uid="{00000000-0005-0000-0000-000090720000}"/>
    <cellStyle name="Standard 4 5 3 2 3 2 3" xfId="4638" xr:uid="{00000000-0005-0000-0000-000091720000}"/>
    <cellStyle name="Standard 4 5 3 2 3 2 3 2" xfId="13059" xr:uid="{00000000-0005-0000-0000-000092720000}"/>
    <cellStyle name="Standard 4 5 3 2 3 2 3 2 2" xfId="29897" xr:uid="{00000000-0005-0000-0000-000093720000}"/>
    <cellStyle name="Standard 4 5 3 2 3 2 3 3" xfId="21479" xr:uid="{00000000-0005-0000-0000-000094720000}"/>
    <cellStyle name="Standard 4 5 3 2 3 2 4" xfId="9577" xr:uid="{00000000-0005-0000-0000-000095720000}"/>
    <cellStyle name="Standard 4 5 3 2 3 2 4 2" xfId="26415" xr:uid="{00000000-0005-0000-0000-000096720000}"/>
    <cellStyle name="Standard 4 5 3 2 3 2 5" xfId="17997" xr:uid="{00000000-0005-0000-0000-000097720000}"/>
    <cellStyle name="Standard 4 5 3 2 3 3" xfId="1595" xr:uid="{00000000-0005-0000-0000-000098720000}"/>
    <cellStyle name="Standard 4 5 3 2 3 3 2" xfId="5131" xr:uid="{00000000-0005-0000-0000-000099720000}"/>
    <cellStyle name="Standard 4 5 3 2 3 3 2 2" xfId="13552" xr:uid="{00000000-0005-0000-0000-00009A720000}"/>
    <cellStyle name="Standard 4 5 3 2 3 3 2 2 2" xfId="30390" xr:uid="{00000000-0005-0000-0000-00009B720000}"/>
    <cellStyle name="Standard 4 5 3 2 3 3 2 3" xfId="21972" xr:uid="{00000000-0005-0000-0000-00009C720000}"/>
    <cellStyle name="Standard 4 5 3 2 3 3 3" xfId="10070" xr:uid="{00000000-0005-0000-0000-00009D720000}"/>
    <cellStyle name="Standard 4 5 3 2 3 3 3 2" xfId="26908" xr:uid="{00000000-0005-0000-0000-00009E720000}"/>
    <cellStyle name="Standard 4 5 3 2 3 3 4" xfId="18490" xr:uid="{00000000-0005-0000-0000-00009F720000}"/>
    <cellStyle name="Standard 4 5 3 2 3 4" xfId="2586" xr:uid="{00000000-0005-0000-0000-0000A0720000}"/>
    <cellStyle name="Standard 4 5 3 2 3 4 2" xfId="6072" xr:uid="{00000000-0005-0000-0000-0000A1720000}"/>
    <cellStyle name="Standard 4 5 3 2 3 4 2 2" xfId="14493" xr:uid="{00000000-0005-0000-0000-0000A2720000}"/>
    <cellStyle name="Standard 4 5 3 2 3 4 2 2 2" xfId="31331" xr:uid="{00000000-0005-0000-0000-0000A3720000}"/>
    <cellStyle name="Standard 4 5 3 2 3 4 2 3" xfId="22913" xr:uid="{00000000-0005-0000-0000-0000A4720000}"/>
    <cellStyle name="Standard 4 5 3 2 3 4 3" xfId="11011" xr:uid="{00000000-0005-0000-0000-0000A5720000}"/>
    <cellStyle name="Standard 4 5 3 2 3 4 3 2" xfId="27849" xr:uid="{00000000-0005-0000-0000-0000A6720000}"/>
    <cellStyle name="Standard 4 5 3 2 3 4 4" xfId="19431" xr:uid="{00000000-0005-0000-0000-0000A7720000}"/>
    <cellStyle name="Standard 4 5 3 2 3 5" xfId="3081" xr:uid="{00000000-0005-0000-0000-0000A8720000}"/>
    <cellStyle name="Standard 4 5 3 2 3 5 2" xfId="6563" xr:uid="{00000000-0005-0000-0000-0000A9720000}"/>
    <cellStyle name="Standard 4 5 3 2 3 5 2 2" xfId="14984" xr:uid="{00000000-0005-0000-0000-0000AA720000}"/>
    <cellStyle name="Standard 4 5 3 2 3 5 2 2 2" xfId="31822" xr:uid="{00000000-0005-0000-0000-0000AB720000}"/>
    <cellStyle name="Standard 4 5 3 2 3 5 2 3" xfId="23404" xr:uid="{00000000-0005-0000-0000-0000AC720000}"/>
    <cellStyle name="Standard 4 5 3 2 3 5 3" xfId="11502" xr:uid="{00000000-0005-0000-0000-0000AD720000}"/>
    <cellStyle name="Standard 4 5 3 2 3 5 3 2" xfId="28340" xr:uid="{00000000-0005-0000-0000-0000AE720000}"/>
    <cellStyle name="Standard 4 5 3 2 3 5 4" xfId="19922" xr:uid="{00000000-0005-0000-0000-0000AF720000}"/>
    <cellStyle name="Standard 4 5 3 2 3 6" xfId="3578" xr:uid="{00000000-0005-0000-0000-0000B0720000}"/>
    <cellStyle name="Standard 4 5 3 2 3 6 2" xfId="7060" xr:uid="{00000000-0005-0000-0000-0000B1720000}"/>
    <cellStyle name="Standard 4 5 3 2 3 6 2 2" xfId="15481" xr:uid="{00000000-0005-0000-0000-0000B2720000}"/>
    <cellStyle name="Standard 4 5 3 2 3 6 2 2 2" xfId="32319" xr:uid="{00000000-0005-0000-0000-0000B3720000}"/>
    <cellStyle name="Standard 4 5 3 2 3 6 2 3" xfId="23901" xr:uid="{00000000-0005-0000-0000-0000B4720000}"/>
    <cellStyle name="Standard 4 5 3 2 3 6 3" xfId="11999" xr:uid="{00000000-0005-0000-0000-0000B5720000}"/>
    <cellStyle name="Standard 4 5 3 2 3 6 3 2" xfId="28837" xr:uid="{00000000-0005-0000-0000-0000B6720000}"/>
    <cellStyle name="Standard 4 5 3 2 3 6 4" xfId="20419" xr:uid="{00000000-0005-0000-0000-0000B7720000}"/>
    <cellStyle name="Standard 4 5 3 2 3 7" xfId="4143" xr:uid="{00000000-0005-0000-0000-0000B8720000}"/>
    <cellStyle name="Standard 4 5 3 2 3 7 2" xfId="12564" xr:uid="{00000000-0005-0000-0000-0000B9720000}"/>
    <cellStyle name="Standard 4 5 3 2 3 7 2 2" xfId="29402" xr:uid="{00000000-0005-0000-0000-0000BA720000}"/>
    <cellStyle name="Standard 4 5 3 2 3 7 3" xfId="20984" xr:uid="{00000000-0005-0000-0000-0000BB720000}"/>
    <cellStyle name="Standard 4 5 3 2 3 8" xfId="7555" xr:uid="{00000000-0005-0000-0000-0000BC720000}"/>
    <cellStyle name="Standard 4 5 3 2 3 8 2" xfId="15976" xr:uid="{00000000-0005-0000-0000-0000BD720000}"/>
    <cellStyle name="Standard 4 5 3 2 3 8 2 2" xfId="32814" xr:uid="{00000000-0005-0000-0000-0000BE720000}"/>
    <cellStyle name="Standard 4 5 3 2 3 8 3" xfId="24396" xr:uid="{00000000-0005-0000-0000-0000BF720000}"/>
    <cellStyle name="Standard 4 5 3 2 3 9" xfId="8046" xr:uid="{00000000-0005-0000-0000-0000C0720000}"/>
    <cellStyle name="Standard 4 5 3 2 3 9 2" xfId="16467" xr:uid="{00000000-0005-0000-0000-0000C1720000}"/>
    <cellStyle name="Standard 4 5 3 2 3 9 2 2" xfId="33305" xr:uid="{00000000-0005-0000-0000-0000C2720000}"/>
    <cellStyle name="Standard 4 5 3 2 3 9 3" xfId="24887" xr:uid="{00000000-0005-0000-0000-0000C3720000}"/>
    <cellStyle name="Standard 4 5 3 2 4" xfId="777" xr:uid="{00000000-0005-0000-0000-0000C4720000}"/>
    <cellStyle name="Standard 4 5 3 2 4 2" xfId="1765" xr:uid="{00000000-0005-0000-0000-0000C5720000}"/>
    <cellStyle name="Standard 4 5 3 2 4 2 2" xfId="5301" xr:uid="{00000000-0005-0000-0000-0000C6720000}"/>
    <cellStyle name="Standard 4 5 3 2 4 2 2 2" xfId="13722" xr:uid="{00000000-0005-0000-0000-0000C7720000}"/>
    <cellStyle name="Standard 4 5 3 2 4 2 2 2 2" xfId="30560" xr:uid="{00000000-0005-0000-0000-0000C8720000}"/>
    <cellStyle name="Standard 4 5 3 2 4 2 2 3" xfId="22142" xr:uid="{00000000-0005-0000-0000-0000C9720000}"/>
    <cellStyle name="Standard 4 5 3 2 4 2 3" xfId="10240" xr:uid="{00000000-0005-0000-0000-0000CA720000}"/>
    <cellStyle name="Standard 4 5 3 2 4 2 3 2" xfId="27078" xr:uid="{00000000-0005-0000-0000-0000CB720000}"/>
    <cellStyle name="Standard 4 5 3 2 4 2 4" xfId="18660" xr:uid="{00000000-0005-0000-0000-0000CC720000}"/>
    <cellStyle name="Standard 4 5 3 2 4 3" xfId="4313" xr:uid="{00000000-0005-0000-0000-0000CD720000}"/>
    <cellStyle name="Standard 4 5 3 2 4 3 2" xfId="12734" xr:uid="{00000000-0005-0000-0000-0000CE720000}"/>
    <cellStyle name="Standard 4 5 3 2 4 3 2 2" xfId="29572" xr:uid="{00000000-0005-0000-0000-0000CF720000}"/>
    <cellStyle name="Standard 4 5 3 2 4 3 3" xfId="21154" xr:uid="{00000000-0005-0000-0000-0000D0720000}"/>
    <cellStyle name="Standard 4 5 3 2 4 4" xfId="9252" xr:uid="{00000000-0005-0000-0000-0000D1720000}"/>
    <cellStyle name="Standard 4 5 3 2 4 4 2" xfId="26090" xr:uid="{00000000-0005-0000-0000-0000D2720000}"/>
    <cellStyle name="Standard 4 5 3 2 4 5" xfId="17672" xr:uid="{00000000-0005-0000-0000-0000D3720000}"/>
    <cellStyle name="Standard 4 5 3 2 5" xfId="1270" xr:uid="{00000000-0005-0000-0000-0000D4720000}"/>
    <cellStyle name="Standard 4 5 3 2 5 2" xfId="4806" xr:uid="{00000000-0005-0000-0000-0000D5720000}"/>
    <cellStyle name="Standard 4 5 3 2 5 2 2" xfId="13227" xr:uid="{00000000-0005-0000-0000-0000D6720000}"/>
    <cellStyle name="Standard 4 5 3 2 5 2 2 2" xfId="30065" xr:uid="{00000000-0005-0000-0000-0000D7720000}"/>
    <cellStyle name="Standard 4 5 3 2 5 2 3" xfId="21647" xr:uid="{00000000-0005-0000-0000-0000D8720000}"/>
    <cellStyle name="Standard 4 5 3 2 5 3" xfId="9745" xr:uid="{00000000-0005-0000-0000-0000D9720000}"/>
    <cellStyle name="Standard 4 5 3 2 5 3 2" xfId="26583" xr:uid="{00000000-0005-0000-0000-0000DA720000}"/>
    <cellStyle name="Standard 4 5 3 2 5 4" xfId="18165" xr:uid="{00000000-0005-0000-0000-0000DB720000}"/>
    <cellStyle name="Standard 4 5 3 2 6" xfId="2584" xr:uid="{00000000-0005-0000-0000-0000DC720000}"/>
    <cellStyle name="Standard 4 5 3 2 6 2" xfId="6070" xr:uid="{00000000-0005-0000-0000-0000DD720000}"/>
    <cellStyle name="Standard 4 5 3 2 6 2 2" xfId="14491" xr:uid="{00000000-0005-0000-0000-0000DE720000}"/>
    <cellStyle name="Standard 4 5 3 2 6 2 2 2" xfId="31329" xr:uid="{00000000-0005-0000-0000-0000DF720000}"/>
    <cellStyle name="Standard 4 5 3 2 6 2 3" xfId="22911" xr:uid="{00000000-0005-0000-0000-0000E0720000}"/>
    <cellStyle name="Standard 4 5 3 2 6 3" xfId="11009" xr:uid="{00000000-0005-0000-0000-0000E1720000}"/>
    <cellStyle name="Standard 4 5 3 2 6 3 2" xfId="27847" xr:uid="{00000000-0005-0000-0000-0000E2720000}"/>
    <cellStyle name="Standard 4 5 3 2 6 4" xfId="19429" xr:uid="{00000000-0005-0000-0000-0000E3720000}"/>
    <cellStyle name="Standard 4 5 3 2 7" xfId="3079" xr:uid="{00000000-0005-0000-0000-0000E4720000}"/>
    <cellStyle name="Standard 4 5 3 2 7 2" xfId="6561" xr:uid="{00000000-0005-0000-0000-0000E5720000}"/>
    <cellStyle name="Standard 4 5 3 2 7 2 2" xfId="14982" xr:uid="{00000000-0005-0000-0000-0000E6720000}"/>
    <cellStyle name="Standard 4 5 3 2 7 2 2 2" xfId="31820" xr:uid="{00000000-0005-0000-0000-0000E7720000}"/>
    <cellStyle name="Standard 4 5 3 2 7 2 3" xfId="23402" xr:uid="{00000000-0005-0000-0000-0000E8720000}"/>
    <cellStyle name="Standard 4 5 3 2 7 3" xfId="11500" xr:uid="{00000000-0005-0000-0000-0000E9720000}"/>
    <cellStyle name="Standard 4 5 3 2 7 3 2" xfId="28338" xr:uid="{00000000-0005-0000-0000-0000EA720000}"/>
    <cellStyle name="Standard 4 5 3 2 7 4" xfId="19920" xr:uid="{00000000-0005-0000-0000-0000EB720000}"/>
    <cellStyle name="Standard 4 5 3 2 8" xfId="3576" xr:uid="{00000000-0005-0000-0000-0000EC720000}"/>
    <cellStyle name="Standard 4 5 3 2 8 2" xfId="7058" xr:uid="{00000000-0005-0000-0000-0000ED720000}"/>
    <cellStyle name="Standard 4 5 3 2 8 2 2" xfId="15479" xr:uid="{00000000-0005-0000-0000-0000EE720000}"/>
    <cellStyle name="Standard 4 5 3 2 8 2 2 2" xfId="32317" xr:uid="{00000000-0005-0000-0000-0000EF720000}"/>
    <cellStyle name="Standard 4 5 3 2 8 2 3" xfId="23899" xr:uid="{00000000-0005-0000-0000-0000F0720000}"/>
    <cellStyle name="Standard 4 5 3 2 8 3" xfId="11997" xr:uid="{00000000-0005-0000-0000-0000F1720000}"/>
    <cellStyle name="Standard 4 5 3 2 8 3 2" xfId="28835" xr:uid="{00000000-0005-0000-0000-0000F2720000}"/>
    <cellStyle name="Standard 4 5 3 2 8 4" xfId="20417" xr:uid="{00000000-0005-0000-0000-0000F3720000}"/>
    <cellStyle name="Standard 4 5 3 2 9" xfId="3818" xr:uid="{00000000-0005-0000-0000-0000F4720000}"/>
    <cellStyle name="Standard 4 5 3 2 9 2" xfId="12239" xr:uid="{00000000-0005-0000-0000-0000F5720000}"/>
    <cellStyle name="Standard 4 5 3 2 9 2 2" xfId="29077" xr:uid="{00000000-0005-0000-0000-0000F6720000}"/>
    <cellStyle name="Standard 4 5 3 2 9 3" xfId="20659" xr:uid="{00000000-0005-0000-0000-0000F7720000}"/>
    <cellStyle name="Standard 4 5 3 3" xfId="367" xr:uid="{00000000-0005-0000-0000-0000F8720000}"/>
    <cellStyle name="Standard 4 5 3 3 10" xfId="8540" xr:uid="{00000000-0005-0000-0000-0000F9720000}"/>
    <cellStyle name="Standard 4 5 3 3 10 2" xfId="16961" xr:uid="{00000000-0005-0000-0000-0000FA720000}"/>
    <cellStyle name="Standard 4 5 3 3 10 2 2" xfId="33799" xr:uid="{00000000-0005-0000-0000-0000FB720000}"/>
    <cellStyle name="Standard 4 5 3 3 10 3" xfId="25381" xr:uid="{00000000-0005-0000-0000-0000FC720000}"/>
    <cellStyle name="Standard 4 5 3 3 11" xfId="8842" xr:uid="{00000000-0005-0000-0000-0000FD720000}"/>
    <cellStyle name="Standard 4 5 3 3 11 2" xfId="25681" xr:uid="{00000000-0005-0000-0000-0000FE720000}"/>
    <cellStyle name="Standard 4 5 3 3 12" xfId="17262" xr:uid="{00000000-0005-0000-0000-0000FF720000}"/>
    <cellStyle name="Standard 4 5 3 3 2" xfId="863" xr:uid="{00000000-0005-0000-0000-000000730000}"/>
    <cellStyle name="Standard 4 5 3 3 2 2" xfId="1851" xr:uid="{00000000-0005-0000-0000-000001730000}"/>
    <cellStyle name="Standard 4 5 3 3 2 2 2" xfId="5387" xr:uid="{00000000-0005-0000-0000-000002730000}"/>
    <cellStyle name="Standard 4 5 3 3 2 2 2 2" xfId="13808" xr:uid="{00000000-0005-0000-0000-000003730000}"/>
    <cellStyle name="Standard 4 5 3 3 2 2 2 2 2" xfId="30646" xr:uid="{00000000-0005-0000-0000-000004730000}"/>
    <cellStyle name="Standard 4 5 3 3 2 2 2 3" xfId="22228" xr:uid="{00000000-0005-0000-0000-000005730000}"/>
    <cellStyle name="Standard 4 5 3 3 2 2 3" xfId="10326" xr:uid="{00000000-0005-0000-0000-000006730000}"/>
    <cellStyle name="Standard 4 5 3 3 2 2 3 2" xfId="27164" xr:uid="{00000000-0005-0000-0000-000007730000}"/>
    <cellStyle name="Standard 4 5 3 3 2 2 4" xfId="18746" xr:uid="{00000000-0005-0000-0000-000008730000}"/>
    <cellStyle name="Standard 4 5 3 3 2 3" xfId="4399" xr:uid="{00000000-0005-0000-0000-000009730000}"/>
    <cellStyle name="Standard 4 5 3 3 2 3 2" xfId="12820" xr:uid="{00000000-0005-0000-0000-00000A730000}"/>
    <cellStyle name="Standard 4 5 3 3 2 3 2 2" xfId="29658" xr:uid="{00000000-0005-0000-0000-00000B730000}"/>
    <cellStyle name="Standard 4 5 3 3 2 3 3" xfId="21240" xr:uid="{00000000-0005-0000-0000-00000C730000}"/>
    <cellStyle name="Standard 4 5 3 3 2 4" xfId="9338" xr:uid="{00000000-0005-0000-0000-00000D730000}"/>
    <cellStyle name="Standard 4 5 3 3 2 4 2" xfId="26176" xr:uid="{00000000-0005-0000-0000-00000E730000}"/>
    <cellStyle name="Standard 4 5 3 3 2 5" xfId="17758" xr:uid="{00000000-0005-0000-0000-00000F730000}"/>
    <cellStyle name="Standard 4 5 3 3 3" xfId="1356" xr:uid="{00000000-0005-0000-0000-000010730000}"/>
    <cellStyle name="Standard 4 5 3 3 3 2" xfId="4892" xr:uid="{00000000-0005-0000-0000-000011730000}"/>
    <cellStyle name="Standard 4 5 3 3 3 2 2" xfId="13313" xr:uid="{00000000-0005-0000-0000-000012730000}"/>
    <cellStyle name="Standard 4 5 3 3 3 2 2 2" xfId="30151" xr:uid="{00000000-0005-0000-0000-000013730000}"/>
    <cellStyle name="Standard 4 5 3 3 3 2 3" xfId="21733" xr:uid="{00000000-0005-0000-0000-000014730000}"/>
    <cellStyle name="Standard 4 5 3 3 3 3" xfId="9831" xr:uid="{00000000-0005-0000-0000-000015730000}"/>
    <cellStyle name="Standard 4 5 3 3 3 3 2" xfId="26669" xr:uid="{00000000-0005-0000-0000-000016730000}"/>
    <cellStyle name="Standard 4 5 3 3 3 4" xfId="18251" xr:uid="{00000000-0005-0000-0000-000017730000}"/>
    <cellStyle name="Standard 4 5 3 3 4" xfId="2587" xr:uid="{00000000-0005-0000-0000-000018730000}"/>
    <cellStyle name="Standard 4 5 3 3 4 2" xfId="6073" xr:uid="{00000000-0005-0000-0000-000019730000}"/>
    <cellStyle name="Standard 4 5 3 3 4 2 2" xfId="14494" xr:uid="{00000000-0005-0000-0000-00001A730000}"/>
    <cellStyle name="Standard 4 5 3 3 4 2 2 2" xfId="31332" xr:uid="{00000000-0005-0000-0000-00001B730000}"/>
    <cellStyle name="Standard 4 5 3 3 4 2 3" xfId="22914" xr:uid="{00000000-0005-0000-0000-00001C730000}"/>
    <cellStyle name="Standard 4 5 3 3 4 3" xfId="11012" xr:uid="{00000000-0005-0000-0000-00001D730000}"/>
    <cellStyle name="Standard 4 5 3 3 4 3 2" xfId="27850" xr:uid="{00000000-0005-0000-0000-00001E730000}"/>
    <cellStyle name="Standard 4 5 3 3 4 4" xfId="19432" xr:uid="{00000000-0005-0000-0000-00001F730000}"/>
    <cellStyle name="Standard 4 5 3 3 5" xfId="3082" xr:uid="{00000000-0005-0000-0000-000020730000}"/>
    <cellStyle name="Standard 4 5 3 3 5 2" xfId="6564" xr:uid="{00000000-0005-0000-0000-000021730000}"/>
    <cellStyle name="Standard 4 5 3 3 5 2 2" xfId="14985" xr:uid="{00000000-0005-0000-0000-000022730000}"/>
    <cellStyle name="Standard 4 5 3 3 5 2 2 2" xfId="31823" xr:uid="{00000000-0005-0000-0000-000023730000}"/>
    <cellStyle name="Standard 4 5 3 3 5 2 3" xfId="23405" xr:uid="{00000000-0005-0000-0000-000024730000}"/>
    <cellStyle name="Standard 4 5 3 3 5 3" xfId="11503" xr:uid="{00000000-0005-0000-0000-000025730000}"/>
    <cellStyle name="Standard 4 5 3 3 5 3 2" xfId="28341" xr:uid="{00000000-0005-0000-0000-000026730000}"/>
    <cellStyle name="Standard 4 5 3 3 5 4" xfId="19923" xr:uid="{00000000-0005-0000-0000-000027730000}"/>
    <cellStyle name="Standard 4 5 3 3 6" xfId="3579" xr:uid="{00000000-0005-0000-0000-000028730000}"/>
    <cellStyle name="Standard 4 5 3 3 6 2" xfId="7061" xr:uid="{00000000-0005-0000-0000-000029730000}"/>
    <cellStyle name="Standard 4 5 3 3 6 2 2" xfId="15482" xr:uid="{00000000-0005-0000-0000-00002A730000}"/>
    <cellStyle name="Standard 4 5 3 3 6 2 2 2" xfId="32320" xr:uid="{00000000-0005-0000-0000-00002B730000}"/>
    <cellStyle name="Standard 4 5 3 3 6 2 3" xfId="23902" xr:uid="{00000000-0005-0000-0000-00002C730000}"/>
    <cellStyle name="Standard 4 5 3 3 6 3" xfId="12000" xr:uid="{00000000-0005-0000-0000-00002D730000}"/>
    <cellStyle name="Standard 4 5 3 3 6 3 2" xfId="28838" xr:uid="{00000000-0005-0000-0000-00002E730000}"/>
    <cellStyle name="Standard 4 5 3 3 6 4" xfId="20420" xr:uid="{00000000-0005-0000-0000-00002F730000}"/>
    <cellStyle name="Standard 4 5 3 3 7" xfId="3904" xr:uid="{00000000-0005-0000-0000-000030730000}"/>
    <cellStyle name="Standard 4 5 3 3 7 2" xfId="12325" xr:uid="{00000000-0005-0000-0000-000031730000}"/>
    <cellStyle name="Standard 4 5 3 3 7 2 2" xfId="29163" xr:uid="{00000000-0005-0000-0000-000032730000}"/>
    <cellStyle name="Standard 4 5 3 3 7 3" xfId="20745" xr:uid="{00000000-0005-0000-0000-000033730000}"/>
    <cellStyle name="Standard 4 5 3 3 8" xfId="7556" xr:uid="{00000000-0005-0000-0000-000034730000}"/>
    <cellStyle name="Standard 4 5 3 3 8 2" xfId="15977" xr:uid="{00000000-0005-0000-0000-000035730000}"/>
    <cellStyle name="Standard 4 5 3 3 8 2 2" xfId="32815" xr:uid="{00000000-0005-0000-0000-000036730000}"/>
    <cellStyle name="Standard 4 5 3 3 8 3" xfId="24397" xr:uid="{00000000-0005-0000-0000-000037730000}"/>
    <cellStyle name="Standard 4 5 3 3 9" xfId="8047" xr:uid="{00000000-0005-0000-0000-000038730000}"/>
    <cellStyle name="Standard 4 5 3 3 9 2" xfId="16468" xr:uid="{00000000-0005-0000-0000-000039730000}"/>
    <cellStyle name="Standard 4 5 3 3 9 2 2" xfId="33306" xr:uid="{00000000-0005-0000-0000-00003A730000}"/>
    <cellStyle name="Standard 4 5 3 3 9 3" xfId="24888" xr:uid="{00000000-0005-0000-0000-00003B730000}"/>
    <cellStyle name="Standard 4 5 3 4" xfId="529" xr:uid="{00000000-0005-0000-0000-00003C730000}"/>
    <cellStyle name="Standard 4 5 3 4 10" xfId="8541" xr:uid="{00000000-0005-0000-0000-00003D730000}"/>
    <cellStyle name="Standard 4 5 3 4 10 2" xfId="16962" xr:uid="{00000000-0005-0000-0000-00003E730000}"/>
    <cellStyle name="Standard 4 5 3 4 10 2 2" xfId="33800" xr:uid="{00000000-0005-0000-0000-00003F730000}"/>
    <cellStyle name="Standard 4 5 3 4 10 3" xfId="25382" xr:uid="{00000000-0005-0000-0000-000040730000}"/>
    <cellStyle name="Standard 4 5 3 4 11" xfId="9005" xr:uid="{00000000-0005-0000-0000-000041730000}"/>
    <cellStyle name="Standard 4 5 3 4 11 2" xfId="25843" xr:uid="{00000000-0005-0000-0000-000042730000}"/>
    <cellStyle name="Standard 4 5 3 4 12" xfId="17425" xr:uid="{00000000-0005-0000-0000-000043730000}"/>
    <cellStyle name="Standard 4 5 3 4 2" xfId="1025" xr:uid="{00000000-0005-0000-0000-000044730000}"/>
    <cellStyle name="Standard 4 5 3 4 2 2" xfId="2013" xr:uid="{00000000-0005-0000-0000-000045730000}"/>
    <cellStyle name="Standard 4 5 3 4 2 2 2" xfId="5549" xr:uid="{00000000-0005-0000-0000-000046730000}"/>
    <cellStyle name="Standard 4 5 3 4 2 2 2 2" xfId="13970" xr:uid="{00000000-0005-0000-0000-000047730000}"/>
    <cellStyle name="Standard 4 5 3 4 2 2 2 2 2" xfId="30808" xr:uid="{00000000-0005-0000-0000-000048730000}"/>
    <cellStyle name="Standard 4 5 3 4 2 2 2 3" xfId="22390" xr:uid="{00000000-0005-0000-0000-000049730000}"/>
    <cellStyle name="Standard 4 5 3 4 2 2 3" xfId="10488" xr:uid="{00000000-0005-0000-0000-00004A730000}"/>
    <cellStyle name="Standard 4 5 3 4 2 2 3 2" xfId="27326" xr:uid="{00000000-0005-0000-0000-00004B730000}"/>
    <cellStyle name="Standard 4 5 3 4 2 2 4" xfId="18908" xr:uid="{00000000-0005-0000-0000-00004C730000}"/>
    <cellStyle name="Standard 4 5 3 4 2 3" xfId="4561" xr:uid="{00000000-0005-0000-0000-00004D730000}"/>
    <cellStyle name="Standard 4 5 3 4 2 3 2" xfId="12982" xr:uid="{00000000-0005-0000-0000-00004E730000}"/>
    <cellStyle name="Standard 4 5 3 4 2 3 2 2" xfId="29820" xr:uid="{00000000-0005-0000-0000-00004F730000}"/>
    <cellStyle name="Standard 4 5 3 4 2 3 3" xfId="21402" xr:uid="{00000000-0005-0000-0000-000050730000}"/>
    <cellStyle name="Standard 4 5 3 4 2 4" xfId="9500" xr:uid="{00000000-0005-0000-0000-000051730000}"/>
    <cellStyle name="Standard 4 5 3 4 2 4 2" xfId="26338" xr:uid="{00000000-0005-0000-0000-000052730000}"/>
    <cellStyle name="Standard 4 5 3 4 2 5" xfId="17920" xr:uid="{00000000-0005-0000-0000-000053730000}"/>
    <cellStyle name="Standard 4 5 3 4 3" xfId="1518" xr:uid="{00000000-0005-0000-0000-000054730000}"/>
    <cellStyle name="Standard 4 5 3 4 3 2" xfId="5054" xr:uid="{00000000-0005-0000-0000-000055730000}"/>
    <cellStyle name="Standard 4 5 3 4 3 2 2" xfId="13475" xr:uid="{00000000-0005-0000-0000-000056730000}"/>
    <cellStyle name="Standard 4 5 3 4 3 2 2 2" xfId="30313" xr:uid="{00000000-0005-0000-0000-000057730000}"/>
    <cellStyle name="Standard 4 5 3 4 3 2 3" xfId="21895" xr:uid="{00000000-0005-0000-0000-000058730000}"/>
    <cellStyle name="Standard 4 5 3 4 3 3" xfId="9993" xr:uid="{00000000-0005-0000-0000-000059730000}"/>
    <cellStyle name="Standard 4 5 3 4 3 3 2" xfId="26831" xr:uid="{00000000-0005-0000-0000-00005A730000}"/>
    <cellStyle name="Standard 4 5 3 4 3 4" xfId="18413" xr:uid="{00000000-0005-0000-0000-00005B730000}"/>
    <cellStyle name="Standard 4 5 3 4 4" xfId="2588" xr:uid="{00000000-0005-0000-0000-00005C730000}"/>
    <cellStyle name="Standard 4 5 3 4 4 2" xfId="6074" xr:uid="{00000000-0005-0000-0000-00005D730000}"/>
    <cellStyle name="Standard 4 5 3 4 4 2 2" xfId="14495" xr:uid="{00000000-0005-0000-0000-00005E730000}"/>
    <cellStyle name="Standard 4 5 3 4 4 2 2 2" xfId="31333" xr:uid="{00000000-0005-0000-0000-00005F730000}"/>
    <cellStyle name="Standard 4 5 3 4 4 2 3" xfId="22915" xr:uid="{00000000-0005-0000-0000-000060730000}"/>
    <cellStyle name="Standard 4 5 3 4 4 3" xfId="11013" xr:uid="{00000000-0005-0000-0000-000061730000}"/>
    <cellStyle name="Standard 4 5 3 4 4 3 2" xfId="27851" xr:uid="{00000000-0005-0000-0000-000062730000}"/>
    <cellStyle name="Standard 4 5 3 4 4 4" xfId="19433" xr:uid="{00000000-0005-0000-0000-000063730000}"/>
    <cellStyle name="Standard 4 5 3 4 5" xfId="3083" xr:uid="{00000000-0005-0000-0000-000064730000}"/>
    <cellStyle name="Standard 4 5 3 4 5 2" xfId="6565" xr:uid="{00000000-0005-0000-0000-000065730000}"/>
    <cellStyle name="Standard 4 5 3 4 5 2 2" xfId="14986" xr:uid="{00000000-0005-0000-0000-000066730000}"/>
    <cellStyle name="Standard 4 5 3 4 5 2 2 2" xfId="31824" xr:uid="{00000000-0005-0000-0000-000067730000}"/>
    <cellStyle name="Standard 4 5 3 4 5 2 3" xfId="23406" xr:uid="{00000000-0005-0000-0000-000068730000}"/>
    <cellStyle name="Standard 4 5 3 4 5 3" xfId="11504" xr:uid="{00000000-0005-0000-0000-000069730000}"/>
    <cellStyle name="Standard 4 5 3 4 5 3 2" xfId="28342" xr:uid="{00000000-0005-0000-0000-00006A730000}"/>
    <cellStyle name="Standard 4 5 3 4 5 4" xfId="19924" xr:uid="{00000000-0005-0000-0000-00006B730000}"/>
    <cellStyle name="Standard 4 5 3 4 6" xfId="3580" xr:uid="{00000000-0005-0000-0000-00006C730000}"/>
    <cellStyle name="Standard 4 5 3 4 6 2" xfId="7062" xr:uid="{00000000-0005-0000-0000-00006D730000}"/>
    <cellStyle name="Standard 4 5 3 4 6 2 2" xfId="15483" xr:uid="{00000000-0005-0000-0000-00006E730000}"/>
    <cellStyle name="Standard 4 5 3 4 6 2 2 2" xfId="32321" xr:uid="{00000000-0005-0000-0000-00006F730000}"/>
    <cellStyle name="Standard 4 5 3 4 6 2 3" xfId="23903" xr:uid="{00000000-0005-0000-0000-000070730000}"/>
    <cellStyle name="Standard 4 5 3 4 6 3" xfId="12001" xr:uid="{00000000-0005-0000-0000-000071730000}"/>
    <cellStyle name="Standard 4 5 3 4 6 3 2" xfId="28839" xr:uid="{00000000-0005-0000-0000-000072730000}"/>
    <cellStyle name="Standard 4 5 3 4 6 4" xfId="20421" xr:uid="{00000000-0005-0000-0000-000073730000}"/>
    <cellStyle name="Standard 4 5 3 4 7" xfId="4066" xr:uid="{00000000-0005-0000-0000-000074730000}"/>
    <cellStyle name="Standard 4 5 3 4 7 2" xfId="12487" xr:uid="{00000000-0005-0000-0000-000075730000}"/>
    <cellStyle name="Standard 4 5 3 4 7 2 2" xfId="29325" xr:uid="{00000000-0005-0000-0000-000076730000}"/>
    <cellStyle name="Standard 4 5 3 4 7 3" xfId="20907" xr:uid="{00000000-0005-0000-0000-000077730000}"/>
    <cellStyle name="Standard 4 5 3 4 8" xfId="7557" xr:uid="{00000000-0005-0000-0000-000078730000}"/>
    <cellStyle name="Standard 4 5 3 4 8 2" xfId="15978" xr:uid="{00000000-0005-0000-0000-000079730000}"/>
    <cellStyle name="Standard 4 5 3 4 8 2 2" xfId="32816" xr:uid="{00000000-0005-0000-0000-00007A730000}"/>
    <cellStyle name="Standard 4 5 3 4 8 3" xfId="24398" xr:uid="{00000000-0005-0000-0000-00007B730000}"/>
    <cellStyle name="Standard 4 5 3 4 9" xfId="8048" xr:uid="{00000000-0005-0000-0000-00007C730000}"/>
    <cellStyle name="Standard 4 5 3 4 9 2" xfId="16469" xr:uid="{00000000-0005-0000-0000-00007D730000}"/>
    <cellStyle name="Standard 4 5 3 4 9 2 2" xfId="33307" xr:uid="{00000000-0005-0000-0000-00007E730000}"/>
    <cellStyle name="Standard 4 5 3 4 9 3" xfId="24889" xr:uid="{00000000-0005-0000-0000-00007F730000}"/>
    <cellStyle name="Standard 4 5 3 5" xfId="700" xr:uid="{00000000-0005-0000-0000-000080730000}"/>
    <cellStyle name="Standard 4 5 3 5 2" xfId="1688" xr:uid="{00000000-0005-0000-0000-000081730000}"/>
    <cellStyle name="Standard 4 5 3 5 2 2" xfId="5224" xr:uid="{00000000-0005-0000-0000-000082730000}"/>
    <cellStyle name="Standard 4 5 3 5 2 2 2" xfId="13645" xr:uid="{00000000-0005-0000-0000-000083730000}"/>
    <cellStyle name="Standard 4 5 3 5 2 2 2 2" xfId="30483" xr:uid="{00000000-0005-0000-0000-000084730000}"/>
    <cellStyle name="Standard 4 5 3 5 2 2 3" xfId="22065" xr:uid="{00000000-0005-0000-0000-000085730000}"/>
    <cellStyle name="Standard 4 5 3 5 2 3" xfId="10163" xr:uid="{00000000-0005-0000-0000-000086730000}"/>
    <cellStyle name="Standard 4 5 3 5 2 3 2" xfId="27001" xr:uid="{00000000-0005-0000-0000-000087730000}"/>
    <cellStyle name="Standard 4 5 3 5 2 4" xfId="18583" xr:uid="{00000000-0005-0000-0000-000088730000}"/>
    <cellStyle name="Standard 4 5 3 5 3" xfId="4236" xr:uid="{00000000-0005-0000-0000-000089730000}"/>
    <cellStyle name="Standard 4 5 3 5 3 2" xfId="12657" xr:uid="{00000000-0005-0000-0000-00008A730000}"/>
    <cellStyle name="Standard 4 5 3 5 3 2 2" xfId="29495" xr:uid="{00000000-0005-0000-0000-00008B730000}"/>
    <cellStyle name="Standard 4 5 3 5 3 3" xfId="21077" xr:uid="{00000000-0005-0000-0000-00008C730000}"/>
    <cellStyle name="Standard 4 5 3 5 4" xfId="9175" xr:uid="{00000000-0005-0000-0000-00008D730000}"/>
    <cellStyle name="Standard 4 5 3 5 4 2" xfId="26013" xr:uid="{00000000-0005-0000-0000-00008E730000}"/>
    <cellStyle name="Standard 4 5 3 5 5" xfId="17595" xr:uid="{00000000-0005-0000-0000-00008F730000}"/>
    <cellStyle name="Standard 4 5 3 6" xfId="1193" xr:uid="{00000000-0005-0000-0000-000090730000}"/>
    <cellStyle name="Standard 4 5 3 6 2" xfId="4729" xr:uid="{00000000-0005-0000-0000-000091730000}"/>
    <cellStyle name="Standard 4 5 3 6 2 2" xfId="13150" xr:uid="{00000000-0005-0000-0000-000092730000}"/>
    <cellStyle name="Standard 4 5 3 6 2 2 2" xfId="29988" xr:uid="{00000000-0005-0000-0000-000093730000}"/>
    <cellStyle name="Standard 4 5 3 6 2 3" xfId="21570" xr:uid="{00000000-0005-0000-0000-000094730000}"/>
    <cellStyle name="Standard 4 5 3 6 3" xfId="9668" xr:uid="{00000000-0005-0000-0000-000095730000}"/>
    <cellStyle name="Standard 4 5 3 6 3 2" xfId="26506" xr:uid="{00000000-0005-0000-0000-000096730000}"/>
    <cellStyle name="Standard 4 5 3 6 4" xfId="18088" xr:uid="{00000000-0005-0000-0000-000097730000}"/>
    <cellStyle name="Standard 4 5 3 7" xfId="2583" xr:uid="{00000000-0005-0000-0000-000098730000}"/>
    <cellStyle name="Standard 4 5 3 7 2" xfId="6069" xr:uid="{00000000-0005-0000-0000-000099730000}"/>
    <cellStyle name="Standard 4 5 3 7 2 2" xfId="14490" xr:uid="{00000000-0005-0000-0000-00009A730000}"/>
    <cellStyle name="Standard 4 5 3 7 2 2 2" xfId="31328" xr:uid="{00000000-0005-0000-0000-00009B730000}"/>
    <cellStyle name="Standard 4 5 3 7 2 3" xfId="22910" xr:uid="{00000000-0005-0000-0000-00009C730000}"/>
    <cellStyle name="Standard 4 5 3 7 3" xfId="11008" xr:uid="{00000000-0005-0000-0000-00009D730000}"/>
    <cellStyle name="Standard 4 5 3 7 3 2" xfId="27846" xr:uid="{00000000-0005-0000-0000-00009E730000}"/>
    <cellStyle name="Standard 4 5 3 7 4" xfId="19428" xr:uid="{00000000-0005-0000-0000-00009F730000}"/>
    <cellStyle name="Standard 4 5 3 8" xfId="3078" xr:uid="{00000000-0005-0000-0000-0000A0730000}"/>
    <cellStyle name="Standard 4 5 3 8 2" xfId="6560" xr:uid="{00000000-0005-0000-0000-0000A1730000}"/>
    <cellStyle name="Standard 4 5 3 8 2 2" xfId="14981" xr:uid="{00000000-0005-0000-0000-0000A2730000}"/>
    <cellStyle name="Standard 4 5 3 8 2 2 2" xfId="31819" xr:uid="{00000000-0005-0000-0000-0000A3730000}"/>
    <cellStyle name="Standard 4 5 3 8 2 3" xfId="23401" xr:uid="{00000000-0005-0000-0000-0000A4730000}"/>
    <cellStyle name="Standard 4 5 3 8 3" xfId="11499" xr:uid="{00000000-0005-0000-0000-0000A5730000}"/>
    <cellStyle name="Standard 4 5 3 8 3 2" xfId="28337" xr:uid="{00000000-0005-0000-0000-0000A6730000}"/>
    <cellStyle name="Standard 4 5 3 8 4" xfId="19919" xr:uid="{00000000-0005-0000-0000-0000A7730000}"/>
    <cellStyle name="Standard 4 5 3 9" xfId="3575" xr:uid="{00000000-0005-0000-0000-0000A8730000}"/>
    <cellStyle name="Standard 4 5 3 9 2" xfId="7057" xr:uid="{00000000-0005-0000-0000-0000A9730000}"/>
    <cellStyle name="Standard 4 5 3 9 2 2" xfId="15478" xr:uid="{00000000-0005-0000-0000-0000AA730000}"/>
    <cellStyle name="Standard 4 5 3 9 2 2 2" xfId="32316" xr:uid="{00000000-0005-0000-0000-0000AB730000}"/>
    <cellStyle name="Standard 4 5 3 9 2 3" xfId="23898" xr:uid="{00000000-0005-0000-0000-0000AC730000}"/>
    <cellStyle name="Standard 4 5 3 9 3" xfId="11996" xr:uid="{00000000-0005-0000-0000-0000AD730000}"/>
    <cellStyle name="Standard 4 5 3 9 3 2" xfId="28834" xr:uid="{00000000-0005-0000-0000-0000AE730000}"/>
    <cellStyle name="Standard 4 5 3 9 4" xfId="20416" xr:uid="{00000000-0005-0000-0000-0000AF730000}"/>
    <cellStyle name="Standard 4 5 3_1" xfId="271" xr:uid="{00000000-0005-0000-0000-0000B0730000}"/>
    <cellStyle name="Standard 4 5 4" xfId="133" xr:uid="{00000000-0005-0000-0000-0000B1730000}"/>
    <cellStyle name="Standard 4 5 4 10" xfId="7558" xr:uid="{00000000-0005-0000-0000-0000B2730000}"/>
    <cellStyle name="Standard 4 5 4 10 2" xfId="15979" xr:uid="{00000000-0005-0000-0000-0000B3730000}"/>
    <cellStyle name="Standard 4 5 4 10 2 2" xfId="32817" xr:uid="{00000000-0005-0000-0000-0000B4730000}"/>
    <cellStyle name="Standard 4 5 4 10 3" xfId="24399" xr:uid="{00000000-0005-0000-0000-0000B5730000}"/>
    <cellStyle name="Standard 4 5 4 11" xfId="8049" xr:uid="{00000000-0005-0000-0000-0000B6730000}"/>
    <cellStyle name="Standard 4 5 4 11 2" xfId="16470" xr:uid="{00000000-0005-0000-0000-0000B7730000}"/>
    <cellStyle name="Standard 4 5 4 11 2 2" xfId="33308" xr:uid="{00000000-0005-0000-0000-0000B8730000}"/>
    <cellStyle name="Standard 4 5 4 11 3" xfId="24890" xr:uid="{00000000-0005-0000-0000-0000B9730000}"/>
    <cellStyle name="Standard 4 5 4 12" xfId="8542" xr:uid="{00000000-0005-0000-0000-0000BA730000}"/>
    <cellStyle name="Standard 4 5 4 12 2" xfId="16963" xr:uid="{00000000-0005-0000-0000-0000BB730000}"/>
    <cellStyle name="Standard 4 5 4 12 2 2" xfId="33801" xr:uid="{00000000-0005-0000-0000-0000BC730000}"/>
    <cellStyle name="Standard 4 5 4 12 3" xfId="25383" xr:uid="{00000000-0005-0000-0000-0000BD730000}"/>
    <cellStyle name="Standard 4 5 4 13" xfId="8685" xr:uid="{00000000-0005-0000-0000-0000BE730000}"/>
    <cellStyle name="Standard 4 5 4 13 2" xfId="25524" xr:uid="{00000000-0005-0000-0000-0000BF730000}"/>
    <cellStyle name="Standard 4 5 4 14" xfId="17105" xr:uid="{00000000-0005-0000-0000-0000C0730000}"/>
    <cellStyle name="Standard 4 5 4 2" xfId="373" xr:uid="{00000000-0005-0000-0000-0000C1730000}"/>
    <cellStyle name="Standard 4 5 4 2 10" xfId="8543" xr:uid="{00000000-0005-0000-0000-0000C2730000}"/>
    <cellStyle name="Standard 4 5 4 2 10 2" xfId="16964" xr:uid="{00000000-0005-0000-0000-0000C3730000}"/>
    <cellStyle name="Standard 4 5 4 2 10 2 2" xfId="33802" xr:uid="{00000000-0005-0000-0000-0000C4730000}"/>
    <cellStyle name="Standard 4 5 4 2 10 3" xfId="25384" xr:uid="{00000000-0005-0000-0000-0000C5730000}"/>
    <cellStyle name="Standard 4 5 4 2 11" xfId="8848" xr:uid="{00000000-0005-0000-0000-0000C6730000}"/>
    <cellStyle name="Standard 4 5 4 2 11 2" xfId="25687" xr:uid="{00000000-0005-0000-0000-0000C7730000}"/>
    <cellStyle name="Standard 4 5 4 2 12" xfId="17268" xr:uid="{00000000-0005-0000-0000-0000C8730000}"/>
    <cellStyle name="Standard 4 5 4 2 2" xfId="869" xr:uid="{00000000-0005-0000-0000-0000C9730000}"/>
    <cellStyle name="Standard 4 5 4 2 2 2" xfId="1857" xr:uid="{00000000-0005-0000-0000-0000CA730000}"/>
    <cellStyle name="Standard 4 5 4 2 2 2 2" xfId="5393" xr:uid="{00000000-0005-0000-0000-0000CB730000}"/>
    <cellStyle name="Standard 4 5 4 2 2 2 2 2" xfId="13814" xr:uid="{00000000-0005-0000-0000-0000CC730000}"/>
    <cellStyle name="Standard 4 5 4 2 2 2 2 2 2" xfId="30652" xr:uid="{00000000-0005-0000-0000-0000CD730000}"/>
    <cellStyle name="Standard 4 5 4 2 2 2 2 3" xfId="22234" xr:uid="{00000000-0005-0000-0000-0000CE730000}"/>
    <cellStyle name="Standard 4 5 4 2 2 2 3" xfId="10332" xr:uid="{00000000-0005-0000-0000-0000CF730000}"/>
    <cellStyle name="Standard 4 5 4 2 2 2 3 2" xfId="27170" xr:uid="{00000000-0005-0000-0000-0000D0730000}"/>
    <cellStyle name="Standard 4 5 4 2 2 2 4" xfId="18752" xr:uid="{00000000-0005-0000-0000-0000D1730000}"/>
    <cellStyle name="Standard 4 5 4 2 2 3" xfId="4405" xr:uid="{00000000-0005-0000-0000-0000D2730000}"/>
    <cellStyle name="Standard 4 5 4 2 2 3 2" xfId="12826" xr:uid="{00000000-0005-0000-0000-0000D3730000}"/>
    <cellStyle name="Standard 4 5 4 2 2 3 2 2" xfId="29664" xr:uid="{00000000-0005-0000-0000-0000D4730000}"/>
    <cellStyle name="Standard 4 5 4 2 2 3 3" xfId="21246" xr:uid="{00000000-0005-0000-0000-0000D5730000}"/>
    <cellStyle name="Standard 4 5 4 2 2 4" xfId="9344" xr:uid="{00000000-0005-0000-0000-0000D6730000}"/>
    <cellStyle name="Standard 4 5 4 2 2 4 2" xfId="26182" xr:uid="{00000000-0005-0000-0000-0000D7730000}"/>
    <cellStyle name="Standard 4 5 4 2 2 5" xfId="17764" xr:uid="{00000000-0005-0000-0000-0000D8730000}"/>
    <cellStyle name="Standard 4 5 4 2 3" xfId="1362" xr:uid="{00000000-0005-0000-0000-0000D9730000}"/>
    <cellStyle name="Standard 4 5 4 2 3 2" xfId="4898" xr:uid="{00000000-0005-0000-0000-0000DA730000}"/>
    <cellStyle name="Standard 4 5 4 2 3 2 2" xfId="13319" xr:uid="{00000000-0005-0000-0000-0000DB730000}"/>
    <cellStyle name="Standard 4 5 4 2 3 2 2 2" xfId="30157" xr:uid="{00000000-0005-0000-0000-0000DC730000}"/>
    <cellStyle name="Standard 4 5 4 2 3 2 3" xfId="21739" xr:uid="{00000000-0005-0000-0000-0000DD730000}"/>
    <cellStyle name="Standard 4 5 4 2 3 3" xfId="9837" xr:uid="{00000000-0005-0000-0000-0000DE730000}"/>
    <cellStyle name="Standard 4 5 4 2 3 3 2" xfId="26675" xr:uid="{00000000-0005-0000-0000-0000DF730000}"/>
    <cellStyle name="Standard 4 5 4 2 3 4" xfId="18257" xr:uid="{00000000-0005-0000-0000-0000E0730000}"/>
    <cellStyle name="Standard 4 5 4 2 4" xfId="2590" xr:uid="{00000000-0005-0000-0000-0000E1730000}"/>
    <cellStyle name="Standard 4 5 4 2 4 2" xfId="6076" xr:uid="{00000000-0005-0000-0000-0000E2730000}"/>
    <cellStyle name="Standard 4 5 4 2 4 2 2" xfId="14497" xr:uid="{00000000-0005-0000-0000-0000E3730000}"/>
    <cellStyle name="Standard 4 5 4 2 4 2 2 2" xfId="31335" xr:uid="{00000000-0005-0000-0000-0000E4730000}"/>
    <cellStyle name="Standard 4 5 4 2 4 2 3" xfId="22917" xr:uid="{00000000-0005-0000-0000-0000E5730000}"/>
    <cellStyle name="Standard 4 5 4 2 4 3" xfId="11015" xr:uid="{00000000-0005-0000-0000-0000E6730000}"/>
    <cellStyle name="Standard 4 5 4 2 4 3 2" xfId="27853" xr:uid="{00000000-0005-0000-0000-0000E7730000}"/>
    <cellStyle name="Standard 4 5 4 2 4 4" xfId="19435" xr:uid="{00000000-0005-0000-0000-0000E8730000}"/>
    <cellStyle name="Standard 4 5 4 2 5" xfId="3085" xr:uid="{00000000-0005-0000-0000-0000E9730000}"/>
    <cellStyle name="Standard 4 5 4 2 5 2" xfId="6567" xr:uid="{00000000-0005-0000-0000-0000EA730000}"/>
    <cellStyle name="Standard 4 5 4 2 5 2 2" xfId="14988" xr:uid="{00000000-0005-0000-0000-0000EB730000}"/>
    <cellStyle name="Standard 4 5 4 2 5 2 2 2" xfId="31826" xr:uid="{00000000-0005-0000-0000-0000EC730000}"/>
    <cellStyle name="Standard 4 5 4 2 5 2 3" xfId="23408" xr:uid="{00000000-0005-0000-0000-0000ED730000}"/>
    <cellStyle name="Standard 4 5 4 2 5 3" xfId="11506" xr:uid="{00000000-0005-0000-0000-0000EE730000}"/>
    <cellStyle name="Standard 4 5 4 2 5 3 2" xfId="28344" xr:uid="{00000000-0005-0000-0000-0000EF730000}"/>
    <cellStyle name="Standard 4 5 4 2 5 4" xfId="19926" xr:uid="{00000000-0005-0000-0000-0000F0730000}"/>
    <cellStyle name="Standard 4 5 4 2 6" xfId="3582" xr:uid="{00000000-0005-0000-0000-0000F1730000}"/>
    <cellStyle name="Standard 4 5 4 2 6 2" xfId="7064" xr:uid="{00000000-0005-0000-0000-0000F2730000}"/>
    <cellStyle name="Standard 4 5 4 2 6 2 2" xfId="15485" xr:uid="{00000000-0005-0000-0000-0000F3730000}"/>
    <cellStyle name="Standard 4 5 4 2 6 2 2 2" xfId="32323" xr:uid="{00000000-0005-0000-0000-0000F4730000}"/>
    <cellStyle name="Standard 4 5 4 2 6 2 3" xfId="23905" xr:uid="{00000000-0005-0000-0000-0000F5730000}"/>
    <cellStyle name="Standard 4 5 4 2 6 3" xfId="12003" xr:uid="{00000000-0005-0000-0000-0000F6730000}"/>
    <cellStyle name="Standard 4 5 4 2 6 3 2" xfId="28841" xr:uid="{00000000-0005-0000-0000-0000F7730000}"/>
    <cellStyle name="Standard 4 5 4 2 6 4" xfId="20423" xr:uid="{00000000-0005-0000-0000-0000F8730000}"/>
    <cellStyle name="Standard 4 5 4 2 7" xfId="3910" xr:uid="{00000000-0005-0000-0000-0000F9730000}"/>
    <cellStyle name="Standard 4 5 4 2 7 2" xfId="12331" xr:uid="{00000000-0005-0000-0000-0000FA730000}"/>
    <cellStyle name="Standard 4 5 4 2 7 2 2" xfId="29169" xr:uid="{00000000-0005-0000-0000-0000FB730000}"/>
    <cellStyle name="Standard 4 5 4 2 7 3" xfId="20751" xr:uid="{00000000-0005-0000-0000-0000FC730000}"/>
    <cellStyle name="Standard 4 5 4 2 8" xfId="7559" xr:uid="{00000000-0005-0000-0000-0000FD730000}"/>
    <cellStyle name="Standard 4 5 4 2 8 2" xfId="15980" xr:uid="{00000000-0005-0000-0000-0000FE730000}"/>
    <cellStyle name="Standard 4 5 4 2 8 2 2" xfId="32818" xr:uid="{00000000-0005-0000-0000-0000FF730000}"/>
    <cellStyle name="Standard 4 5 4 2 8 3" xfId="24400" xr:uid="{00000000-0005-0000-0000-000000740000}"/>
    <cellStyle name="Standard 4 5 4 2 9" xfId="8050" xr:uid="{00000000-0005-0000-0000-000001740000}"/>
    <cellStyle name="Standard 4 5 4 2 9 2" xfId="16471" xr:uid="{00000000-0005-0000-0000-000002740000}"/>
    <cellStyle name="Standard 4 5 4 2 9 2 2" xfId="33309" xr:uid="{00000000-0005-0000-0000-000003740000}"/>
    <cellStyle name="Standard 4 5 4 2 9 3" xfId="24891" xr:uid="{00000000-0005-0000-0000-000004740000}"/>
    <cellStyle name="Standard 4 5 4 3" xfId="535" xr:uid="{00000000-0005-0000-0000-000005740000}"/>
    <cellStyle name="Standard 4 5 4 3 10" xfId="8544" xr:uid="{00000000-0005-0000-0000-000006740000}"/>
    <cellStyle name="Standard 4 5 4 3 10 2" xfId="16965" xr:uid="{00000000-0005-0000-0000-000007740000}"/>
    <cellStyle name="Standard 4 5 4 3 10 2 2" xfId="33803" xr:uid="{00000000-0005-0000-0000-000008740000}"/>
    <cellStyle name="Standard 4 5 4 3 10 3" xfId="25385" xr:uid="{00000000-0005-0000-0000-000009740000}"/>
    <cellStyle name="Standard 4 5 4 3 11" xfId="9011" xr:uid="{00000000-0005-0000-0000-00000A740000}"/>
    <cellStyle name="Standard 4 5 4 3 11 2" xfId="25849" xr:uid="{00000000-0005-0000-0000-00000B740000}"/>
    <cellStyle name="Standard 4 5 4 3 12" xfId="17431" xr:uid="{00000000-0005-0000-0000-00000C740000}"/>
    <cellStyle name="Standard 4 5 4 3 2" xfId="1031" xr:uid="{00000000-0005-0000-0000-00000D740000}"/>
    <cellStyle name="Standard 4 5 4 3 2 2" xfId="2019" xr:uid="{00000000-0005-0000-0000-00000E740000}"/>
    <cellStyle name="Standard 4 5 4 3 2 2 2" xfId="5555" xr:uid="{00000000-0005-0000-0000-00000F740000}"/>
    <cellStyle name="Standard 4 5 4 3 2 2 2 2" xfId="13976" xr:uid="{00000000-0005-0000-0000-000010740000}"/>
    <cellStyle name="Standard 4 5 4 3 2 2 2 2 2" xfId="30814" xr:uid="{00000000-0005-0000-0000-000011740000}"/>
    <cellStyle name="Standard 4 5 4 3 2 2 2 3" xfId="22396" xr:uid="{00000000-0005-0000-0000-000012740000}"/>
    <cellStyle name="Standard 4 5 4 3 2 2 3" xfId="10494" xr:uid="{00000000-0005-0000-0000-000013740000}"/>
    <cellStyle name="Standard 4 5 4 3 2 2 3 2" xfId="27332" xr:uid="{00000000-0005-0000-0000-000014740000}"/>
    <cellStyle name="Standard 4 5 4 3 2 2 4" xfId="18914" xr:uid="{00000000-0005-0000-0000-000015740000}"/>
    <cellStyle name="Standard 4 5 4 3 2 3" xfId="4567" xr:uid="{00000000-0005-0000-0000-000016740000}"/>
    <cellStyle name="Standard 4 5 4 3 2 3 2" xfId="12988" xr:uid="{00000000-0005-0000-0000-000017740000}"/>
    <cellStyle name="Standard 4 5 4 3 2 3 2 2" xfId="29826" xr:uid="{00000000-0005-0000-0000-000018740000}"/>
    <cellStyle name="Standard 4 5 4 3 2 3 3" xfId="21408" xr:uid="{00000000-0005-0000-0000-000019740000}"/>
    <cellStyle name="Standard 4 5 4 3 2 4" xfId="9506" xr:uid="{00000000-0005-0000-0000-00001A740000}"/>
    <cellStyle name="Standard 4 5 4 3 2 4 2" xfId="26344" xr:uid="{00000000-0005-0000-0000-00001B740000}"/>
    <cellStyle name="Standard 4 5 4 3 2 5" xfId="17926" xr:uid="{00000000-0005-0000-0000-00001C740000}"/>
    <cellStyle name="Standard 4 5 4 3 3" xfId="1524" xr:uid="{00000000-0005-0000-0000-00001D740000}"/>
    <cellStyle name="Standard 4 5 4 3 3 2" xfId="5060" xr:uid="{00000000-0005-0000-0000-00001E740000}"/>
    <cellStyle name="Standard 4 5 4 3 3 2 2" xfId="13481" xr:uid="{00000000-0005-0000-0000-00001F740000}"/>
    <cellStyle name="Standard 4 5 4 3 3 2 2 2" xfId="30319" xr:uid="{00000000-0005-0000-0000-000020740000}"/>
    <cellStyle name="Standard 4 5 4 3 3 2 3" xfId="21901" xr:uid="{00000000-0005-0000-0000-000021740000}"/>
    <cellStyle name="Standard 4 5 4 3 3 3" xfId="9999" xr:uid="{00000000-0005-0000-0000-000022740000}"/>
    <cellStyle name="Standard 4 5 4 3 3 3 2" xfId="26837" xr:uid="{00000000-0005-0000-0000-000023740000}"/>
    <cellStyle name="Standard 4 5 4 3 3 4" xfId="18419" xr:uid="{00000000-0005-0000-0000-000024740000}"/>
    <cellStyle name="Standard 4 5 4 3 4" xfId="2591" xr:uid="{00000000-0005-0000-0000-000025740000}"/>
    <cellStyle name="Standard 4 5 4 3 4 2" xfId="6077" xr:uid="{00000000-0005-0000-0000-000026740000}"/>
    <cellStyle name="Standard 4 5 4 3 4 2 2" xfId="14498" xr:uid="{00000000-0005-0000-0000-000027740000}"/>
    <cellStyle name="Standard 4 5 4 3 4 2 2 2" xfId="31336" xr:uid="{00000000-0005-0000-0000-000028740000}"/>
    <cellStyle name="Standard 4 5 4 3 4 2 3" xfId="22918" xr:uid="{00000000-0005-0000-0000-000029740000}"/>
    <cellStyle name="Standard 4 5 4 3 4 3" xfId="11016" xr:uid="{00000000-0005-0000-0000-00002A740000}"/>
    <cellStyle name="Standard 4 5 4 3 4 3 2" xfId="27854" xr:uid="{00000000-0005-0000-0000-00002B740000}"/>
    <cellStyle name="Standard 4 5 4 3 4 4" xfId="19436" xr:uid="{00000000-0005-0000-0000-00002C740000}"/>
    <cellStyle name="Standard 4 5 4 3 5" xfId="3086" xr:uid="{00000000-0005-0000-0000-00002D740000}"/>
    <cellStyle name="Standard 4 5 4 3 5 2" xfId="6568" xr:uid="{00000000-0005-0000-0000-00002E740000}"/>
    <cellStyle name="Standard 4 5 4 3 5 2 2" xfId="14989" xr:uid="{00000000-0005-0000-0000-00002F740000}"/>
    <cellStyle name="Standard 4 5 4 3 5 2 2 2" xfId="31827" xr:uid="{00000000-0005-0000-0000-000030740000}"/>
    <cellStyle name="Standard 4 5 4 3 5 2 3" xfId="23409" xr:uid="{00000000-0005-0000-0000-000031740000}"/>
    <cellStyle name="Standard 4 5 4 3 5 3" xfId="11507" xr:uid="{00000000-0005-0000-0000-000032740000}"/>
    <cellStyle name="Standard 4 5 4 3 5 3 2" xfId="28345" xr:uid="{00000000-0005-0000-0000-000033740000}"/>
    <cellStyle name="Standard 4 5 4 3 5 4" xfId="19927" xr:uid="{00000000-0005-0000-0000-000034740000}"/>
    <cellStyle name="Standard 4 5 4 3 6" xfId="3583" xr:uid="{00000000-0005-0000-0000-000035740000}"/>
    <cellStyle name="Standard 4 5 4 3 6 2" xfId="7065" xr:uid="{00000000-0005-0000-0000-000036740000}"/>
    <cellStyle name="Standard 4 5 4 3 6 2 2" xfId="15486" xr:uid="{00000000-0005-0000-0000-000037740000}"/>
    <cellStyle name="Standard 4 5 4 3 6 2 2 2" xfId="32324" xr:uid="{00000000-0005-0000-0000-000038740000}"/>
    <cellStyle name="Standard 4 5 4 3 6 2 3" xfId="23906" xr:uid="{00000000-0005-0000-0000-000039740000}"/>
    <cellStyle name="Standard 4 5 4 3 6 3" xfId="12004" xr:uid="{00000000-0005-0000-0000-00003A740000}"/>
    <cellStyle name="Standard 4 5 4 3 6 3 2" xfId="28842" xr:uid="{00000000-0005-0000-0000-00003B740000}"/>
    <cellStyle name="Standard 4 5 4 3 6 4" xfId="20424" xr:uid="{00000000-0005-0000-0000-00003C740000}"/>
    <cellStyle name="Standard 4 5 4 3 7" xfId="4072" xr:uid="{00000000-0005-0000-0000-00003D740000}"/>
    <cellStyle name="Standard 4 5 4 3 7 2" xfId="12493" xr:uid="{00000000-0005-0000-0000-00003E740000}"/>
    <cellStyle name="Standard 4 5 4 3 7 2 2" xfId="29331" xr:uid="{00000000-0005-0000-0000-00003F740000}"/>
    <cellStyle name="Standard 4 5 4 3 7 3" xfId="20913" xr:uid="{00000000-0005-0000-0000-000040740000}"/>
    <cellStyle name="Standard 4 5 4 3 8" xfId="7560" xr:uid="{00000000-0005-0000-0000-000041740000}"/>
    <cellStyle name="Standard 4 5 4 3 8 2" xfId="15981" xr:uid="{00000000-0005-0000-0000-000042740000}"/>
    <cellStyle name="Standard 4 5 4 3 8 2 2" xfId="32819" xr:uid="{00000000-0005-0000-0000-000043740000}"/>
    <cellStyle name="Standard 4 5 4 3 8 3" xfId="24401" xr:uid="{00000000-0005-0000-0000-000044740000}"/>
    <cellStyle name="Standard 4 5 4 3 9" xfId="8051" xr:uid="{00000000-0005-0000-0000-000045740000}"/>
    <cellStyle name="Standard 4 5 4 3 9 2" xfId="16472" xr:uid="{00000000-0005-0000-0000-000046740000}"/>
    <cellStyle name="Standard 4 5 4 3 9 2 2" xfId="33310" xr:uid="{00000000-0005-0000-0000-000047740000}"/>
    <cellStyle name="Standard 4 5 4 3 9 3" xfId="24892" xr:uid="{00000000-0005-0000-0000-000048740000}"/>
    <cellStyle name="Standard 4 5 4 4" xfId="706" xr:uid="{00000000-0005-0000-0000-000049740000}"/>
    <cellStyle name="Standard 4 5 4 4 2" xfId="1694" xr:uid="{00000000-0005-0000-0000-00004A740000}"/>
    <cellStyle name="Standard 4 5 4 4 2 2" xfId="5230" xr:uid="{00000000-0005-0000-0000-00004B740000}"/>
    <cellStyle name="Standard 4 5 4 4 2 2 2" xfId="13651" xr:uid="{00000000-0005-0000-0000-00004C740000}"/>
    <cellStyle name="Standard 4 5 4 4 2 2 2 2" xfId="30489" xr:uid="{00000000-0005-0000-0000-00004D740000}"/>
    <cellStyle name="Standard 4 5 4 4 2 2 3" xfId="22071" xr:uid="{00000000-0005-0000-0000-00004E740000}"/>
    <cellStyle name="Standard 4 5 4 4 2 3" xfId="10169" xr:uid="{00000000-0005-0000-0000-00004F740000}"/>
    <cellStyle name="Standard 4 5 4 4 2 3 2" xfId="27007" xr:uid="{00000000-0005-0000-0000-000050740000}"/>
    <cellStyle name="Standard 4 5 4 4 2 4" xfId="18589" xr:uid="{00000000-0005-0000-0000-000051740000}"/>
    <cellStyle name="Standard 4 5 4 4 3" xfId="4242" xr:uid="{00000000-0005-0000-0000-000052740000}"/>
    <cellStyle name="Standard 4 5 4 4 3 2" xfId="12663" xr:uid="{00000000-0005-0000-0000-000053740000}"/>
    <cellStyle name="Standard 4 5 4 4 3 2 2" xfId="29501" xr:uid="{00000000-0005-0000-0000-000054740000}"/>
    <cellStyle name="Standard 4 5 4 4 3 3" xfId="21083" xr:uid="{00000000-0005-0000-0000-000055740000}"/>
    <cellStyle name="Standard 4 5 4 4 4" xfId="9181" xr:uid="{00000000-0005-0000-0000-000056740000}"/>
    <cellStyle name="Standard 4 5 4 4 4 2" xfId="26019" xr:uid="{00000000-0005-0000-0000-000057740000}"/>
    <cellStyle name="Standard 4 5 4 4 5" xfId="17601" xr:uid="{00000000-0005-0000-0000-000058740000}"/>
    <cellStyle name="Standard 4 5 4 5" xfId="1199" xr:uid="{00000000-0005-0000-0000-000059740000}"/>
    <cellStyle name="Standard 4 5 4 5 2" xfId="4735" xr:uid="{00000000-0005-0000-0000-00005A740000}"/>
    <cellStyle name="Standard 4 5 4 5 2 2" xfId="13156" xr:uid="{00000000-0005-0000-0000-00005B740000}"/>
    <cellStyle name="Standard 4 5 4 5 2 2 2" xfId="29994" xr:uid="{00000000-0005-0000-0000-00005C740000}"/>
    <cellStyle name="Standard 4 5 4 5 2 3" xfId="21576" xr:uid="{00000000-0005-0000-0000-00005D740000}"/>
    <cellStyle name="Standard 4 5 4 5 3" xfId="9674" xr:uid="{00000000-0005-0000-0000-00005E740000}"/>
    <cellStyle name="Standard 4 5 4 5 3 2" xfId="26512" xr:uid="{00000000-0005-0000-0000-00005F740000}"/>
    <cellStyle name="Standard 4 5 4 5 4" xfId="18094" xr:uid="{00000000-0005-0000-0000-000060740000}"/>
    <cellStyle name="Standard 4 5 4 6" xfId="2589" xr:uid="{00000000-0005-0000-0000-000061740000}"/>
    <cellStyle name="Standard 4 5 4 6 2" xfId="6075" xr:uid="{00000000-0005-0000-0000-000062740000}"/>
    <cellStyle name="Standard 4 5 4 6 2 2" xfId="14496" xr:uid="{00000000-0005-0000-0000-000063740000}"/>
    <cellStyle name="Standard 4 5 4 6 2 2 2" xfId="31334" xr:uid="{00000000-0005-0000-0000-000064740000}"/>
    <cellStyle name="Standard 4 5 4 6 2 3" xfId="22916" xr:uid="{00000000-0005-0000-0000-000065740000}"/>
    <cellStyle name="Standard 4 5 4 6 3" xfId="11014" xr:uid="{00000000-0005-0000-0000-000066740000}"/>
    <cellStyle name="Standard 4 5 4 6 3 2" xfId="27852" xr:uid="{00000000-0005-0000-0000-000067740000}"/>
    <cellStyle name="Standard 4 5 4 6 4" xfId="19434" xr:uid="{00000000-0005-0000-0000-000068740000}"/>
    <cellStyle name="Standard 4 5 4 7" xfId="3084" xr:uid="{00000000-0005-0000-0000-000069740000}"/>
    <cellStyle name="Standard 4 5 4 7 2" xfId="6566" xr:uid="{00000000-0005-0000-0000-00006A740000}"/>
    <cellStyle name="Standard 4 5 4 7 2 2" xfId="14987" xr:uid="{00000000-0005-0000-0000-00006B740000}"/>
    <cellStyle name="Standard 4 5 4 7 2 2 2" xfId="31825" xr:uid="{00000000-0005-0000-0000-00006C740000}"/>
    <cellStyle name="Standard 4 5 4 7 2 3" xfId="23407" xr:uid="{00000000-0005-0000-0000-00006D740000}"/>
    <cellStyle name="Standard 4 5 4 7 3" xfId="11505" xr:uid="{00000000-0005-0000-0000-00006E740000}"/>
    <cellStyle name="Standard 4 5 4 7 3 2" xfId="28343" xr:uid="{00000000-0005-0000-0000-00006F740000}"/>
    <cellStyle name="Standard 4 5 4 7 4" xfId="19925" xr:uid="{00000000-0005-0000-0000-000070740000}"/>
    <cellStyle name="Standard 4 5 4 8" xfId="3581" xr:uid="{00000000-0005-0000-0000-000071740000}"/>
    <cellStyle name="Standard 4 5 4 8 2" xfId="7063" xr:uid="{00000000-0005-0000-0000-000072740000}"/>
    <cellStyle name="Standard 4 5 4 8 2 2" xfId="15484" xr:uid="{00000000-0005-0000-0000-000073740000}"/>
    <cellStyle name="Standard 4 5 4 8 2 2 2" xfId="32322" xr:uid="{00000000-0005-0000-0000-000074740000}"/>
    <cellStyle name="Standard 4 5 4 8 2 3" xfId="23904" xr:uid="{00000000-0005-0000-0000-000075740000}"/>
    <cellStyle name="Standard 4 5 4 8 3" xfId="12002" xr:uid="{00000000-0005-0000-0000-000076740000}"/>
    <cellStyle name="Standard 4 5 4 8 3 2" xfId="28840" xr:uid="{00000000-0005-0000-0000-000077740000}"/>
    <cellStyle name="Standard 4 5 4 8 4" xfId="20422" xr:uid="{00000000-0005-0000-0000-000078740000}"/>
    <cellStyle name="Standard 4 5 4 9" xfId="3747" xr:uid="{00000000-0005-0000-0000-000079740000}"/>
    <cellStyle name="Standard 4 5 4 9 2" xfId="12168" xr:uid="{00000000-0005-0000-0000-00007A740000}"/>
    <cellStyle name="Standard 4 5 4 9 2 2" xfId="29006" xr:uid="{00000000-0005-0000-0000-00007B740000}"/>
    <cellStyle name="Standard 4 5 4 9 3" xfId="20588" xr:uid="{00000000-0005-0000-0000-00007C740000}"/>
    <cellStyle name="Standard 4 5 5" xfId="296" xr:uid="{00000000-0005-0000-0000-00007D740000}"/>
    <cellStyle name="Standard 4 5 5 10" xfId="8545" xr:uid="{00000000-0005-0000-0000-00007E740000}"/>
    <cellStyle name="Standard 4 5 5 10 2" xfId="16966" xr:uid="{00000000-0005-0000-0000-00007F740000}"/>
    <cellStyle name="Standard 4 5 5 10 2 2" xfId="33804" xr:uid="{00000000-0005-0000-0000-000080740000}"/>
    <cellStyle name="Standard 4 5 5 10 3" xfId="25386" xr:uid="{00000000-0005-0000-0000-000081740000}"/>
    <cellStyle name="Standard 4 5 5 11" xfId="8771" xr:uid="{00000000-0005-0000-0000-000082740000}"/>
    <cellStyle name="Standard 4 5 5 11 2" xfId="25610" xr:uid="{00000000-0005-0000-0000-000083740000}"/>
    <cellStyle name="Standard 4 5 5 12" xfId="17191" xr:uid="{00000000-0005-0000-0000-000084740000}"/>
    <cellStyle name="Standard 4 5 5 2" xfId="792" xr:uid="{00000000-0005-0000-0000-000085740000}"/>
    <cellStyle name="Standard 4 5 5 2 2" xfId="1780" xr:uid="{00000000-0005-0000-0000-000086740000}"/>
    <cellStyle name="Standard 4 5 5 2 2 2" xfId="5316" xr:uid="{00000000-0005-0000-0000-000087740000}"/>
    <cellStyle name="Standard 4 5 5 2 2 2 2" xfId="13737" xr:uid="{00000000-0005-0000-0000-000088740000}"/>
    <cellStyle name="Standard 4 5 5 2 2 2 2 2" xfId="30575" xr:uid="{00000000-0005-0000-0000-000089740000}"/>
    <cellStyle name="Standard 4 5 5 2 2 2 3" xfId="22157" xr:uid="{00000000-0005-0000-0000-00008A740000}"/>
    <cellStyle name="Standard 4 5 5 2 2 3" xfId="10255" xr:uid="{00000000-0005-0000-0000-00008B740000}"/>
    <cellStyle name="Standard 4 5 5 2 2 3 2" xfId="27093" xr:uid="{00000000-0005-0000-0000-00008C740000}"/>
    <cellStyle name="Standard 4 5 5 2 2 4" xfId="18675" xr:uid="{00000000-0005-0000-0000-00008D740000}"/>
    <cellStyle name="Standard 4 5 5 2 3" xfId="4328" xr:uid="{00000000-0005-0000-0000-00008E740000}"/>
    <cellStyle name="Standard 4 5 5 2 3 2" xfId="12749" xr:uid="{00000000-0005-0000-0000-00008F740000}"/>
    <cellStyle name="Standard 4 5 5 2 3 2 2" xfId="29587" xr:uid="{00000000-0005-0000-0000-000090740000}"/>
    <cellStyle name="Standard 4 5 5 2 3 3" xfId="21169" xr:uid="{00000000-0005-0000-0000-000091740000}"/>
    <cellStyle name="Standard 4 5 5 2 4" xfId="9267" xr:uid="{00000000-0005-0000-0000-000092740000}"/>
    <cellStyle name="Standard 4 5 5 2 4 2" xfId="26105" xr:uid="{00000000-0005-0000-0000-000093740000}"/>
    <cellStyle name="Standard 4 5 5 2 5" xfId="17687" xr:uid="{00000000-0005-0000-0000-000094740000}"/>
    <cellStyle name="Standard 4 5 5 3" xfId="1285" xr:uid="{00000000-0005-0000-0000-000095740000}"/>
    <cellStyle name="Standard 4 5 5 3 2" xfId="4821" xr:uid="{00000000-0005-0000-0000-000096740000}"/>
    <cellStyle name="Standard 4 5 5 3 2 2" xfId="13242" xr:uid="{00000000-0005-0000-0000-000097740000}"/>
    <cellStyle name="Standard 4 5 5 3 2 2 2" xfId="30080" xr:uid="{00000000-0005-0000-0000-000098740000}"/>
    <cellStyle name="Standard 4 5 5 3 2 3" xfId="21662" xr:uid="{00000000-0005-0000-0000-000099740000}"/>
    <cellStyle name="Standard 4 5 5 3 3" xfId="9760" xr:uid="{00000000-0005-0000-0000-00009A740000}"/>
    <cellStyle name="Standard 4 5 5 3 3 2" xfId="26598" xr:uid="{00000000-0005-0000-0000-00009B740000}"/>
    <cellStyle name="Standard 4 5 5 3 4" xfId="18180" xr:uid="{00000000-0005-0000-0000-00009C740000}"/>
    <cellStyle name="Standard 4 5 5 4" xfId="2592" xr:uid="{00000000-0005-0000-0000-00009D740000}"/>
    <cellStyle name="Standard 4 5 5 4 2" xfId="6078" xr:uid="{00000000-0005-0000-0000-00009E740000}"/>
    <cellStyle name="Standard 4 5 5 4 2 2" xfId="14499" xr:uid="{00000000-0005-0000-0000-00009F740000}"/>
    <cellStyle name="Standard 4 5 5 4 2 2 2" xfId="31337" xr:uid="{00000000-0005-0000-0000-0000A0740000}"/>
    <cellStyle name="Standard 4 5 5 4 2 3" xfId="22919" xr:uid="{00000000-0005-0000-0000-0000A1740000}"/>
    <cellStyle name="Standard 4 5 5 4 3" xfId="11017" xr:uid="{00000000-0005-0000-0000-0000A2740000}"/>
    <cellStyle name="Standard 4 5 5 4 3 2" xfId="27855" xr:uid="{00000000-0005-0000-0000-0000A3740000}"/>
    <cellStyle name="Standard 4 5 5 4 4" xfId="19437" xr:uid="{00000000-0005-0000-0000-0000A4740000}"/>
    <cellStyle name="Standard 4 5 5 5" xfId="3087" xr:uid="{00000000-0005-0000-0000-0000A5740000}"/>
    <cellStyle name="Standard 4 5 5 5 2" xfId="6569" xr:uid="{00000000-0005-0000-0000-0000A6740000}"/>
    <cellStyle name="Standard 4 5 5 5 2 2" xfId="14990" xr:uid="{00000000-0005-0000-0000-0000A7740000}"/>
    <cellStyle name="Standard 4 5 5 5 2 2 2" xfId="31828" xr:uid="{00000000-0005-0000-0000-0000A8740000}"/>
    <cellStyle name="Standard 4 5 5 5 2 3" xfId="23410" xr:uid="{00000000-0005-0000-0000-0000A9740000}"/>
    <cellStyle name="Standard 4 5 5 5 3" xfId="11508" xr:uid="{00000000-0005-0000-0000-0000AA740000}"/>
    <cellStyle name="Standard 4 5 5 5 3 2" xfId="28346" xr:uid="{00000000-0005-0000-0000-0000AB740000}"/>
    <cellStyle name="Standard 4 5 5 5 4" xfId="19928" xr:uid="{00000000-0005-0000-0000-0000AC740000}"/>
    <cellStyle name="Standard 4 5 5 6" xfId="3584" xr:uid="{00000000-0005-0000-0000-0000AD740000}"/>
    <cellStyle name="Standard 4 5 5 6 2" xfId="7066" xr:uid="{00000000-0005-0000-0000-0000AE740000}"/>
    <cellStyle name="Standard 4 5 5 6 2 2" xfId="15487" xr:uid="{00000000-0005-0000-0000-0000AF740000}"/>
    <cellStyle name="Standard 4 5 5 6 2 2 2" xfId="32325" xr:uid="{00000000-0005-0000-0000-0000B0740000}"/>
    <cellStyle name="Standard 4 5 5 6 2 3" xfId="23907" xr:uid="{00000000-0005-0000-0000-0000B1740000}"/>
    <cellStyle name="Standard 4 5 5 6 3" xfId="12005" xr:uid="{00000000-0005-0000-0000-0000B2740000}"/>
    <cellStyle name="Standard 4 5 5 6 3 2" xfId="28843" xr:uid="{00000000-0005-0000-0000-0000B3740000}"/>
    <cellStyle name="Standard 4 5 5 6 4" xfId="20425" xr:uid="{00000000-0005-0000-0000-0000B4740000}"/>
    <cellStyle name="Standard 4 5 5 7" xfId="3833" xr:uid="{00000000-0005-0000-0000-0000B5740000}"/>
    <cellStyle name="Standard 4 5 5 7 2" xfId="12254" xr:uid="{00000000-0005-0000-0000-0000B6740000}"/>
    <cellStyle name="Standard 4 5 5 7 2 2" xfId="29092" xr:uid="{00000000-0005-0000-0000-0000B7740000}"/>
    <cellStyle name="Standard 4 5 5 7 3" xfId="20674" xr:uid="{00000000-0005-0000-0000-0000B8740000}"/>
    <cellStyle name="Standard 4 5 5 8" xfId="7561" xr:uid="{00000000-0005-0000-0000-0000B9740000}"/>
    <cellStyle name="Standard 4 5 5 8 2" xfId="15982" xr:uid="{00000000-0005-0000-0000-0000BA740000}"/>
    <cellStyle name="Standard 4 5 5 8 2 2" xfId="32820" xr:uid="{00000000-0005-0000-0000-0000BB740000}"/>
    <cellStyle name="Standard 4 5 5 8 3" xfId="24402" xr:uid="{00000000-0005-0000-0000-0000BC740000}"/>
    <cellStyle name="Standard 4 5 5 9" xfId="8052" xr:uid="{00000000-0005-0000-0000-0000BD740000}"/>
    <cellStyle name="Standard 4 5 5 9 2" xfId="16473" xr:uid="{00000000-0005-0000-0000-0000BE740000}"/>
    <cellStyle name="Standard 4 5 5 9 2 2" xfId="33311" xr:uid="{00000000-0005-0000-0000-0000BF740000}"/>
    <cellStyle name="Standard 4 5 5 9 3" xfId="24893" xr:uid="{00000000-0005-0000-0000-0000C0740000}"/>
    <cellStyle name="Standard 4 5 6" xfId="458" xr:uid="{00000000-0005-0000-0000-0000C1740000}"/>
    <cellStyle name="Standard 4 5 6 10" xfId="8546" xr:uid="{00000000-0005-0000-0000-0000C2740000}"/>
    <cellStyle name="Standard 4 5 6 10 2" xfId="16967" xr:uid="{00000000-0005-0000-0000-0000C3740000}"/>
    <cellStyle name="Standard 4 5 6 10 2 2" xfId="33805" xr:uid="{00000000-0005-0000-0000-0000C4740000}"/>
    <cellStyle name="Standard 4 5 6 10 3" xfId="25387" xr:uid="{00000000-0005-0000-0000-0000C5740000}"/>
    <cellStyle name="Standard 4 5 6 11" xfId="8934" xr:uid="{00000000-0005-0000-0000-0000C6740000}"/>
    <cellStyle name="Standard 4 5 6 11 2" xfId="25772" xr:uid="{00000000-0005-0000-0000-0000C7740000}"/>
    <cellStyle name="Standard 4 5 6 12" xfId="17354" xr:uid="{00000000-0005-0000-0000-0000C8740000}"/>
    <cellStyle name="Standard 4 5 6 2" xfId="954" xr:uid="{00000000-0005-0000-0000-0000C9740000}"/>
    <cellStyle name="Standard 4 5 6 2 2" xfId="1942" xr:uid="{00000000-0005-0000-0000-0000CA740000}"/>
    <cellStyle name="Standard 4 5 6 2 2 2" xfId="5478" xr:uid="{00000000-0005-0000-0000-0000CB740000}"/>
    <cellStyle name="Standard 4 5 6 2 2 2 2" xfId="13899" xr:uid="{00000000-0005-0000-0000-0000CC740000}"/>
    <cellStyle name="Standard 4 5 6 2 2 2 2 2" xfId="30737" xr:uid="{00000000-0005-0000-0000-0000CD740000}"/>
    <cellStyle name="Standard 4 5 6 2 2 2 3" xfId="22319" xr:uid="{00000000-0005-0000-0000-0000CE740000}"/>
    <cellStyle name="Standard 4 5 6 2 2 3" xfId="10417" xr:uid="{00000000-0005-0000-0000-0000CF740000}"/>
    <cellStyle name="Standard 4 5 6 2 2 3 2" xfId="27255" xr:uid="{00000000-0005-0000-0000-0000D0740000}"/>
    <cellStyle name="Standard 4 5 6 2 2 4" xfId="18837" xr:uid="{00000000-0005-0000-0000-0000D1740000}"/>
    <cellStyle name="Standard 4 5 6 2 3" xfId="4490" xr:uid="{00000000-0005-0000-0000-0000D2740000}"/>
    <cellStyle name="Standard 4 5 6 2 3 2" xfId="12911" xr:uid="{00000000-0005-0000-0000-0000D3740000}"/>
    <cellStyle name="Standard 4 5 6 2 3 2 2" xfId="29749" xr:uid="{00000000-0005-0000-0000-0000D4740000}"/>
    <cellStyle name="Standard 4 5 6 2 3 3" xfId="21331" xr:uid="{00000000-0005-0000-0000-0000D5740000}"/>
    <cellStyle name="Standard 4 5 6 2 4" xfId="9429" xr:uid="{00000000-0005-0000-0000-0000D6740000}"/>
    <cellStyle name="Standard 4 5 6 2 4 2" xfId="26267" xr:uid="{00000000-0005-0000-0000-0000D7740000}"/>
    <cellStyle name="Standard 4 5 6 2 5" xfId="17849" xr:uid="{00000000-0005-0000-0000-0000D8740000}"/>
    <cellStyle name="Standard 4 5 6 3" xfId="1447" xr:uid="{00000000-0005-0000-0000-0000D9740000}"/>
    <cellStyle name="Standard 4 5 6 3 2" xfId="4983" xr:uid="{00000000-0005-0000-0000-0000DA740000}"/>
    <cellStyle name="Standard 4 5 6 3 2 2" xfId="13404" xr:uid="{00000000-0005-0000-0000-0000DB740000}"/>
    <cellStyle name="Standard 4 5 6 3 2 2 2" xfId="30242" xr:uid="{00000000-0005-0000-0000-0000DC740000}"/>
    <cellStyle name="Standard 4 5 6 3 2 3" xfId="21824" xr:uid="{00000000-0005-0000-0000-0000DD740000}"/>
    <cellStyle name="Standard 4 5 6 3 3" xfId="9922" xr:uid="{00000000-0005-0000-0000-0000DE740000}"/>
    <cellStyle name="Standard 4 5 6 3 3 2" xfId="26760" xr:uid="{00000000-0005-0000-0000-0000DF740000}"/>
    <cellStyle name="Standard 4 5 6 3 4" xfId="18342" xr:uid="{00000000-0005-0000-0000-0000E0740000}"/>
    <cellStyle name="Standard 4 5 6 4" xfId="2593" xr:uid="{00000000-0005-0000-0000-0000E1740000}"/>
    <cellStyle name="Standard 4 5 6 4 2" xfId="6079" xr:uid="{00000000-0005-0000-0000-0000E2740000}"/>
    <cellStyle name="Standard 4 5 6 4 2 2" xfId="14500" xr:uid="{00000000-0005-0000-0000-0000E3740000}"/>
    <cellStyle name="Standard 4 5 6 4 2 2 2" xfId="31338" xr:uid="{00000000-0005-0000-0000-0000E4740000}"/>
    <cellStyle name="Standard 4 5 6 4 2 3" xfId="22920" xr:uid="{00000000-0005-0000-0000-0000E5740000}"/>
    <cellStyle name="Standard 4 5 6 4 3" xfId="11018" xr:uid="{00000000-0005-0000-0000-0000E6740000}"/>
    <cellStyle name="Standard 4 5 6 4 3 2" xfId="27856" xr:uid="{00000000-0005-0000-0000-0000E7740000}"/>
    <cellStyle name="Standard 4 5 6 4 4" xfId="19438" xr:uid="{00000000-0005-0000-0000-0000E8740000}"/>
    <cellStyle name="Standard 4 5 6 5" xfId="3088" xr:uid="{00000000-0005-0000-0000-0000E9740000}"/>
    <cellStyle name="Standard 4 5 6 5 2" xfId="6570" xr:uid="{00000000-0005-0000-0000-0000EA740000}"/>
    <cellStyle name="Standard 4 5 6 5 2 2" xfId="14991" xr:uid="{00000000-0005-0000-0000-0000EB740000}"/>
    <cellStyle name="Standard 4 5 6 5 2 2 2" xfId="31829" xr:uid="{00000000-0005-0000-0000-0000EC740000}"/>
    <cellStyle name="Standard 4 5 6 5 2 3" xfId="23411" xr:uid="{00000000-0005-0000-0000-0000ED740000}"/>
    <cellStyle name="Standard 4 5 6 5 3" xfId="11509" xr:uid="{00000000-0005-0000-0000-0000EE740000}"/>
    <cellStyle name="Standard 4 5 6 5 3 2" xfId="28347" xr:uid="{00000000-0005-0000-0000-0000EF740000}"/>
    <cellStyle name="Standard 4 5 6 5 4" xfId="19929" xr:uid="{00000000-0005-0000-0000-0000F0740000}"/>
    <cellStyle name="Standard 4 5 6 6" xfId="3585" xr:uid="{00000000-0005-0000-0000-0000F1740000}"/>
    <cellStyle name="Standard 4 5 6 6 2" xfId="7067" xr:uid="{00000000-0005-0000-0000-0000F2740000}"/>
    <cellStyle name="Standard 4 5 6 6 2 2" xfId="15488" xr:uid="{00000000-0005-0000-0000-0000F3740000}"/>
    <cellStyle name="Standard 4 5 6 6 2 2 2" xfId="32326" xr:uid="{00000000-0005-0000-0000-0000F4740000}"/>
    <cellStyle name="Standard 4 5 6 6 2 3" xfId="23908" xr:uid="{00000000-0005-0000-0000-0000F5740000}"/>
    <cellStyle name="Standard 4 5 6 6 3" xfId="12006" xr:uid="{00000000-0005-0000-0000-0000F6740000}"/>
    <cellStyle name="Standard 4 5 6 6 3 2" xfId="28844" xr:uid="{00000000-0005-0000-0000-0000F7740000}"/>
    <cellStyle name="Standard 4 5 6 6 4" xfId="20426" xr:uid="{00000000-0005-0000-0000-0000F8740000}"/>
    <cellStyle name="Standard 4 5 6 7" xfId="3995" xr:uid="{00000000-0005-0000-0000-0000F9740000}"/>
    <cellStyle name="Standard 4 5 6 7 2" xfId="12416" xr:uid="{00000000-0005-0000-0000-0000FA740000}"/>
    <cellStyle name="Standard 4 5 6 7 2 2" xfId="29254" xr:uid="{00000000-0005-0000-0000-0000FB740000}"/>
    <cellStyle name="Standard 4 5 6 7 3" xfId="20836" xr:uid="{00000000-0005-0000-0000-0000FC740000}"/>
    <cellStyle name="Standard 4 5 6 8" xfId="7562" xr:uid="{00000000-0005-0000-0000-0000FD740000}"/>
    <cellStyle name="Standard 4 5 6 8 2" xfId="15983" xr:uid="{00000000-0005-0000-0000-0000FE740000}"/>
    <cellStyle name="Standard 4 5 6 8 2 2" xfId="32821" xr:uid="{00000000-0005-0000-0000-0000FF740000}"/>
    <cellStyle name="Standard 4 5 6 8 3" xfId="24403" xr:uid="{00000000-0005-0000-0000-000000750000}"/>
    <cellStyle name="Standard 4 5 6 9" xfId="8053" xr:uid="{00000000-0005-0000-0000-000001750000}"/>
    <cellStyle name="Standard 4 5 6 9 2" xfId="16474" xr:uid="{00000000-0005-0000-0000-000002750000}"/>
    <cellStyle name="Standard 4 5 6 9 2 2" xfId="33312" xr:uid="{00000000-0005-0000-0000-000003750000}"/>
    <cellStyle name="Standard 4 5 6 9 3" xfId="24894" xr:uid="{00000000-0005-0000-0000-000004750000}"/>
    <cellStyle name="Standard 4 5 7" xfId="629" xr:uid="{00000000-0005-0000-0000-000005750000}"/>
    <cellStyle name="Standard 4 5 7 2" xfId="1617" xr:uid="{00000000-0005-0000-0000-000006750000}"/>
    <cellStyle name="Standard 4 5 7 2 2" xfId="5153" xr:uid="{00000000-0005-0000-0000-000007750000}"/>
    <cellStyle name="Standard 4 5 7 2 2 2" xfId="13574" xr:uid="{00000000-0005-0000-0000-000008750000}"/>
    <cellStyle name="Standard 4 5 7 2 2 2 2" xfId="30412" xr:uid="{00000000-0005-0000-0000-000009750000}"/>
    <cellStyle name="Standard 4 5 7 2 2 3" xfId="21994" xr:uid="{00000000-0005-0000-0000-00000A750000}"/>
    <cellStyle name="Standard 4 5 7 2 3" xfId="10092" xr:uid="{00000000-0005-0000-0000-00000B750000}"/>
    <cellStyle name="Standard 4 5 7 2 3 2" xfId="26930" xr:uid="{00000000-0005-0000-0000-00000C750000}"/>
    <cellStyle name="Standard 4 5 7 2 4" xfId="18512" xr:uid="{00000000-0005-0000-0000-00000D750000}"/>
    <cellStyle name="Standard 4 5 7 3" xfId="4165" xr:uid="{00000000-0005-0000-0000-00000E750000}"/>
    <cellStyle name="Standard 4 5 7 3 2" xfId="12586" xr:uid="{00000000-0005-0000-0000-00000F750000}"/>
    <cellStyle name="Standard 4 5 7 3 2 2" xfId="29424" xr:uid="{00000000-0005-0000-0000-000010750000}"/>
    <cellStyle name="Standard 4 5 7 3 3" xfId="21006" xr:uid="{00000000-0005-0000-0000-000011750000}"/>
    <cellStyle name="Standard 4 5 7 4" xfId="9104" xr:uid="{00000000-0005-0000-0000-000012750000}"/>
    <cellStyle name="Standard 4 5 7 4 2" xfId="25942" xr:uid="{00000000-0005-0000-0000-000013750000}"/>
    <cellStyle name="Standard 4 5 7 5" xfId="17524" xr:uid="{00000000-0005-0000-0000-000014750000}"/>
    <cellStyle name="Standard 4 5 8" xfId="1122" xr:uid="{00000000-0005-0000-0000-000015750000}"/>
    <cellStyle name="Standard 4 5 8 2" xfId="4658" xr:uid="{00000000-0005-0000-0000-000016750000}"/>
    <cellStyle name="Standard 4 5 8 2 2" xfId="13079" xr:uid="{00000000-0005-0000-0000-000017750000}"/>
    <cellStyle name="Standard 4 5 8 2 2 2" xfId="29917" xr:uid="{00000000-0005-0000-0000-000018750000}"/>
    <cellStyle name="Standard 4 5 8 2 3" xfId="21499" xr:uid="{00000000-0005-0000-0000-000019750000}"/>
    <cellStyle name="Standard 4 5 8 3" xfId="9597" xr:uid="{00000000-0005-0000-0000-00001A750000}"/>
    <cellStyle name="Standard 4 5 8 3 2" xfId="26435" xr:uid="{00000000-0005-0000-0000-00001B750000}"/>
    <cellStyle name="Standard 4 5 8 4" xfId="18017" xr:uid="{00000000-0005-0000-0000-00001C750000}"/>
    <cellStyle name="Standard 4 5 9" xfId="2570" xr:uid="{00000000-0005-0000-0000-00001D750000}"/>
    <cellStyle name="Standard 4 5 9 2" xfId="6056" xr:uid="{00000000-0005-0000-0000-00001E750000}"/>
    <cellStyle name="Standard 4 5 9 2 2" xfId="14477" xr:uid="{00000000-0005-0000-0000-00001F750000}"/>
    <cellStyle name="Standard 4 5 9 2 2 2" xfId="31315" xr:uid="{00000000-0005-0000-0000-000020750000}"/>
    <cellStyle name="Standard 4 5 9 2 3" xfId="22897" xr:uid="{00000000-0005-0000-0000-000021750000}"/>
    <cellStyle name="Standard 4 5 9 3" xfId="10995" xr:uid="{00000000-0005-0000-0000-000022750000}"/>
    <cellStyle name="Standard 4 5 9 3 2" xfId="27833" xr:uid="{00000000-0005-0000-0000-000023750000}"/>
    <cellStyle name="Standard 4 5 9 4" xfId="19415" xr:uid="{00000000-0005-0000-0000-000024750000}"/>
    <cellStyle name="Standard 4 5_1" xfId="267" xr:uid="{00000000-0005-0000-0000-000025750000}"/>
    <cellStyle name="Standard 4 6" xfId="62" xr:uid="{00000000-0005-0000-0000-000026750000}"/>
    <cellStyle name="Standard 4 6 10" xfId="3586" xr:uid="{00000000-0005-0000-0000-000027750000}"/>
    <cellStyle name="Standard 4 6 10 2" xfId="7068" xr:uid="{00000000-0005-0000-0000-000028750000}"/>
    <cellStyle name="Standard 4 6 10 2 2" xfId="15489" xr:uid="{00000000-0005-0000-0000-000029750000}"/>
    <cellStyle name="Standard 4 6 10 2 2 2" xfId="32327" xr:uid="{00000000-0005-0000-0000-00002A750000}"/>
    <cellStyle name="Standard 4 6 10 2 3" xfId="23909" xr:uid="{00000000-0005-0000-0000-00002B750000}"/>
    <cellStyle name="Standard 4 6 10 3" xfId="12007" xr:uid="{00000000-0005-0000-0000-00002C750000}"/>
    <cellStyle name="Standard 4 6 10 3 2" xfId="28845" xr:uid="{00000000-0005-0000-0000-00002D750000}"/>
    <cellStyle name="Standard 4 6 10 4" xfId="20427" xr:uid="{00000000-0005-0000-0000-00002E750000}"/>
    <cellStyle name="Standard 4 6 11" xfId="3701" xr:uid="{00000000-0005-0000-0000-00002F750000}"/>
    <cellStyle name="Standard 4 6 11 2" xfId="12122" xr:uid="{00000000-0005-0000-0000-000030750000}"/>
    <cellStyle name="Standard 4 6 11 2 2" xfId="28960" xr:uid="{00000000-0005-0000-0000-000031750000}"/>
    <cellStyle name="Standard 4 6 11 3" xfId="20542" xr:uid="{00000000-0005-0000-0000-000032750000}"/>
    <cellStyle name="Standard 4 6 12" xfId="7563" xr:uid="{00000000-0005-0000-0000-000033750000}"/>
    <cellStyle name="Standard 4 6 12 2" xfId="15984" xr:uid="{00000000-0005-0000-0000-000034750000}"/>
    <cellStyle name="Standard 4 6 12 2 2" xfId="32822" xr:uid="{00000000-0005-0000-0000-000035750000}"/>
    <cellStyle name="Standard 4 6 12 3" xfId="24404" xr:uid="{00000000-0005-0000-0000-000036750000}"/>
    <cellStyle name="Standard 4 6 13" xfId="8054" xr:uid="{00000000-0005-0000-0000-000037750000}"/>
    <cellStyle name="Standard 4 6 13 2" xfId="16475" xr:uid="{00000000-0005-0000-0000-000038750000}"/>
    <cellStyle name="Standard 4 6 13 2 2" xfId="33313" xr:uid="{00000000-0005-0000-0000-000039750000}"/>
    <cellStyle name="Standard 4 6 13 3" xfId="24895" xr:uid="{00000000-0005-0000-0000-00003A750000}"/>
    <cellStyle name="Standard 4 6 14" xfId="8547" xr:uid="{00000000-0005-0000-0000-00003B750000}"/>
    <cellStyle name="Standard 4 6 14 2" xfId="16968" xr:uid="{00000000-0005-0000-0000-00003C750000}"/>
    <cellStyle name="Standard 4 6 14 2 2" xfId="33806" xr:uid="{00000000-0005-0000-0000-00003D750000}"/>
    <cellStyle name="Standard 4 6 14 3" xfId="25388" xr:uid="{00000000-0005-0000-0000-00003E750000}"/>
    <cellStyle name="Standard 4 6 15" xfId="8639" xr:uid="{00000000-0005-0000-0000-00003F750000}"/>
    <cellStyle name="Standard 4 6 15 2" xfId="25478" xr:uid="{00000000-0005-0000-0000-000040750000}"/>
    <cellStyle name="Standard 4 6 16" xfId="17059" xr:uid="{00000000-0005-0000-0000-000041750000}"/>
    <cellStyle name="Standard 4 6 2" xfId="128" xr:uid="{00000000-0005-0000-0000-000042750000}"/>
    <cellStyle name="Standard 4 6 2 10" xfId="3743" xr:uid="{00000000-0005-0000-0000-000043750000}"/>
    <cellStyle name="Standard 4 6 2 10 2" xfId="12164" xr:uid="{00000000-0005-0000-0000-000044750000}"/>
    <cellStyle name="Standard 4 6 2 10 2 2" xfId="29002" xr:uid="{00000000-0005-0000-0000-000045750000}"/>
    <cellStyle name="Standard 4 6 2 10 3" xfId="20584" xr:uid="{00000000-0005-0000-0000-000046750000}"/>
    <cellStyle name="Standard 4 6 2 11" xfId="7564" xr:uid="{00000000-0005-0000-0000-000047750000}"/>
    <cellStyle name="Standard 4 6 2 11 2" xfId="15985" xr:uid="{00000000-0005-0000-0000-000048750000}"/>
    <cellStyle name="Standard 4 6 2 11 2 2" xfId="32823" xr:uid="{00000000-0005-0000-0000-000049750000}"/>
    <cellStyle name="Standard 4 6 2 11 3" xfId="24405" xr:uid="{00000000-0005-0000-0000-00004A750000}"/>
    <cellStyle name="Standard 4 6 2 12" xfId="8055" xr:uid="{00000000-0005-0000-0000-00004B750000}"/>
    <cellStyle name="Standard 4 6 2 12 2" xfId="16476" xr:uid="{00000000-0005-0000-0000-00004C750000}"/>
    <cellStyle name="Standard 4 6 2 12 2 2" xfId="33314" xr:uid="{00000000-0005-0000-0000-00004D750000}"/>
    <cellStyle name="Standard 4 6 2 12 3" xfId="24896" xr:uid="{00000000-0005-0000-0000-00004E750000}"/>
    <cellStyle name="Standard 4 6 2 13" xfId="8548" xr:uid="{00000000-0005-0000-0000-00004F750000}"/>
    <cellStyle name="Standard 4 6 2 13 2" xfId="16969" xr:uid="{00000000-0005-0000-0000-000050750000}"/>
    <cellStyle name="Standard 4 6 2 13 2 2" xfId="33807" xr:uid="{00000000-0005-0000-0000-000051750000}"/>
    <cellStyle name="Standard 4 6 2 13 3" xfId="25389" xr:uid="{00000000-0005-0000-0000-000052750000}"/>
    <cellStyle name="Standard 4 6 2 14" xfId="8681" xr:uid="{00000000-0005-0000-0000-000053750000}"/>
    <cellStyle name="Standard 4 6 2 14 2" xfId="25520" xr:uid="{00000000-0005-0000-0000-000054750000}"/>
    <cellStyle name="Standard 4 6 2 15" xfId="17101" xr:uid="{00000000-0005-0000-0000-000055750000}"/>
    <cellStyle name="Standard 4 6 2 2" xfId="275" xr:uid="{00000000-0005-0000-0000-000056750000}"/>
    <cellStyle name="Standard 4 6 2 2 10" xfId="7565" xr:uid="{00000000-0005-0000-0000-000057750000}"/>
    <cellStyle name="Standard 4 6 2 2 10 2" xfId="15986" xr:uid="{00000000-0005-0000-0000-000058750000}"/>
    <cellStyle name="Standard 4 6 2 2 10 2 2" xfId="32824" xr:uid="{00000000-0005-0000-0000-000059750000}"/>
    <cellStyle name="Standard 4 6 2 2 10 3" xfId="24406" xr:uid="{00000000-0005-0000-0000-00005A750000}"/>
    <cellStyle name="Standard 4 6 2 2 11" xfId="8056" xr:uid="{00000000-0005-0000-0000-00005B750000}"/>
    <cellStyle name="Standard 4 6 2 2 11 2" xfId="16477" xr:uid="{00000000-0005-0000-0000-00005C750000}"/>
    <cellStyle name="Standard 4 6 2 2 11 2 2" xfId="33315" xr:uid="{00000000-0005-0000-0000-00005D750000}"/>
    <cellStyle name="Standard 4 6 2 2 11 3" xfId="24897" xr:uid="{00000000-0005-0000-0000-00005E750000}"/>
    <cellStyle name="Standard 4 6 2 2 12" xfId="8549" xr:uid="{00000000-0005-0000-0000-00005F750000}"/>
    <cellStyle name="Standard 4 6 2 2 12 2" xfId="16970" xr:uid="{00000000-0005-0000-0000-000060750000}"/>
    <cellStyle name="Standard 4 6 2 2 12 2 2" xfId="33808" xr:uid="{00000000-0005-0000-0000-000061750000}"/>
    <cellStyle name="Standard 4 6 2 2 12 3" xfId="25390" xr:uid="{00000000-0005-0000-0000-000062750000}"/>
    <cellStyle name="Standard 4 6 2 2 13" xfId="8757" xr:uid="{00000000-0005-0000-0000-000063750000}"/>
    <cellStyle name="Standard 4 6 2 2 13 2" xfId="25596" xr:uid="{00000000-0005-0000-0000-000064750000}"/>
    <cellStyle name="Standard 4 6 2 2 14" xfId="17177" xr:uid="{00000000-0005-0000-0000-000065750000}"/>
    <cellStyle name="Standard 4 6 2 2 2" xfId="445" xr:uid="{00000000-0005-0000-0000-000066750000}"/>
    <cellStyle name="Standard 4 6 2 2 2 10" xfId="8550" xr:uid="{00000000-0005-0000-0000-000067750000}"/>
    <cellStyle name="Standard 4 6 2 2 2 10 2" xfId="16971" xr:uid="{00000000-0005-0000-0000-000068750000}"/>
    <cellStyle name="Standard 4 6 2 2 2 10 2 2" xfId="33809" xr:uid="{00000000-0005-0000-0000-000069750000}"/>
    <cellStyle name="Standard 4 6 2 2 2 10 3" xfId="25391" xr:uid="{00000000-0005-0000-0000-00006A750000}"/>
    <cellStyle name="Standard 4 6 2 2 2 11" xfId="8920" xr:uid="{00000000-0005-0000-0000-00006B750000}"/>
    <cellStyle name="Standard 4 6 2 2 2 11 2" xfId="25759" xr:uid="{00000000-0005-0000-0000-00006C750000}"/>
    <cellStyle name="Standard 4 6 2 2 2 12" xfId="17340" xr:uid="{00000000-0005-0000-0000-00006D750000}"/>
    <cellStyle name="Standard 4 6 2 2 2 2" xfId="941" xr:uid="{00000000-0005-0000-0000-00006E750000}"/>
    <cellStyle name="Standard 4 6 2 2 2 2 2" xfId="1929" xr:uid="{00000000-0005-0000-0000-00006F750000}"/>
    <cellStyle name="Standard 4 6 2 2 2 2 2 2" xfId="5465" xr:uid="{00000000-0005-0000-0000-000070750000}"/>
    <cellStyle name="Standard 4 6 2 2 2 2 2 2 2" xfId="13886" xr:uid="{00000000-0005-0000-0000-000071750000}"/>
    <cellStyle name="Standard 4 6 2 2 2 2 2 2 2 2" xfId="30724" xr:uid="{00000000-0005-0000-0000-000072750000}"/>
    <cellStyle name="Standard 4 6 2 2 2 2 2 2 3" xfId="22306" xr:uid="{00000000-0005-0000-0000-000073750000}"/>
    <cellStyle name="Standard 4 6 2 2 2 2 2 3" xfId="10404" xr:uid="{00000000-0005-0000-0000-000074750000}"/>
    <cellStyle name="Standard 4 6 2 2 2 2 2 3 2" xfId="27242" xr:uid="{00000000-0005-0000-0000-000075750000}"/>
    <cellStyle name="Standard 4 6 2 2 2 2 2 4" xfId="18824" xr:uid="{00000000-0005-0000-0000-000076750000}"/>
    <cellStyle name="Standard 4 6 2 2 2 2 3" xfId="4477" xr:uid="{00000000-0005-0000-0000-000077750000}"/>
    <cellStyle name="Standard 4 6 2 2 2 2 3 2" xfId="12898" xr:uid="{00000000-0005-0000-0000-000078750000}"/>
    <cellStyle name="Standard 4 6 2 2 2 2 3 2 2" xfId="29736" xr:uid="{00000000-0005-0000-0000-000079750000}"/>
    <cellStyle name="Standard 4 6 2 2 2 2 3 3" xfId="21318" xr:uid="{00000000-0005-0000-0000-00007A750000}"/>
    <cellStyle name="Standard 4 6 2 2 2 2 4" xfId="9416" xr:uid="{00000000-0005-0000-0000-00007B750000}"/>
    <cellStyle name="Standard 4 6 2 2 2 2 4 2" xfId="26254" xr:uid="{00000000-0005-0000-0000-00007C750000}"/>
    <cellStyle name="Standard 4 6 2 2 2 2 5" xfId="17836" xr:uid="{00000000-0005-0000-0000-00007D750000}"/>
    <cellStyle name="Standard 4 6 2 2 2 3" xfId="1434" xr:uid="{00000000-0005-0000-0000-00007E750000}"/>
    <cellStyle name="Standard 4 6 2 2 2 3 2" xfId="4970" xr:uid="{00000000-0005-0000-0000-00007F750000}"/>
    <cellStyle name="Standard 4 6 2 2 2 3 2 2" xfId="13391" xr:uid="{00000000-0005-0000-0000-000080750000}"/>
    <cellStyle name="Standard 4 6 2 2 2 3 2 2 2" xfId="30229" xr:uid="{00000000-0005-0000-0000-000081750000}"/>
    <cellStyle name="Standard 4 6 2 2 2 3 2 3" xfId="21811" xr:uid="{00000000-0005-0000-0000-000082750000}"/>
    <cellStyle name="Standard 4 6 2 2 2 3 3" xfId="9909" xr:uid="{00000000-0005-0000-0000-000083750000}"/>
    <cellStyle name="Standard 4 6 2 2 2 3 3 2" xfId="26747" xr:uid="{00000000-0005-0000-0000-000084750000}"/>
    <cellStyle name="Standard 4 6 2 2 2 3 4" xfId="18329" xr:uid="{00000000-0005-0000-0000-000085750000}"/>
    <cellStyle name="Standard 4 6 2 2 2 4" xfId="2597" xr:uid="{00000000-0005-0000-0000-000086750000}"/>
    <cellStyle name="Standard 4 6 2 2 2 4 2" xfId="6083" xr:uid="{00000000-0005-0000-0000-000087750000}"/>
    <cellStyle name="Standard 4 6 2 2 2 4 2 2" xfId="14504" xr:uid="{00000000-0005-0000-0000-000088750000}"/>
    <cellStyle name="Standard 4 6 2 2 2 4 2 2 2" xfId="31342" xr:uid="{00000000-0005-0000-0000-000089750000}"/>
    <cellStyle name="Standard 4 6 2 2 2 4 2 3" xfId="22924" xr:uid="{00000000-0005-0000-0000-00008A750000}"/>
    <cellStyle name="Standard 4 6 2 2 2 4 3" xfId="11022" xr:uid="{00000000-0005-0000-0000-00008B750000}"/>
    <cellStyle name="Standard 4 6 2 2 2 4 3 2" xfId="27860" xr:uid="{00000000-0005-0000-0000-00008C750000}"/>
    <cellStyle name="Standard 4 6 2 2 2 4 4" xfId="19442" xr:uid="{00000000-0005-0000-0000-00008D750000}"/>
    <cellStyle name="Standard 4 6 2 2 2 5" xfId="3092" xr:uid="{00000000-0005-0000-0000-00008E750000}"/>
    <cellStyle name="Standard 4 6 2 2 2 5 2" xfId="6574" xr:uid="{00000000-0005-0000-0000-00008F750000}"/>
    <cellStyle name="Standard 4 6 2 2 2 5 2 2" xfId="14995" xr:uid="{00000000-0005-0000-0000-000090750000}"/>
    <cellStyle name="Standard 4 6 2 2 2 5 2 2 2" xfId="31833" xr:uid="{00000000-0005-0000-0000-000091750000}"/>
    <cellStyle name="Standard 4 6 2 2 2 5 2 3" xfId="23415" xr:uid="{00000000-0005-0000-0000-000092750000}"/>
    <cellStyle name="Standard 4 6 2 2 2 5 3" xfId="11513" xr:uid="{00000000-0005-0000-0000-000093750000}"/>
    <cellStyle name="Standard 4 6 2 2 2 5 3 2" xfId="28351" xr:uid="{00000000-0005-0000-0000-000094750000}"/>
    <cellStyle name="Standard 4 6 2 2 2 5 4" xfId="19933" xr:uid="{00000000-0005-0000-0000-000095750000}"/>
    <cellStyle name="Standard 4 6 2 2 2 6" xfId="3589" xr:uid="{00000000-0005-0000-0000-000096750000}"/>
    <cellStyle name="Standard 4 6 2 2 2 6 2" xfId="7071" xr:uid="{00000000-0005-0000-0000-000097750000}"/>
    <cellStyle name="Standard 4 6 2 2 2 6 2 2" xfId="15492" xr:uid="{00000000-0005-0000-0000-000098750000}"/>
    <cellStyle name="Standard 4 6 2 2 2 6 2 2 2" xfId="32330" xr:uid="{00000000-0005-0000-0000-000099750000}"/>
    <cellStyle name="Standard 4 6 2 2 2 6 2 3" xfId="23912" xr:uid="{00000000-0005-0000-0000-00009A750000}"/>
    <cellStyle name="Standard 4 6 2 2 2 6 3" xfId="12010" xr:uid="{00000000-0005-0000-0000-00009B750000}"/>
    <cellStyle name="Standard 4 6 2 2 2 6 3 2" xfId="28848" xr:uid="{00000000-0005-0000-0000-00009C750000}"/>
    <cellStyle name="Standard 4 6 2 2 2 6 4" xfId="20430" xr:uid="{00000000-0005-0000-0000-00009D750000}"/>
    <cellStyle name="Standard 4 6 2 2 2 7" xfId="3982" xr:uid="{00000000-0005-0000-0000-00009E750000}"/>
    <cellStyle name="Standard 4 6 2 2 2 7 2" xfId="12403" xr:uid="{00000000-0005-0000-0000-00009F750000}"/>
    <cellStyle name="Standard 4 6 2 2 2 7 2 2" xfId="29241" xr:uid="{00000000-0005-0000-0000-0000A0750000}"/>
    <cellStyle name="Standard 4 6 2 2 2 7 3" xfId="20823" xr:uid="{00000000-0005-0000-0000-0000A1750000}"/>
    <cellStyle name="Standard 4 6 2 2 2 8" xfId="7566" xr:uid="{00000000-0005-0000-0000-0000A2750000}"/>
    <cellStyle name="Standard 4 6 2 2 2 8 2" xfId="15987" xr:uid="{00000000-0005-0000-0000-0000A3750000}"/>
    <cellStyle name="Standard 4 6 2 2 2 8 2 2" xfId="32825" xr:uid="{00000000-0005-0000-0000-0000A4750000}"/>
    <cellStyle name="Standard 4 6 2 2 2 8 3" xfId="24407" xr:uid="{00000000-0005-0000-0000-0000A5750000}"/>
    <cellStyle name="Standard 4 6 2 2 2 9" xfId="8057" xr:uid="{00000000-0005-0000-0000-0000A6750000}"/>
    <cellStyle name="Standard 4 6 2 2 2 9 2" xfId="16478" xr:uid="{00000000-0005-0000-0000-0000A7750000}"/>
    <cellStyle name="Standard 4 6 2 2 2 9 2 2" xfId="33316" xr:uid="{00000000-0005-0000-0000-0000A8750000}"/>
    <cellStyle name="Standard 4 6 2 2 2 9 3" xfId="24898" xr:uid="{00000000-0005-0000-0000-0000A9750000}"/>
    <cellStyle name="Standard 4 6 2 2 3" xfId="607" xr:uid="{00000000-0005-0000-0000-0000AA750000}"/>
    <cellStyle name="Standard 4 6 2 2 3 10" xfId="8551" xr:uid="{00000000-0005-0000-0000-0000AB750000}"/>
    <cellStyle name="Standard 4 6 2 2 3 10 2" xfId="16972" xr:uid="{00000000-0005-0000-0000-0000AC750000}"/>
    <cellStyle name="Standard 4 6 2 2 3 10 2 2" xfId="33810" xr:uid="{00000000-0005-0000-0000-0000AD750000}"/>
    <cellStyle name="Standard 4 6 2 2 3 10 3" xfId="25392" xr:uid="{00000000-0005-0000-0000-0000AE750000}"/>
    <cellStyle name="Standard 4 6 2 2 3 11" xfId="9083" xr:uid="{00000000-0005-0000-0000-0000AF750000}"/>
    <cellStyle name="Standard 4 6 2 2 3 11 2" xfId="25921" xr:uid="{00000000-0005-0000-0000-0000B0750000}"/>
    <cellStyle name="Standard 4 6 2 2 3 12" xfId="17503" xr:uid="{00000000-0005-0000-0000-0000B1750000}"/>
    <cellStyle name="Standard 4 6 2 2 3 2" xfId="1103" xr:uid="{00000000-0005-0000-0000-0000B2750000}"/>
    <cellStyle name="Standard 4 6 2 2 3 2 2" xfId="2091" xr:uid="{00000000-0005-0000-0000-0000B3750000}"/>
    <cellStyle name="Standard 4 6 2 2 3 2 2 2" xfId="5627" xr:uid="{00000000-0005-0000-0000-0000B4750000}"/>
    <cellStyle name="Standard 4 6 2 2 3 2 2 2 2" xfId="14048" xr:uid="{00000000-0005-0000-0000-0000B5750000}"/>
    <cellStyle name="Standard 4 6 2 2 3 2 2 2 2 2" xfId="30886" xr:uid="{00000000-0005-0000-0000-0000B6750000}"/>
    <cellStyle name="Standard 4 6 2 2 3 2 2 2 3" xfId="22468" xr:uid="{00000000-0005-0000-0000-0000B7750000}"/>
    <cellStyle name="Standard 4 6 2 2 3 2 2 3" xfId="10566" xr:uid="{00000000-0005-0000-0000-0000B8750000}"/>
    <cellStyle name="Standard 4 6 2 2 3 2 2 3 2" xfId="27404" xr:uid="{00000000-0005-0000-0000-0000B9750000}"/>
    <cellStyle name="Standard 4 6 2 2 3 2 2 4" xfId="18986" xr:uid="{00000000-0005-0000-0000-0000BA750000}"/>
    <cellStyle name="Standard 4 6 2 2 3 2 3" xfId="4639" xr:uid="{00000000-0005-0000-0000-0000BB750000}"/>
    <cellStyle name="Standard 4 6 2 2 3 2 3 2" xfId="13060" xr:uid="{00000000-0005-0000-0000-0000BC750000}"/>
    <cellStyle name="Standard 4 6 2 2 3 2 3 2 2" xfId="29898" xr:uid="{00000000-0005-0000-0000-0000BD750000}"/>
    <cellStyle name="Standard 4 6 2 2 3 2 3 3" xfId="21480" xr:uid="{00000000-0005-0000-0000-0000BE750000}"/>
    <cellStyle name="Standard 4 6 2 2 3 2 4" xfId="9578" xr:uid="{00000000-0005-0000-0000-0000BF750000}"/>
    <cellStyle name="Standard 4 6 2 2 3 2 4 2" xfId="26416" xr:uid="{00000000-0005-0000-0000-0000C0750000}"/>
    <cellStyle name="Standard 4 6 2 2 3 2 5" xfId="17998" xr:uid="{00000000-0005-0000-0000-0000C1750000}"/>
    <cellStyle name="Standard 4 6 2 2 3 3" xfId="1596" xr:uid="{00000000-0005-0000-0000-0000C2750000}"/>
    <cellStyle name="Standard 4 6 2 2 3 3 2" xfId="5132" xr:uid="{00000000-0005-0000-0000-0000C3750000}"/>
    <cellStyle name="Standard 4 6 2 2 3 3 2 2" xfId="13553" xr:uid="{00000000-0005-0000-0000-0000C4750000}"/>
    <cellStyle name="Standard 4 6 2 2 3 3 2 2 2" xfId="30391" xr:uid="{00000000-0005-0000-0000-0000C5750000}"/>
    <cellStyle name="Standard 4 6 2 2 3 3 2 3" xfId="21973" xr:uid="{00000000-0005-0000-0000-0000C6750000}"/>
    <cellStyle name="Standard 4 6 2 2 3 3 3" xfId="10071" xr:uid="{00000000-0005-0000-0000-0000C7750000}"/>
    <cellStyle name="Standard 4 6 2 2 3 3 3 2" xfId="26909" xr:uid="{00000000-0005-0000-0000-0000C8750000}"/>
    <cellStyle name="Standard 4 6 2 2 3 3 4" xfId="18491" xr:uid="{00000000-0005-0000-0000-0000C9750000}"/>
    <cellStyle name="Standard 4 6 2 2 3 4" xfId="2598" xr:uid="{00000000-0005-0000-0000-0000CA750000}"/>
    <cellStyle name="Standard 4 6 2 2 3 4 2" xfId="6084" xr:uid="{00000000-0005-0000-0000-0000CB750000}"/>
    <cellStyle name="Standard 4 6 2 2 3 4 2 2" xfId="14505" xr:uid="{00000000-0005-0000-0000-0000CC750000}"/>
    <cellStyle name="Standard 4 6 2 2 3 4 2 2 2" xfId="31343" xr:uid="{00000000-0005-0000-0000-0000CD750000}"/>
    <cellStyle name="Standard 4 6 2 2 3 4 2 3" xfId="22925" xr:uid="{00000000-0005-0000-0000-0000CE750000}"/>
    <cellStyle name="Standard 4 6 2 2 3 4 3" xfId="11023" xr:uid="{00000000-0005-0000-0000-0000CF750000}"/>
    <cellStyle name="Standard 4 6 2 2 3 4 3 2" xfId="27861" xr:uid="{00000000-0005-0000-0000-0000D0750000}"/>
    <cellStyle name="Standard 4 6 2 2 3 4 4" xfId="19443" xr:uid="{00000000-0005-0000-0000-0000D1750000}"/>
    <cellStyle name="Standard 4 6 2 2 3 5" xfId="3093" xr:uid="{00000000-0005-0000-0000-0000D2750000}"/>
    <cellStyle name="Standard 4 6 2 2 3 5 2" xfId="6575" xr:uid="{00000000-0005-0000-0000-0000D3750000}"/>
    <cellStyle name="Standard 4 6 2 2 3 5 2 2" xfId="14996" xr:uid="{00000000-0005-0000-0000-0000D4750000}"/>
    <cellStyle name="Standard 4 6 2 2 3 5 2 2 2" xfId="31834" xr:uid="{00000000-0005-0000-0000-0000D5750000}"/>
    <cellStyle name="Standard 4 6 2 2 3 5 2 3" xfId="23416" xr:uid="{00000000-0005-0000-0000-0000D6750000}"/>
    <cellStyle name="Standard 4 6 2 2 3 5 3" xfId="11514" xr:uid="{00000000-0005-0000-0000-0000D7750000}"/>
    <cellStyle name="Standard 4 6 2 2 3 5 3 2" xfId="28352" xr:uid="{00000000-0005-0000-0000-0000D8750000}"/>
    <cellStyle name="Standard 4 6 2 2 3 5 4" xfId="19934" xr:uid="{00000000-0005-0000-0000-0000D9750000}"/>
    <cellStyle name="Standard 4 6 2 2 3 6" xfId="3590" xr:uid="{00000000-0005-0000-0000-0000DA750000}"/>
    <cellStyle name="Standard 4 6 2 2 3 6 2" xfId="7072" xr:uid="{00000000-0005-0000-0000-0000DB750000}"/>
    <cellStyle name="Standard 4 6 2 2 3 6 2 2" xfId="15493" xr:uid="{00000000-0005-0000-0000-0000DC750000}"/>
    <cellStyle name="Standard 4 6 2 2 3 6 2 2 2" xfId="32331" xr:uid="{00000000-0005-0000-0000-0000DD750000}"/>
    <cellStyle name="Standard 4 6 2 2 3 6 2 3" xfId="23913" xr:uid="{00000000-0005-0000-0000-0000DE750000}"/>
    <cellStyle name="Standard 4 6 2 2 3 6 3" xfId="12011" xr:uid="{00000000-0005-0000-0000-0000DF750000}"/>
    <cellStyle name="Standard 4 6 2 2 3 6 3 2" xfId="28849" xr:uid="{00000000-0005-0000-0000-0000E0750000}"/>
    <cellStyle name="Standard 4 6 2 2 3 6 4" xfId="20431" xr:uid="{00000000-0005-0000-0000-0000E1750000}"/>
    <cellStyle name="Standard 4 6 2 2 3 7" xfId="4144" xr:uid="{00000000-0005-0000-0000-0000E2750000}"/>
    <cellStyle name="Standard 4 6 2 2 3 7 2" xfId="12565" xr:uid="{00000000-0005-0000-0000-0000E3750000}"/>
    <cellStyle name="Standard 4 6 2 2 3 7 2 2" xfId="29403" xr:uid="{00000000-0005-0000-0000-0000E4750000}"/>
    <cellStyle name="Standard 4 6 2 2 3 7 3" xfId="20985" xr:uid="{00000000-0005-0000-0000-0000E5750000}"/>
    <cellStyle name="Standard 4 6 2 2 3 8" xfId="7567" xr:uid="{00000000-0005-0000-0000-0000E6750000}"/>
    <cellStyle name="Standard 4 6 2 2 3 8 2" xfId="15988" xr:uid="{00000000-0005-0000-0000-0000E7750000}"/>
    <cellStyle name="Standard 4 6 2 2 3 8 2 2" xfId="32826" xr:uid="{00000000-0005-0000-0000-0000E8750000}"/>
    <cellStyle name="Standard 4 6 2 2 3 8 3" xfId="24408" xr:uid="{00000000-0005-0000-0000-0000E9750000}"/>
    <cellStyle name="Standard 4 6 2 2 3 9" xfId="8058" xr:uid="{00000000-0005-0000-0000-0000EA750000}"/>
    <cellStyle name="Standard 4 6 2 2 3 9 2" xfId="16479" xr:uid="{00000000-0005-0000-0000-0000EB750000}"/>
    <cellStyle name="Standard 4 6 2 2 3 9 2 2" xfId="33317" xr:uid="{00000000-0005-0000-0000-0000EC750000}"/>
    <cellStyle name="Standard 4 6 2 2 3 9 3" xfId="24899" xr:uid="{00000000-0005-0000-0000-0000ED750000}"/>
    <cellStyle name="Standard 4 6 2 2 4" xfId="778" xr:uid="{00000000-0005-0000-0000-0000EE750000}"/>
    <cellStyle name="Standard 4 6 2 2 4 2" xfId="1766" xr:uid="{00000000-0005-0000-0000-0000EF750000}"/>
    <cellStyle name="Standard 4 6 2 2 4 2 2" xfId="5302" xr:uid="{00000000-0005-0000-0000-0000F0750000}"/>
    <cellStyle name="Standard 4 6 2 2 4 2 2 2" xfId="13723" xr:uid="{00000000-0005-0000-0000-0000F1750000}"/>
    <cellStyle name="Standard 4 6 2 2 4 2 2 2 2" xfId="30561" xr:uid="{00000000-0005-0000-0000-0000F2750000}"/>
    <cellStyle name="Standard 4 6 2 2 4 2 2 3" xfId="22143" xr:uid="{00000000-0005-0000-0000-0000F3750000}"/>
    <cellStyle name="Standard 4 6 2 2 4 2 3" xfId="10241" xr:uid="{00000000-0005-0000-0000-0000F4750000}"/>
    <cellStyle name="Standard 4 6 2 2 4 2 3 2" xfId="27079" xr:uid="{00000000-0005-0000-0000-0000F5750000}"/>
    <cellStyle name="Standard 4 6 2 2 4 2 4" xfId="18661" xr:uid="{00000000-0005-0000-0000-0000F6750000}"/>
    <cellStyle name="Standard 4 6 2 2 4 3" xfId="4314" xr:uid="{00000000-0005-0000-0000-0000F7750000}"/>
    <cellStyle name="Standard 4 6 2 2 4 3 2" xfId="12735" xr:uid="{00000000-0005-0000-0000-0000F8750000}"/>
    <cellStyle name="Standard 4 6 2 2 4 3 2 2" xfId="29573" xr:uid="{00000000-0005-0000-0000-0000F9750000}"/>
    <cellStyle name="Standard 4 6 2 2 4 3 3" xfId="21155" xr:uid="{00000000-0005-0000-0000-0000FA750000}"/>
    <cellStyle name="Standard 4 6 2 2 4 4" xfId="9253" xr:uid="{00000000-0005-0000-0000-0000FB750000}"/>
    <cellStyle name="Standard 4 6 2 2 4 4 2" xfId="26091" xr:uid="{00000000-0005-0000-0000-0000FC750000}"/>
    <cellStyle name="Standard 4 6 2 2 4 5" xfId="17673" xr:uid="{00000000-0005-0000-0000-0000FD750000}"/>
    <cellStyle name="Standard 4 6 2 2 5" xfId="1271" xr:uid="{00000000-0005-0000-0000-0000FE750000}"/>
    <cellStyle name="Standard 4 6 2 2 5 2" xfId="4807" xr:uid="{00000000-0005-0000-0000-0000FF750000}"/>
    <cellStyle name="Standard 4 6 2 2 5 2 2" xfId="13228" xr:uid="{00000000-0005-0000-0000-000000760000}"/>
    <cellStyle name="Standard 4 6 2 2 5 2 2 2" xfId="30066" xr:uid="{00000000-0005-0000-0000-000001760000}"/>
    <cellStyle name="Standard 4 6 2 2 5 2 3" xfId="21648" xr:uid="{00000000-0005-0000-0000-000002760000}"/>
    <cellStyle name="Standard 4 6 2 2 5 3" xfId="9746" xr:uid="{00000000-0005-0000-0000-000003760000}"/>
    <cellStyle name="Standard 4 6 2 2 5 3 2" xfId="26584" xr:uid="{00000000-0005-0000-0000-000004760000}"/>
    <cellStyle name="Standard 4 6 2 2 5 4" xfId="18166" xr:uid="{00000000-0005-0000-0000-000005760000}"/>
    <cellStyle name="Standard 4 6 2 2 6" xfId="2596" xr:uid="{00000000-0005-0000-0000-000006760000}"/>
    <cellStyle name="Standard 4 6 2 2 6 2" xfId="6082" xr:uid="{00000000-0005-0000-0000-000007760000}"/>
    <cellStyle name="Standard 4 6 2 2 6 2 2" xfId="14503" xr:uid="{00000000-0005-0000-0000-000008760000}"/>
    <cellStyle name="Standard 4 6 2 2 6 2 2 2" xfId="31341" xr:uid="{00000000-0005-0000-0000-000009760000}"/>
    <cellStyle name="Standard 4 6 2 2 6 2 3" xfId="22923" xr:uid="{00000000-0005-0000-0000-00000A760000}"/>
    <cellStyle name="Standard 4 6 2 2 6 3" xfId="11021" xr:uid="{00000000-0005-0000-0000-00000B760000}"/>
    <cellStyle name="Standard 4 6 2 2 6 3 2" xfId="27859" xr:uid="{00000000-0005-0000-0000-00000C760000}"/>
    <cellStyle name="Standard 4 6 2 2 6 4" xfId="19441" xr:uid="{00000000-0005-0000-0000-00000D760000}"/>
    <cellStyle name="Standard 4 6 2 2 7" xfId="3091" xr:uid="{00000000-0005-0000-0000-00000E760000}"/>
    <cellStyle name="Standard 4 6 2 2 7 2" xfId="6573" xr:uid="{00000000-0005-0000-0000-00000F760000}"/>
    <cellStyle name="Standard 4 6 2 2 7 2 2" xfId="14994" xr:uid="{00000000-0005-0000-0000-000010760000}"/>
    <cellStyle name="Standard 4 6 2 2 7 2 2 2" xfId="31832" xr:uid="{00000000-0005-0000-0000-000011760000}"/>
    <cellStyle name="Standard 4 6 2 2 7 2 3" xfId="23414" xr:uid="{00000000-0005-0000-0000-000012760000}"/>
    <cellStyle name="Standard 4 6 2 2 7 3" xfId="11512" xr:uid="{00000000-0005-0000-0000-000013760000}"/>
    <cellStyle name="Standard 4 6 2 2 7 3 2" xfId="28350" xr:uid="{00000000-0005-0000-0000-000014760000}"/>
    <cellStyle name="Standard 4 6 2 2 7 4" xfId="19932" xr:uid="{00000000-0005-0000-0000-000015760000}"/>
    <cellStyle name="Standard 4 6 2 2 8" xfId="3588" xr:uid="{00000000-0005-0000-0000-000016760000}"/>
    <cellStyle name="Standard 4 6 2 2 8 2" xfId="7070" xr:uid="{00000000-0005-0000-0000-000017760000}"/>
    <cellStyle name="Standard 4 6 2 2 8 2 2" xfId="15491" xr:uid="{00000000-0005-0000-0000-000018760000}"/>
    <cellStyle name="Standard 4 6 2 2 8 2 2 2" xfId="32329" xr:uid="{00000000-0005-0000-0000-000019760000}"/>
    <cellStyle name="Standard 4 6 2 2 8 2 3" xfId="23911" xr:uid="{00000000-0005-0000-0000-00001A760000}"/>
    <cellStyle name="Standard 4 6 2 2 8 3" xfId="12009" xr:uid="{00000000-0005-0000-0000-00001B760000}"/>
    <cellStyle name="Standard 4 6 2 2 8 3 2" xfId="28847" xr:uid="{00000000-0005-0000-0000-00001C760000}"/>
    <cellStyle name="Standard 4 6 2 2 8 4" xfId="20429" xr:uid="{00000000-0005-0000-0000-00001D760000}"/>
    <cellStyle name="Standard 4 6 2 2 9" xfId="3819" xr:uid="{00000000-0005-0000-0000-00001E760000}"/>
    <cellStyle name="Standard 4 6 2 2 9 2" xfId="12240" xr:uid="{00000000-0005-0000-0000-00001F760000}"/>
    <cellStyle name="Standard 4 6 2 2 9 2 2" xfId="29078" xr:uid="{00000000-0005-0000-0000-000020760000}"/>
    <cellStyle name="Standard 4 6 2 2 9 3" xfId="20660" xr:uid="{00000000-0005-0000-0000-000021760000}"/>
    <cellStyle name="Standard 4 6 2 3" xfId="369" xr:uid="{00000000-0005-0000-0000-000022760000}"/>
    <cellStyle name="Standard 4 6 2 3 10" xfId="8552" xr:uid="{00000000-0005-0000-0000-000023760000}"/>
    <cellStyle name="Standard 4 6 2 3 10 2" xfId="16973" xr:uid="{00000000-0005-0000-0000-000024760000}"/>
    <cellStyle name="Standard 4 6 2 3 10 2 2" xfId="33811" xr:uid="{00000000-0005-0000-0000-000025760000}"/>
    <cellStyle name="Standard 4 6 2 3 10 3" xfId="25393" xr:uid="{00000000-0005-0000-0000-000026760000}"/>
    <cellStyle name="Standard 4 6 2 3 11" xfId="8844" xr:uid="{00000000-0005-0000-0000-000027760000}"/>
    <cellStyle name="Standard 4 6 2 3 11 2" xfId="25683" xr:uid="{00000000-0005-0000-0000-000028760000}"/>
    <cellStyle name="Standard 4 6 2 3 12" xfId="17264" xr:uid="{00000000-0005-0000-0000-000029760000}"/>
    <cellStyle name="Standard 4 6 2 3 2" xfId="865" xr:uid="{00000000-0005-0000-0000-00002A760000}"/>
    <cellStyle name="Standard 4 6 2 3 2 2" xfId="1853" xr:uid="{00000000-0005-0000-0000-00002B760000}"/>
    <cellStyle name="Standard 4 6 2 3 2 2 2" xfId="5389" xr:uid="{00000000-0005-0000-0000-00002C760000}"/>
    <cellStyle name="Standard 4 6 2 3 2 2 2 2" xfId="13810" xr:uid="{00000000-0005-0000-0000-00002D760000}"/>
    <cellStyle name="Standard 4 6 2 3 2 2 2 2 2" xfId="30648" xr:uid="{00000000-0005-0000-0000-00002E760000}"/>
    <cellStyle name="Standard 4 6 2 3 2 2 2 3" xfId="22230" xr:uid="{00000000-0005-0000-0000-00002F760000}"/>
    <cellStyle name="Standard 4 6 2 3 2 2 3" xfId="10328" xr:uid="{00000000-0005-0000-0000-000030760000}"/>
    <cellStyle name="Standard 4 6 2 3 2 2 3 2" xfId="27166" xr:uid="{00000000-0005-0000-0000-000031760000}"/>
    <cellStyle name="Standard 4 6 2 3 2 2 4" xfId="18748" xr:uid="{00000000-0005-0000-0000-000032760000}"/>
    <cellStyle name="Standard 4 6 2 3 2 3" xfId="4401" xr:uid="{00000000-0005-0000-0000-000033760000}"/>
    <cellStyle name="Standard 4 6 2 3 2 3 2" xfId="12822" xr:uid="{00000000-0005-0000-0000-000034760000}"/>
    <cellStyle name="Standard 4 6 2 3 2 3 2 2" xfId="29660" xr:uid="{00000000-0005-0000-0000-000035760000}"/>
    <cellStyle name="Standard 4 6 2 3 2 3 3" xfId="21242" xr:uid="{00000000-0005-0000-0000-000036760000}"/>
    <cellStyle name="Standard 4 6 2 3 2 4" xfId="9340" xr:uid="{00000000-0005-0000-0000-000037760000}"/>
    <cellStyle name="Standard 4 6 2 3 2 4 2" xfId="26178" xr:uid="{00000000-0005-0000-0000-000038760000}"/>
    <cellStyle name="Standard 4 6 2 3 2 5" xfId="17760" xr:uid="{00000000-0005-0000-0000-000039760000}"/>
    <cellStyle name="Standard 4 6 2 3 3" xfId="1358" xr:uid="{00000000-0005-0000-0000-00003A760000}"/>
    <cellStyle name="Standard 4 6 2 3 3 2" xfId="4894" xr:uid="{00000000-0005-0000-0000-00003B760000}"/>
    <cellStyle name="Standard 4 6 2 3 3 2 2" xfId="13315" xr:uid="{00000000-0005-0000-0000-00003C760000}"/>
    <cellStyle name="Standard 4 6 2 3 3 2 2 2" xfId="30153" xr:uid="{00000000-0005-0000-0000-00003D760000}"/>
    <cellStyle name="Standard 4 6 2 3 3 2 3" xfId="21735" xr:uid="{00000000-0005-0000-0000-00003E760000}"/>
    <cellStyle name="Standard 4 6 2 3 3 3" xfId="9833" xr:uid="{00000000-0005-0000-0000-00003F760000}"/>
    <cellStyle name="Standard 4 6 2 3 3 3 2" xfId="26671" xr:uid="{00000000-0005-0000-0000-000040760000}"/>
    <cellStyle name="Standard 4 6 2 3 3 4" xfId="18253" xr:uid="{00000000-0005-0000-0000-000041760000}"/>
    <cellStyle name="Standard 4 6 2 3 4" xfId="2599" xr:uid="{00000000-0005-0000-0000-000042760000}"/>
    <cellStyle name="Standard 4 6 2 3 4 2" xfId="6085" xr:uid="{00000000-0005-0000-0000-000043760000}"/>
    <cellStyle name="Standard 4 6 2 3 4 2 2" xfId="14506" xr:uid="{00000000-0005-0000-0000-000044760000}"/>
    <cellStyle name="Standard 4 6 2 3 4 2 2 2" xfId="31344" xr:uid="{00000000-0005-0000-0000-000045760000}"/>
    <cellStyle name="Standard 4 6 2 3 4 2 3" xfId="22926" xr:uid="{00000000-0005-0000-0000-000046760000}"/>
    <cellStyle name="Standard 4 6 2 3 4 3" xfId="11024" xr:uid="{00000000-0005-0000-0000-000047760000}"/>
    <cellStyle name="Standard 4 6 2 3 4 3 2" xfId="27862" xr:uid="{00000000-0005-0000-0000-000048760000}"/>
    <cellStyle name="Standard 4 6 2 3 4 4" xfId="19444" xr:uid="{00000000-0005-0000-0000-000049760000}"/>
    <cellStyle name="Standard 4 6 2 3 5" xfId="3094" xr:uid="{00000000-0005-0000-0000-00004A760000}"/>
    <cellStyle name="Standard 4 6 2 3 5 2" xfId="6576" xr:uid="{00000000-0005-0000-0000-00004B760000}"/>
    <cellStyle name="Standard 4 6 2 3 5 2 2" xfId="14997" xr:uid="{00000000-0005-0000-0000-00004C760000}"/>
    <cellStyle name="Standard 4 6 2 3 5 2 2 2" xfId="31835" xr:uid="{00000000-0005-0000-0000-00004D760000}"/>
    <cellStyle name="Standard 4 6 2 3 5 2 3" xfId="23417" xr:uid="{00000000-0005-0000-0000-00004E760000}"/>
    <cellStyle name="Standard 4 6 2 3 5 3" xfId="11515" xr:uid="{00000000-0005-0000-0000-00004F760000}"/>
    <cellStyle name="Standard 4 6 2 3 5 3 2" xfId="28353" xr:uid="{00000000-0005-0000-0000-000050760000}"/>
    <cellStyle name="Standard 4 6 2 3 5 4" xfId="19935" xr:uid="{00000000-0005-0000-0000-000051760000}"/>
    <cellStyle name="Standard 4 6 2 3 6" xfId="3591" xr:uid="{00000000-0005-0000-0000-000052760000}"/>
    <cellStyle name="Standard 4 6 2 3 6 2" xfId="7073" xr:uid="{00000000-0005-0000-0000-000053760000}"/>
    <cellStyle name="Standard 4 6 2 3 6 2 2" xfId="15494" xr:uid="{00000000-0005-0000-0000-000054760000}"/>
    <cellStyle name="Standard 4 6 2 3 6 2 2 2" xfId="32332" xr:uid="{00000000-0005-0000-0000-000055760000}"/>
    <cellStyle name="Standard 4 6 2 3 6 2 3" xfId="23914" xr:uid="{00000000-0005-0000-0000-000056760000}"/>
    <cellStyle name="Standard 4 6 2 3 6 3" xfId="12012" xr:uid="{00000000-0005-0000-0000-000057760000}"/>
    <cellStyle name="Standard 4 6 2 3 6 3 2" xfId="28850" xr:uid="{00000000-0005-0000-0000-000058760000}"/>
    <cellStyle name="Standard 4 6 2 3 6 4" xfId="20432" xr:uid="{00000000-0005-0000-0000-000059760000}"/>
    <cellStyle name="Standard 4 6 2 3 7" xfId="3906" xr:uid="{00000000-0005-0000-0000-00005A760000}"/>
    <cellStyle name="Standard 4 6 2 3 7 2" xfId="12327" xr:uid="{00000000-0005-0000-0000-00005B760000}"/>
    <cellStyle name="Standard 4 6 2 3 7 2 2" xfId="29165" xr:uid="{00000000-0005-0000-0000-00005C760000}"/>
    <cellStyle name="Standard 4 6 2 3 7 3" xfId="20747" xr:uid="{00000000-0005-0000-0000-00005D760000}"/>
    <cellStyle name="Standard 4 6 2 3 8" xfId="7568" xr:uid="{00000000-0005-0000-0000-00005E760000}"/>
    <cellStyle name="Standard 4 6 2 3 8 2" xfId="15989" xr:uid="{00000000-0005-0000-0000-00005F760000}"/>
    <cellStyle name="Standard 4 6 2 3 8 2 2" xfId="32827" xr:uid="{00000000-0005-0000-0000-000060760000}"/>
    <cellStyle name="Standard 4 6 2 3 8 3" xfId="24409" xr:uid="{00000000-0005-0000-0000-000061760000}"/>
    <cellStyle name="Standard 4 6 2 3 9" xfId="8059" xr:uid="{00000000-0005-0000-0000-000062760000}"/>
    <cellStyle name="Standard 4 6 2 3 9 2" xfId="16480" xr:uid="{00000000-0005-0000-0000-000063760000}"/>
    <cellStyle name="Standard 4 6 2 3 9 2 2" xfId="33318" xr:uid="{00000000-0005-0000-0000-000064760000}"/>
    <cellStyle name="Standard 4 6 2 3 9 3" xfId="24900" xr:uid="{00000000-0005-0000-0000-000065760000}"/>
    <cellStyle name="Standard 4 6 2 4" xfId="531" xr:uid="{00000000-0005-0000-0000-000066760000}"/>
    <cellStyle name="Standard 4 6 2 4 10" xfId="8553" xr:uid="{00000000-0005-0000-0000-000067760000}"/>
    <cellStyle name="Standard 4 6 2 4 10 2" xfId="16974" xr:uid="{00000000-0005-0000-0000-000068760000}"/>
    <cellStyle name="Standard 4 6 2 4 10 2 2" xfId="33812" xr:uid="{00000000-0005-0000-0000-000069760000}"/>
    <cellStyle name="Standard 4 6 2 4 10 3" xfId="25394" xr:uid="{00000000-0005-0000-0000-00006A760000}"/>
    <cellStyle name="Standard 4 6 2 4 11" xfId="9007" xr:uid="{00000000-0005-0000-0000-00006B760000}"/>
    <cellStyle name="Standard 4 6 2 4 11 2" xfId="25845" xr:uid="{00000000-0005-0000-0000-00006C760000}"/>
    <cellStyle name="Standard 4 6 2 4 12" xfId="17427" xr:uid="{00000000-0005-0000-0000-00006D760000}"/>
    <cellStyle name="Standard 4 6 2 4 2" xfId="1027" xr:uid="{00000000-0005-0000-0000-00006E760000}"/>
    <cellStyle name="Standard 4 6 2 4 2 2" xfId="2015" xr:uid="{00000000-0005-0000-0000-00006F760000}"/>
    <cellStyle name="Standard 4 6 2 4 2 2 2" xfId="5551" xr:uid="{00000000-0005-0000-0000-000070760000}"/>
    <cellStyle name="Standard 4 6 2 4 2 2 2 2" xfId="13972" xr:uid="{00000000-0005-0000-0000-000071760000}"/>
    <cellStyle name="Standard 4 6 2 4 2 2 2 2 2" xfId="30810" xr:uid="{00000000-0005-0000-0000-000072760000}"/>
    <cellStyle name="Standard 4 6 2 4 2 2 2 3" xfId="22392" xr:uid="{00000000-0005-0000-0000-000073760000}"/>
    <cellStyle name="Standard 4 6 2 4 2 2 3" xfId="10490" xr:uid="{00000000-0005-0000-0000-000074760000}"/>
    <cellStyle name="Standard 4 6 2 4 2 2 3 2" xfId="27328" xr:uid="{00000000-0005-0000-0000-000075760000}"/>
    <cellStyle name="Standard 4 6 2 4 2 2 4" xfId="18910" xr:uid="{00000000-0005-0000-0000-000076760000}"/>
    <cellStyle name="Standard 4 6 2 4 2 3" xfId="4563" xr:uid="{00000000-0005-0000-0000-000077760000}"/>
    <cellStyle name="Standard 4 6 2 4 2 3 2" xfId="12984" xr:uid="{00000000-0005-0000-0000-000078760000}"/>
    <cellStyle name="Standard 4 6 2 4 2 3 2 2" xfId="29822" xr:uid="{00000000-0005-0000-0000-000079760000}"/>
    <cellStyle name="Standard 4 6 2 4 2 3 3" xfId="21404" xr:uid="{00000000-0005-0000-0000-00007A760000}"/>
    <cellStyle name="Standard 4 6 2 4 2 4" xfId="9502" xr:uid="{00000000-0005-0000-0000-00007B760000}"/>
    <cellStyle name="Standard 4 6 2 4 2 4 2" xfId="26340" xr:uid="{00000000-0005-0000-0000-00007C760000}"/>
    <cellStyle name="Standard 4 6 2 4 2 5" xfId="17922" xr:uid="{00000000-0005-0000-0000-00007D760000}"/>
    <cellStyle name="Standard 4 6 2 4 3" xfId="1520" xr:uid="{00000000-0005-0000-0000-00007E760000}"/>
    <cellStyle name="Standard 4 6 2 4 3 2" xfId="5056" xr:uid="{00000000-0005-0000-0000-00007F760000}"/>
    <cellStyle name="Standard 4 6 2 4 3 2 2" xfId="13477" xr:uid="{00000000-0005-0000-0000-000080760000}"/>
    <cellStyle name="Standard 4 6 2 4 3 2 2 2" xfId="30315" xr:uid="{00000000-0005-0000-0000-000081760000}"/>
    <cellStyle name="Standard 4 6 2 4 3 2 3" xfId="21897" xr:uid="{00000000-0005-0000-0000-000082760000}"/>
    <cellStyle name="Standard 4 6 2 4 3 3" xfId="9995" xr:uid="{00000000-0005-0000-0000-000083760000}"/>
    <cellStyle name="Standard 4 6 2 4 3 3 2" xfId="26833" xr:uid="{00000000-0005-0000-0000-000084760000}"/>
    <cellStyle name="Standard 4 6 2 4 3 4" xfId="18415" xr:uid="{00000000-0005-0000-0000-000085760000}"/>
    <cellStyle name="Standard 4 6 2 4 4" xfId="2600" xr:uid="{00000000-0005-0000-0000-000086760000}"/>
    <cellStyle name="Standard 4 6 2 4 4 2" xfId="6086" xr:uid="{00000000-0005-0000-0000-000087760000}"/>
    <cellStyle name="Standard 4 6 2 4 4 2 2" xfId="14507" xr:uid="{00000000-0005-0000-0000-000088760000}"/>
    <cellStyle name="Standard 4 6 2 4 4 2 2 2" xfId="31345" xr:uid="{00000000-0005-0000-0000-000089760000}"/>
    <cellStyle name="Standard 4 6 2 4 4 2 3" xfId="22927" xr:uid="{00000000-0005-0000-0000-00008A760000}"/>
    <cellStyle name="Standard 4 6 2 4 4 3" xfId="11025" xr:uid="{00000000-0005-0000-0000-00008B760000}"/>
    <cellStyle name="Standard 4 6 2 4 4 3 2" xfId="27863" xr:uid="{00000000-0005-0000-0000-00008C760000}"/>
    <cellStyle name="Standard 4 6 2 4 4 4" xfId="19445" xr:uid="{00000000-0005-0000-0000-00008D760000}"/>
    <cellStyle name="Standard 4 6 2 4 5" xfId="3095" xr:uid="{00000000-0005-0000-0000-00008E760000}"/>
    <cellStyle name="Standard 4 6 2 4 5 2" xfId="6577" xr:uid="{00000000-0005-0000-0000-00008F760000}"/>
    <cellStyle name="Standard 4 6 2 4 5 2 2" xfId="14998" xr:uid="{00000000-0005-0000-0000-000090760000}"/>
    <cellStyle name="Standard 4 6 2 4 5 2 2 2" xfId="31836" xr:uid="{00000000-0005-0000-0000-000091760000}"/>
    <cellStyle name="Standard 4 6 2 4 5 2 3" xfId="23418" xr:uid="{00000000-0005-0000-0000-000092760000}"/>
    <cellStyle name="Standard 4 6 2 4 5 3" xfId="11516" xr:uid="{00000000-0005-0000-0000-000093760000}"/>
    <cellStyle name="Standard 4 6 2 4 5 3 2" xfId="28354" xr:uid="{00000000-0005-0000-0000-000094760000}"/>
    <cellStyle name="Standard 4 6 2 4 5 4" xfId="19936" xr:uid="{00000000-0005-0000-0000-000095760000}"/>
    <cellStyle name="Standard 4 6 2 4 6" xfId="3592" xr:uid="{00000000-0005-0000-0000-000096760000}"/>
    <cellStyle name="Standard 4 6 2 4 6 2" xfId="7074" xr:uid="{00000000-0005-0000-0000-000097760000}"/>
    <cellStyle name="Standard 4 6 2 4 6 2 2" xfId="15495" xr:uid="{00000000-0005-0000-0000-000098760000}"/>
    <cellStyle name="Standard 4 6 2 4 6 2 2 2" xfId="32333" xr:uid="{00000000-0005-0000-0000-000099760000}"/>
    <cellStyle name="Standard 4 6 2 4 6 2 3" xfId="23915" xr:uid="{00000000-0005-0000-0000-00009A760000}"/>
    <cellStyle name="Standard 4 6 2 4 6 3" xfId="12013" xr:uid="{00000000-0005-0000-0000-00009B760000}"/>
    <cellStyle name="Standard 4 6 2 4 6 3 2" xfId="28851" xr:uid="{00000000-0005-0000-0000-00009C760000}"/>
    <cellStyle name="Standard 4 6 2 4 6 4" xfId="20433" xr:uid="{00000000-0005-0000-0000-00009D760000}"/>
    <cellStyle name="Standard 4 6 2 4 7" xfId="4068" xr:uid="{00000000-0005-0000-0000-00009E760000}"/>
    <cellStyle name="Standard 4 6 2 4 7 2" xfId="12489" xr:uid="{00000000-0005-0000-0000-00009F760000}"/>
    <cellStyle name="Standard 4 6 2 4 7 2 2" xfId="29327" xr:uid="{00000000-0005-0000-0000-0000A0760000}"/>
    <cellStyle name="Standard 4 6 2 4 7 3" xfId="20909" xr:uid="{00000000-0005-0000-0000-0000A1760000}"/>
    <cellStyle name="Standard 4 6 2 4 8" xfId="7569" xr:uid="{00000000-0005-0000-0000-0000A2760000}"/>
    <cellStyle name="Standard 4 6 2 4 8 2" xfId="15990" xr:uid="{00000000-0005-0000-0000-0000A3760000}"/>
    <cellStyle name="Standard 4 6 2 4 8 2 2" xfId="32828" xr:uid="{00000000-0005-0000-0000-0000A4760000}"/>
    <cellStyle name="Standard 4 6 2 4 8 3" xfId="24410" xr:uid="{00000000-0005-0000-0000-0000A5760000}"/>
    <cellStyle name="Standard 4 6 2 4 9" xfId="8060" xr:uid="{00000000-0005-0000-0000-0000A6760000}"/>
    <cellStyle name="Standard 4 6 2 4 9 2" xfId="16481" xr:uid="{00000000-0005-0000-0000-0000A7760000}"/>
    <cellStyle name="Standard 4 6 2 4 9 2 2" xfId="33319" xr:uid="{00000000-0005-0000-0000-0000A8760000}"/>
    <cellStyle name="Standard 4 6 2 4 9 3" xfId="24901" xr:uid="{00000000-0005-0000-0000-0000A9760000}"/>
    <cellStyle name="Standard 4 6 2 5" xfId="702" xr:uid="{00000000-0005-0000-0000-0000AA760000}"/>
    <cellStyle name="Standard 4 6 2 5 2" xfId="1690" xr:uid="{00000000-0005-0000-0000-0000AB760000}"/>
    <cellStyle name="Standard 4 6 2 5 2 2" xfId="5226" xr:uid="{00000000-0005-0000-0000-0000AC760000}"/>
    <cellStyle name="Standard 4 6 2 5 2 2 2" xfId="13647" xr:uid="{00000000-0005-0000-0000-0000AD760000}"/>
    <cellStyle name="Standard 4 6 2 5 2 2 2 2" xfId="30485" xr:uid="{00000000-0005-0000-0000-0000AE760000}"/>
    <cellStyle name="Standard 4 6 2 5 2 2 3" xfId="22067" xr:uid="{00000000-0005-0000-0000-0000AF760000}"/>
    <cellStyle name="Standard 4 6 2 5 2 3" xfId="10165" xr:uid="{00000000-0005-0000-0000-0000B0760000}"/>
    <cellStyle name="Standard 4 6 2 5 2 3 2" xfId="27003" xr:uid="{00000000-0005-0000-0000-0000B1760000}"/>
    <cellStyle name="Standard 4 6 2 5 2 4" xfId="18585" xr:uid="{00000000-0005-0000-0000-0000B2760000}"/>
    <cellStyle name="Standard 4 6 2 5 3" xfId="4238" xr:uid="{00000000-0005-0000-0000-0000B3760000}"/>
    <cellStyle name="Standard 4 6 2 5 3 2" xfId="12659" xr:uid="{00000000-0005-0000-0000-0000B4760000}"/>
    <cellStyle name="Standard 4 6 2 5 3 2 2" xfId="29497" xr:uid="{00000000-0005-0000-0000-0000B5760000}"/>
    <cellStyle name="Standard 4 6 2 5 3 3" xfId="21079" xr:uid="{00000000-0005-0000-0000-0000B6760000}"/>
    <cellStyle name="Standard 4 6 2 5 4" xfId="9177" xr:uid="{00000000-0005-0000-0000-0000B7760000}"/>
    <cellStyle name="Standard 4 6 2 5 4 2" xfId="26015" xr:uid="{00000000-0005-0000-0000-0000B8760000}"/>
    <cellStyle name="Standard 4 6 2 5 5" xfId="17597" xr:uid="{00000000-0005-0000-0000-0000B9760000}"/>
    <cellStyle name="Standard 4 6 2 6" xfId="1195" xr:uid="{00000000-0005-0000-0000-0000BA760000}"/>
    <cellStyle name="Standard 4 6 2 6 2" xfId="4731" xr:uid="{00000000-0005-0000-0000-0000BB760000}"/>
    <cellStyle name="Standard 4 6 2 6 2 2" xfId="13152" xr:uid="{00000000-0005-0000-0000-0000BC760000}"/>
    <cellStyle name="Standard 4 6 2 6 2 2 2" xfId="29990" xr:uid="{00000000-0005-0000-0000-0000BD760000}"/>
    <cellStyle name="Standard 4 6 2 6 2 3" xfId="21572" xr:uid="{00000000-0005-0000-0000-0000BE760000}"/>
    <cellStyle name="Standard 4 6 2 6 3" xfId="9670" xr:uid="{00000000-0005-0000-0000-0000BF760000}"/>
    <cellStyle name="Standard 4 6 2 6 3 2" xfId="26508" xr:uid="{00000000-0005-0000-0000-0000C0760000}"/>
    <cellStyle name="Standard 4 6 2 6 4" xfId="18090" xr:uid="{00000000-0005-0000-0000-0000C1760000}"/>
    <cellStyle name="Standard 4 6 2 7" xfId="2595" xr:uid="{00000000-0005-0000-0000-0000C2760000}"/>
    <cellStyle name="Standard 4 6 2 7 2" xfId="6081" xr:uid="{00000000-0005-0000-0000-0000C3760000}"/>
    <cellStyle name="Standard 4 6 2 7 2 2" xfId="14502" xr:uid="{00000000-0005-0000-0000-0000C4760000}"/>
    <cellStyle name="Standard 4 6 2 7 2 2 2" xfId="31340" xr:uid="{00000000-0005-0000-0000-0000C5760000}"/>
    <cellStyle name="Standard 4 6 2 7 2 3" xfId="22922" xr:uid="{00000000-0005-0000-0000-0000C6760000}"/>
    <cellStyle name="Standard 4 6 2 7 3" xfId="11020" xr:uid="{00000000-0005-0000-0000-0000C7760000}"/>
    <cellStyle name="Standard 4 6 2 7 3 2" xfId="27858" xr:uid="{00000000-0005-0000-0000-0000C8760000}"/>
    <cellStyle name="Standard 4 6 2 7 4" xfId="19440" xr:uid="{00000000-0005-0000-0000-0000C9760000}"/>
    <cellStyle name="Standard 4 6 2 8" xfId="3090" xr:uid="{00000000-0005-0000-0000-0000CA760000}"/>
    <cellStyle name="Standard 4 6 2 8 2" xfId="6572" xr:uid="{00000000-0005-0000-0000-0000CB760000}"/>
    <cellStyle name="Standard 4 6 2 8 2 2" xfId="14993" xr:uid="{00000000-0005-0000-0000-0000CC760000}"/>
    <cellStyle name="Standard 4 6 2 8 2 2 2" xfId="31831" xr:uid="{00000000-0005-0000-0000-0000CD760000}"/>
    <cellStyle name="Standard 4 6 2 8 2 3" xfId="23413" xr:uid="{00000000-0005-0000-0000-0000CE760000}"/>
    <cellStyle name="Standard 4 6 2 8 3" xfId="11511" xr:uid="{00000000-0005-0000-0000-0000CF760000}"/>
    <cellStyle name="Standard 4 6 2 8 3 2" xfId="28349" xr:uid="{00000000-0005-0000-0000-0000D0760000}"/>
    <cellStyle name="Standard 4 6 2 8 4" xfId="19931" xr:uid="{00000000-0005-0000-0000-0000D1760000}"/>
    <cellStyle name="Standard 4 6 2 9" xfId="3587" xr:uid="{00000000-0005-0000-0000-0000D2760000}"/>
    <cellStyle name="Standard 4 6 2 9 2" xfId="7069" xr:uid="{00000000-0005-0000-0000-0000D3760000}"/>
    <cellStyle name="Standard 4 6 2 9 2 2" xfId="15490" xr:uid="{00000000-0005-0000-0000-0000D4760000}"/>
    <cellStyle name="Standard 4 6 2 9 2 2 2" xfId="32328" xr:uid="{00000000-0005-0000-0000-0000D5760000}"/>
    <cellStyle name="Standard 4 6 2 9 2 3" xfId="23910" xr:uid="{00000000-0005-0000-0000-0000D6760000}"/>
    <cellStyle name="Standard 4 6 2 9 3" xfId="12008" xr:uid="{00000000-0005-0000-0000-0000D7760000}"/>
    <cellStyle name="Standard 4 6 2 9 3 2" xfId="28846" xr:uid="{00000000-0005-0000-0000-0000D8760000}"/>
    <cellStyle name="Standard 4 6 2 9 4" xfId="20428" xr:uid="{00000000-0005-0000-0000-0000D9760000}"/>
    <cellStyle name="Standard 4 6 2_1" xfId="274" xr:uid="{00000000-0005-0000-0000-0000DA760000}"/>
    <cellStyle name="Standard 4 6 3" xfId="165" xr:uid="{00000000-0005-0000-0000-0000DB760000}"/>
    <cellStyle name="Standard 4 6 3 10" xfId="7570" xr:uid="{00000000-0005-0000-0000-0000DC760000}"/>
    <cellStyle name="Standard 4 6 3 10 2" xfId="15991" xr:uid="{00000000-0005-0000-0000-0000DD760000}"/>
    <cellStyle name="Standard 4 6 3 10 2 2" xfId="32829" xr:uid="{00000000-0005-0000-0000-0000DE760000}"/>
    <cellStyle name="Standard 4 6 3 10 3" xfId="24411" xr:uid="{00000000-0005-0000-0000-0000DF760000}"/>
    <cellStyle name="Standard 4 6 3 11" xfId="8061" xr:uid="{00000000-0005-0000-0000-0000E0760000}"/>
    <cellStyle name="Standard 4 6 3 11 2" xfId="16482" xr:uid="{00000000-0005-0000-0000-0000E1760000}"/>
    <cellStyle name="Standard 4 6 3 11 2 2" xfId="33320" xr:uid="{00000000-0005-0000-0000-0000E2760000}"/>
    <cellStyle name="Standard 4 6 3 11 3" xfId="24902" xr:uid="{00000000-0005-0000-0000-0000E3760000}"/>
    <cellStyle name="Standard 4 6 3 12" xfId="8554" xr:uid="{00000000-0005-0000-0000-0000E4760000}"/>
    <cellStyle name="Standard 4 6 3 12 2" xfId="16975" xr:uid="{00000000-0005-0000-0000-0000E5760000}"/>
    <cellStyle name="Standard 4 6 3 12 2 2" xfId="33813" xr:uid="{00000000-0005-0000-0000-0000E6760000}"/>
    <cellStyle name="Standard 4 6 3 12 3" xfId="25395" xr:uid="{00000000-0005-0000-0000-0000E7760000}"/>
    <cellStyle name="Standard 4 6 3 13" xfId="8717" xr:uid="{00000000-0005-0000-0000-0000E8760000}"/>
    <cellStyle name="Standard 4 6 3 13 2" xfId="25556" xr:uid="{00000000-0005-0000-0000-0000E9760000}"/>
    <cellStyle name="Standard 4 6 3 14" xfId="17137" xr:uid="{00000000-0005-0000-0000-0000EA760000}"/>
    <cellStyle name="Standard 4 6 3 2" xfId="405" xr:uid="{00000000-0005-0000-0000-0000EB760000}"/>
    <cellStyle name="Standard 4 6 3 2 10" xfId="8555" xr:uid="{00000000-0005-0000-0000-0000EC760000}"/>
    <cellStyle name="Standard 4 6 3 2 10 2" xfId="16976" xr:uid="{00000000-0005-0000-0000-0000ED760000}"/>
    <cellStyle name="Standard 4 6 3 2 10 2 2" xfId="33814" xr:uid="{00000000-0005-0000-0000-0000EE760000}"/>
    <cellStyle name="Standard 4 6 3 2 10 3" xfId="25396" xr:uid="{00000000-0005-0000-0000-0000EF760000}"/>
    <cellStyle name="Standard 4 6 3 2 11" xfId="8880" xr:uid="{00000000-0005-0000-0000-0000F0760000}"/>
    <cellStyle name="Standard 4 6 3 2 11 2" xfId="25719" xr:uid="{00000000-0005-0000-0000-0000F1760000}"/>
    <cellStyle name="Standard 4 6 3 2 12" xfId="17300" xr:uid="{00000000-0005-0000-0000-0000F2760000}"/>
    <cellStyle name="Standard 4 6 3 2 2" xfId="901" xr:uid="{00000000-0005-0000-0000-0000F3760000}"/>
    <cellStyle name="Standard 4 6 3 2 2 2" xfId="1889" xr:uid="{00000000-0005-0000-0000-0000F4760000}"/>
    <cellStyle name="Standard 4 6 3 2 2 2 2" xfId="5425" xr:uid="{00000000-0005-0000-0000-0000F5760000}"/>
    <cellStyle name="Standard 4 6 3 2 2 2 2 2" xfId="13846" xr:uid="{00000000-0005-0000-0000-0000F6760000}"/>
    <cellStyle name="Standard 4 6 3 2 2 2 2 2 2" xfId="30684" xr:uid="{00000000-0005-0000-0000-0000F7760000}"/>
    <cellStyle name="Standard 4 6 3 2 2 2 2 3" xfId="22266" xr:uid="{00000000-0005-0000-0000-0000F8760000}"/>
    <cellStyle name="Standard 4 6 3 2 2 2 3" xfId="10364" xr:uid="{00000000-0005-0000-0000-0000F9760000}"/>
    <cellStyle name="Standard 4 6 3 2 2 2 3 2" xfId="27202" xr:uid="{00000000-0005-0000-0000-0000FA760000}"/>
    <cellStyle name="Standard 4 6 3 2 2 2 4" xfId="18784" xr:uid="{00000000-0005-0000-0000-0000FB760000}"/>
    <cellStyle name="Standard 4 6 3 2 2 3" xfId="4437" xr:uid="{00000000-0005-0000-0000-0000FC760000}"/>
    <cellStyle name="Standard 4 6 3 2 2 3 2" xfId="12858" xr:uid="{00000000-0005-0000-0000-0000FD760000}"/>
    <cellStyle name="Standard 4 6 3 2 2 3 2 2" xfId="29696" xr:uid="{00000000-0005-0000-0000-0000FE760000}"/>
    <cellStyle name="Standard 4 6 3 2 2 3 3" xfId="21278" xr:uid="{00000000-0005-0000-0000-0000FF760000}"/>
    <cellStyle name="Standard 4 6 3 2 2 4" xfId="9376" xr:uid="{00000000-0005-0000-0000-000000770000}"/>
    <cellStyle name="Standard 4 6 3 2 2 4 2" xfId="26214" xr:uid="{00000000-0005-0000-0000-000001770000}"/>
    <cellStyle name="Standard 4 6 3 2 2 5" xfId="17796" xr:uid="{00000000-0005-0000-0000-000002770000}"/>
    <cellStyle name="Standard 4 6 3 2 3" xfId="1394" xr:uid="{00000000-0005-0000-0000-000003770000}"/>
    <cellStyle name="Standard 4 6 3 2 3 2" xfId="4930" xr:uid="{00000000-0005-0000-0000-000004770000}"/>
    <cellStyle name="Standard 4 6 3 2 3 2 2" xfId="13351" xr:uid="{00000000-0005-0000-0000-000005770000}"/>
    <cellStyle name="Standard 4 6 3 2 3 2 2 2" xfId="30189" xr:uid="{00000000-0005-0000-0000-000006770000}"/>
    <cellStyle name="Standard 4 6 3 2 3 2 3" xfId="21771" xr:uid="{00000000-0005-0000-0000-000007770000}"/>
    <cellStyle name="Standard 4 6 3 2 3 3" xfId="9869" xr:uid="{00000000-0005-0000-0000-000008770000}"/>
    <cellStyle name="Standard 4 6 3 2 3 3 2" xfId="26707" xr:uid="{00000000-0005-0000-0000-000009770000}"/>
    <cellStyle name="Standard 4 6 3 2 3 4" xfId="18289" xr:uid="{00000000-0005-0000-0000-00000A770000}"/>
    <cellStyle name="Standard 4 6 3 2 4" xfId="2602" xr:uid="{00000000-0005-0000-0000-00000B770000}"/>
    <cellStyle name="Standard 4 6 3 2 4 2" xfId="6088" xr:uid="{00000000-0005-0000-0000-00000C770000}"/>
    <cellStyle name="Standard 4 6 3 2 4 2 2" xfId="14509" xr:uid="{00000000-0005-0000-0000-00000D770000}"/>
    <cellStyle name="Standard 4 6 3 2 4 2 2 2" xfId="31347" xr:uid="{00000000-0005-0000-0000-00000E770000}"/>
    <cellStyle name="Standard 4 6 3 2 4 2 3" xfId="22929" xr:uid="{00000000-0005-0000-0000-00000F770000}"/>
    <cellStyle name="Standard 4 6 3 2 4 3" xfId="11027" xr:uid="{00000000-0005-0000-0000-000010770000}"/>
    <cellStyle name="Standard 4 6 3 2 4 3 2" xfId="27865" xr:uid="{00000000-0005-0000-0000-000011770000}"/>
    <cellStyle name="Standard 4 6 3 2 4 4" xfId="19447" xr:uid="{00000000-0005-0000-0000-000012770000}"/>
    <cellStyle name="Standard 4 6 3 2 5" xfId="3097" xr:uid="{00000000-0005-0000-0000-000013770000}"/>
    <cellStyle name="Standard 4 6 3 2 5 2" xfId="6579" xr:uid="{00000000-0005-0000-0000-000014770000}"/>
    <cellStyle name="Standard 4 6 3 2 5 2 2" xfId="15000" xr:uid="{00000000-0005-0000-0000-000015770000}"/>
    <cellStyle name="Standard 4 6 3 2 5 2 2 2" xfId="31838" xr:uid="{00000000-0005-0000-0000-000016770000}"/>
    <cellStyle name="Standard 4 6 3 2 5 2 3" xfId="23420" xr:uid="{00000000-0005-0000-0000-000017770000}"/>
    <cellStyle name="Standard 4 6 3 2 5 3" xfId="11518" xr:uid="{00000000-0005-0000-0000-000018770000}"/>
    <cellStyle name="Standard 4 6 3 2 5 3 2" xfId="28356" xr:uid="{00000000-0005-0000-0000-000019770000}"/>
    <cellStyle name="Standard 4 6 3 2 5 4" xfId="19938" xr:uid="{00000000-0005-0000-0000-00001A770000}"/>
    <cellStyle name="Standard 4 6 3 2 6" xfId="3594" xr:uid="{00000000-0005-0000-0000-00001B770000}"/>
    <cellStyle name="Standard 4 6 3 2 6 2" xfId="7076" xr:uid="{00000000-0005-0000-0000-00001C770000}"/>
    <cellStyle name="Standard 4 6 3 2 6 2 2" xfId="15497" xr:uid="{00000000-0005-0000-0000-00001D770000}"/>
    <cellStyle name="Standard 4 6 3 2 6 2 2 2" xfId="32335" xr:uid="{00000000-0005-0000-0000-00001E770000}"/>
    <cellStyle name="Standard 4 6 3 2 6 2 3" xfId="23917" xr:uid="{00000000-0005-0000-0000-00001F770000}"/>
    <cellStyle name="Standard 4 6 3 2 6 3" xfId="12015" xr:uid="{00000000-0005-0000-0000-000020770000}"/>
    <cellStyle name="Standard 4 6 3 2 6 3 2" xfId="28853" xr:uid="{00000000-0005-0000-0000-000021770000}"/>
    <cellStyle name="Standard 4 6 3 2 6 4" xfId="20435" xr:uid="{00000000-0005-0000-0000-000022770000}"/>
    <cellStyle name="Standard 4 6 3 2 7" xfId="3942" xr:uid="{00000000-0005-0000-0000-000023770000}"/>
    <cellStyle name="Standard 4 6 3 2 7 2" xfId="12363" xr:uid="{00000000-0005-0000-0000-000024770000}"/>
    <cellStyle name="Standard 4 6 3 2 7 2 2" xfId="29201" xr:uid="{00000000-0005-0000-0000-000025770000}"/>
    <cellStyle name="Standard 4 6 3 2 7 3" xfId="20783" xr:uid="{00000000-0005-0000-0000-000026770000}"/>
    <cellStyle name="Standard 4 6 3 2 8" xfId="7571" xr:uid="{00000000-0005-0000-0000-000027770000}"/>
    <cellStyle name="Standard 4 6 3 2 8 2" xfId="15992" xr:uid="{00000000-0005-0000-0000-000028770000}"/>
    <cellStyle name="Standard 4 6 3 2 8 2 2" xfId="32830" xr:uid="{00000000-0005-0000-0000-000029770000}"/>
    <cellStyle name="Standard 4 6 3 2 8 3" xfId="24412" xr:uid="{00000000-0005-0000-0000-00002A770000}"/>
    <cellStyle name="Standard 4 6 3 2 9" xfId="8062" xr:uid="{00000000-0005-0000-0000-00002B770000}"/>
    <cellStyle name="Standard 4 6 3 2 9 2" xfId="16483" xr:uid="{00000000-0005-0000-0000-00002C770000}"/>
    <cellStyle name="Standard 4 6 3 2 9 2 2" xfId="33321" xr:uid="{00000000-0005-0000-0000-00002D770000}"/>
    <cellStyle name="Standard 4 6 3 2 9 3" xfId="24903" xr:uid="{00000000-0005-0000-0000-00002E770000}"/>
    <cellStyle name="Standard 4 6 3 3" xfId="567" xr:uid="{00000000-0005-0000-0000-00002F770000}"/>
    <cellStyle name="Standard 4 6 3 3 10" xfId="8556" xr:uid="{00000000-0005-0000-0000-000030770000}"/>
    <cellStyle name="Standard 4 6 3 3 10 2" xfId="16977" xr:uid="{00000000-0005-0000-0000-000031770000}"/>
    <cellStyle name="Standard 4 6 3 3 10 2 2" xfId="33815" xr:uid="{00000000-0005-0000-0000-000032770000}"/>
    <cellStyle name="Standard 4 6 3 3 10 3" xfId="25397" xr:uid="{00000000-0005-0000-0000-000033770000}"/>
    <cellStyle name="Standard 4 6 3 3 11" xfId="9043" xr:uid="{00000000-0005-0000-0000-000034770000}"/>
    <cellStyle name="Standard 4 6 3 3 11 2" xfId="25881" xr:uid="{00000000-0005-0000-0000-000035770000}"/>
    <cellStyle name="Standard 4 6 3 3 12" xfId="17463" xr:uid="{00000000-0005-0000-0000-000036770000}"/>
    <cellStyle name="Standard 4 6 3 3 2" xfId="1063" xr:uid="{00000000-0005-0000-0000-000037770000}"/>
    <cellStyle name="Standard 4 6 3 3 2 2" xfId="2051" xr:uid="{00000000-0005-0000-0000-000038770000}"/>
    <cellStyle name="Standard 4 6 3 3 2 2 2" xfId="5587" xr:uid="{00000000-0005-0000-0000-000039770000}"/>
    <cellStyle name="Standard 4 6 3 3 2 2 2 2" xfId="14008" xr:uid="{00000000-0005-0000-0000-00003A770000}"/>
    <cellStyle name="Standard 4 6 3 3 2 2 2 2 2" xfId="30846" xr:uid="{00000000-0005-0000-0000-00003B770000}"/>
    <cellStyle name="Standard 4 6 3 3 2 2 2 3" xfId="22428" xr:uid="{00000000-0005-0000-0000-00003C770000}"/>
    <cellStyle name="Standard 4 6 3 3 2 2 3" xfId="10526" xr:uid="{00000000-0005-0000-0000-00003D770000}"/>
    <cellStyle name="Standard 4 6 3 3 2 2 3 2" xfId="27364" xr:uid="{00000000-0005-0000-0000-00003E770000}"/>
    <cellStyle name="Standard 4 6 3 3 2 2 4" xfId="18946" xr:uid="{00000000-0005-0000-0000-00003F770000}"/>
    <cellStyle name="Standard 4 6 3 3 2 3" xfId="4599" xr:uid="{00000000-0005-0000-0000-000040770000}"/>
    <cellStyle name="Standard 4 6 3 3 2 3 2" xfId="13020" xr:uid="{00000000-0005-0000-0000-000041770000}"/>
    <cellStyle name="Standard 4 6 3 3 2 3 2 2" xfId="29858" xr:uid="{00000000-0005-0000-0000-000042770000}"/>
    <cellStyle name="Standard 4 6 3 3 2 3 3" xfId="21440" xr:uid="{00000000-0005-0000-0000-000043770000}"/>
    <cellStyle name="Standard 4 6 3 3 2 4" xfId="9538" xr:uid="{00000000-0005-0000-0000-000044770000}"/>
    <cellStyle name="Standard 4 6 3 3 2 4 2" xfId="26376" xr:uid="{00000000-0005-0000-0000-000045770000}"/>
    <cellStyle name="Standard 4 6 3 3 2 5" xfId="17958" xr:uid="{00000000-0005-0000-0000-000046770000}"/>
    <cellStyle name="Standard 4 6 3 3 3" xfId="1556" xr:uid="{00000000-0005-0000-0000-000047770000}"/>
    <cellStyle name="Standard 4 6 3 3 3 2" xfId="5092" xr:uid="{00000000-0005-0000-0000-000048770000}"/>
    <cellStyle name="Standard 4 6 3 3 3 2 2" xfId="13513" xr:uid="{00000000-0005-0000-0000-000049770000}"/>
    <cellStyle name="Standard 4 6 3 3 3 2 2 2" xfId="30351" xr:uid="{00000000-0005-0000-0000-00004A770000}"/>
    <cellStyle name="Standard 4 6 3 3 3 2 3" xfId="21933" xr:uid="{00000000-0005-0000-0000-00004B770000}"/>
    <cellStyle name="Standard 4 6 3 3 3 3" xfId="10031" xr:uid="{00000000-0005-0000-0000-00004C770000}"/>
    <cellStyle name="Standard 4 6 3 3 3 3 2" xfId="26869" xr:uid="{00000000-0005-0000-0000-00004D770000}"/>
    <cellStyle name="Standard 4 6 3 3 3 4" xfId="18451" xr:uid="{00000000-0005-0000-0000-00004E770000}"/>
    <cellStyle name="Standard 4 6 3 3 4" xfId="2603" xr:uid="{00000000-0005-0000-0000-00004F770000}"/>
    <cellStyle name="Standard 4 6 3 3 4 2" xfId="6089" xr:uid="{00000000-0005-0000-0000-000050770000}"/>
    <cellStyle name="Standard 4 6 3 3 4 2 2" xfId="14510" xr:uid="{00000000-0005-0000-0000-000051770000}"/>
    <cellStyle name="Standard 4 6 3 3 4 2 2 2" xfId="31348" xr:uid="{00000000-0005-0000-0000-000052770000}"/>
    <cellStyle name="Standard 4 6 3 3 4 2 3" xfId="22930" xr:uid="{00000000-0005-0000-0000-000053770000}"/>
    <cellStyle name="Standard 4 6 3 3 4 3" xfId="11028" xr:uid="{00000000-0005-0000-0000-000054770000}"/>
    <cellStyle name="Standard 4 6 3 3 4 3 2" xfId="27866" xr:uid="{00000000-0005-0000-0000-000055770000}"/>
    <cellStyle name="Standard 4 6 3 3 4 4" xfId="19448" xr:uid="{00000000-0005-0000-0000-000056770000}"/>
    <cellStyle name="Standard 4 6 3 3 5" xfId="3098" xr:uid="{00000000-0005-0000-0000-000057770000}"/>
    <cellStyle name="Standard 4 6 3 3 5 2" xfId="6580" xr:uid="{00000000-0005-0000-0000-000058770000}"/>
    <cellStyle name="Standard 4 6 3 3 5 2 2" xfId="15001" xr:uid="{00000000-0005-0000-0000-000059770000}"/>
    <cellStyle name="Standard 4 6 3 3 5 2 2 2" xfId="31839" xr:uid="{00000000-0005-0000-0000-00005A770000}"/>
    <cellStyle name="Standard 4 6 3 3 5 2 3" xfId="23421" xr:uid="{00000000-0005-0000-0000-00005B770000}"/>
    <cellStyle name="Standard 4 6 3 3 5 3" xfId="11519" xr:uid="{00000000-0005-0000-0000-00005C770000}"/>
    <cellStyle name="Standard 4 6 3 3 5 3 2" xfId="28357" xr:uid="{00000000-0005-0000-0000-00005D770000}"/>
    <cellStyle name="Standard 4 6 3 3 5 4" xfId="19939" xr:uid="{00000000-0005-0000-0000-00005E770000}"/>
    <cellStyle name="Standard 4 6 3 3 6" xfId="3595" xr:uid="{00000000-0005-0000-0000-00005F770000}"/>
    <cellStyle name="Standard 4 6 3 3 6 2" xfId="7077" xr:uid="{00000000-0005-0000-0000-000060770000}"/>
    <cellStyle name="Standard 4 6 3 3 6 2 2" xfId="15498" xr:uid="{00000000-0005-0000-0000-000061770000}"/>
    <cellStyle name="Standard 4 6 3 3 6 2 2 2" xfId="32336" xr:uid="{00000000-0005-0000-0000-000062770000}"/>
    <cellStyle name="Standard 4 6 3 3 6 2 3" xfId="23918" xr:uid="{00000000-0005-0000-0000-000063770000}"/>
    <cellStyle name="Standard 4 6 3 3 6 3" xfId="12016" xr:uid="{00000000-0005-0000-0000-000064770000}"/>
    <cellStyle name="Standard 4 6 3 3 6 3 2" xfId="28854" xr:uid="{00000000-0005-0000-0000-000065770000}"/>
    <cellStyle name="Standard 4 6 3 3 6 4" xfId="20436" xr:uid="{00000000-0005-0000-0000-000066770000}"/>
    <cellStyle name="Standard 4 6 3 3 7" xfId="4104" xr:uid="{00000000-0005-0000-0000-000067770000}"/>
    <cellStyle name="Standard 4 6 3 3 7 2" xfId="12525" xr:uid="{00000000-0005-0000-0000-000068770000}"/>
    <cellStyle name="Standard 4 6 3 3 7 2 2" xfId="29363" xr:uid="{00000000-0005-0000-0000-000069770000}"/>
    <cellStyle name="Standard 4 6 3 3 7 3" xfId="20945" xr:uid="{00000000-0005-0000-0000-00006A770000}"/>
    <cellStyle name="Standard 4 6 3 3 8" xfId="7572" xr:uid="{00000000-0005-0000-0000-00006B770000}"/>
    <cellStyle name="Standard 4 6 3 3 8 2" xfId="15993" xr:uid="{00000000-0005-0000-0000-00006C770000}"/>
    <cellStyle name="Standard 4 6 3 3 8 2 2" xfId="32831" xr:uid="{00000000-0005-0000-0000-00006D770000}"/>
    <cellStyle name="Standard 4 6 3 3 8 3" xfId="24413" xr:uid="{00000000-0005-0000-0000-00006E770000}"/>
    <cellStyle name="Standard 4 6 3 3 9" xfId="8063" xr:uid="{00000000-0005-0000-0000-00006F770000}"/>
    <cellStyle name="Standard 4 6 3 3 9 2" xfId="16484" xr:uid="{00000000-0005-0000-0000-000070770000}"/>
    <cellStyle name="Standard 4 6 3 3 9 2 2" xfId="33322" xr:uid="{00000000-0005-0000-0000-000071770000}"/>
    <cellStyle name="Standard 4 6 3 3 9 3" xfId="24904" xr:uid="{00000000-0005-0000-0000-000072770000}"/>
    <cellStyle name="Standard 4 6 3 4" xfId="738" xr:uid="{00000000-0005-0000-0000-000073770000}"/>
    <cellStyle name="Standard 4 6 3 4 2" xfId="1726" xr:uid="{00000000-0005-0000-0000-000074770000}"/>
    <cellStyle name="Standard 4 6 3 4 2 2" xfId="5262" xr:uid="{00000000-0005-0000-0000-000075770000}"/>
    <cellStyle name="Standard 4 6 3 4 2 2 2" xfId="13683" xr:uid="{00000000-0005-0000-0000-000076770000}"/>
    <cellStyle name="Standard 4 6 3 4 2 2 2 2" xfId="30521" xr:uid="{00000000-0005-0000-0000-000077770000}"/>
    <cellStyle name="Standard 4 6 3 4 2 2 3" xfId="22103" xr:uid="{00000000-0005-0000-0000-000078770000}"/>
    <cellStyle name="Standard 4 6 3 4 2 3" xfId="10201" xr:uid="{00000000-0005-0000-0000-000079770000}"/>
    <cellStyle name="Standard 4 6 3 4 2 3 2" xfId="27039" xr:uid="{00000000-0005-0000-0000-00007A770000}"/>
    <cellStyle name="Standard 4 6 3 4 2 4" xfId="18621" xr:uid="{00000000-0005-0000-0000-00007B770000}"/>
    <cellStyle name="Standard 4 6 3 4 3" xfId="4274" xr:uid="{00000000-0005-0000-0000-00007C770000}"/>
    <cellStyle name="Standard 4 6 3 4 3 2" xfId="12695" xr:uid="{00000000-0005-0000-0000-00007D770000}"/>
    <cellStyle name="Standard 4 6 3 4 3 2 2" xfId="29533" xr:uid="{00000000-0005-0000-0000-00007E770000}"/>
    <cellStyle name="Standard 4 6 3 4 3 3" xfId="21115" xr:uid="{00000000-0005-0000-0000-00007F770000}"/>
    <cellStyle name="Standard 4 6 3 4 4" xfId="9213" xr:uid="{00000000-0005-0000-0000-000080770000}"/>
    <cellStyle name="Standard 4 6 3 4 4 2" xfId="26051" xr:uid="{00000000-0005-0000-0000-000081770000}"/>
    <cellStyle name="Standard 4 6 3 4 5" xfId="17633" xr:uid="{00000000-0005-0000-0000-000082770000}"/>
    <cellStyle name="Standard 4 6 3 5" xfId="1231" xr:uid="{00000000-0005-0000-0000-000083770000}"/>
    <cellStyle name="Standard 4 6 3 5 2" xfId="4767" xr:uid="{00000000-0005-0000-0000-000084770000}"/>
    <cellStyle name="Standard 4 6 3 5 2 2" xfId="13188" xr:uid="{00000000-0005-0000-0000-000085770000}"/>
    <cellStyle name="Standard 4 6 3 5 2 2 2" xfId="30026" xr:uid="{00000000-0005-0000-0000-000086770000}"/>
    <cellStyle name="Standard 4 6 3 5 2 3" xfId="21608" xr:uid="{00000000-0005-0000-0000-000087770000}"/>
    <cellStyle name="Standard 4 6 3 5 3" xfId="9706" xr:uid="{00000000-0005-0000-0000-000088770000}"/>
    <cellStyle name="Standard 4 6 3 5 3 2" xfId="26544" xr:uid="{00000000-0005-0000-0000-000089770000}"/>
    <cellStyle name="Standard 4 6 3 5 4" xfId="18126" xr:uid="{00000000-0005-0000-0000-00008A770000}"/>
    <cellStyle name="Standard 4 6 3 6" xfId="2601" xr:uid="{00000000-0005-0000-0000-00008B770000}"/>
    <cellStyle name="Standard 4 6 3 6 2" xfId="6087" xr:uid="{00000000-0005-0000-0000-00008C770000}"/>
    <cellStyle name="Standard 4 6 3 6 2 2" xfId="14508" xr:uid="{00000000-0005-0000-0000-00008D770000}"/>
    <cellStyle name="Standard 4 6 3 6 2 2 2" xfId="31346" xr:uid="{00000000-0005-0000-0000-00008E770000}"/>
    <cellStyle name="Standard 4 6 3 6 2 3" xfId="22928" xr:uid="{00000000-0005-0000-0000-00008F770000}"/>
    <cellStyle name="Standard 4 6 3 6 3" xfId="11026" xr:uid="{00000000-0005-0000-0000-000090770000}"/>
    <cellStyle name="Standard 4 6 3 6 3 2" xfId="27864" xr:uid="{00000000-0005-0000-0000-000091770000}"/>
    <cellStyle name="Standard 4 6 3 6 4" xfId="19446" xr:uid="{00000000-0005-0000-0000-000092770000}"/>
    <cellStyle name="Standard 4 6 3 7" xfId="3096" xr:uid="{00000000-0005-0000-0000-000093770000}"/>
    <cellStyle name="Standard 4 6 3 7 2" xfId="6578" xr:uid="{00000000-0005-0000-0000-000094770000}"/>
    <cellStyle name="Standard 4 6 3 7 2 2" xfId="14999" xr:uid="{00000000-0005-0000-0000-000095770000}"/>
    <cellStyle name="Standard 4 6 3 7 2 2 2" xfId="31837" xr:uid="{00000000-0005-0000-0000-000096770000}"/>
    <cellStyle name="Standard 4 6 3 7 2 3" xfId="23419" xr:uid="{00000000-0005-0000-0000-000097770000}"/>
    <cellStyle name="Standard 4 6 3 7 3" xfId="11517" xr:uid="{00000000-0005-0000-0000-000098770000}"/>
    <cellStyle name="Standard 4 6 3 7 3 2" xfId="28355" xr:uid="{00000000-0005-0000-0000-000099770000}"/>
    <cellStyle name="Standard 4 6 3 7 4" xfId="19937" xr:uid="{00000000-0005-0000-0000-00009A770000}"/>
    <cellStyle name="Standard 4 6 3 8" xfId="3593" xr:uid="{00000000-0005-0000-0000-00009B770000}"/>
    <cellStyle name="Standard 4 6 3 8 2" xfId="7075" xr:uid="{00000000-0005-0000-0000-00009C770000}"/>
    <cellStyle name="Standard 4 6 3 8 2 2" xfId="15496" xr:uid="{00000000-0005-0000-0000-00009D770000}"/>
    <cellStyle name="Standard 4 6 3 8 2 2 2" xfId="32334" xr:uid="{00000000-0005-0000-0000-00009E770000}"/>
    <cellStyle name="Standard 4 6 3 8 2 3" xfId="23916" xr:uid="{00000000-0005-0000-0000-00009F770000}"/>
    <cellStyle name="Standard 4 6 3 8 3" xfId="12014" xr:uid="{00000000-0005-0000-0000-0000A0770000}"/>
    <cellStyle name="Standard 4 6 3 8 3 2" xfId="28852" xr:uid="{00000000-0005-0000-0000-0000A1770000}"/>
    <cellStyle name="Standard 4 6 3 8 4" xfId="20434" xr:uid="{00000000-0005-0000-0000-0000A2770000}"/>
    <cellStyle name="Standard 4 6 3 9" xfId="3779" xr:uid="{00000000-0005-0000-0000-0000A3770000}"/>
    <cellStyle name="Standard 4 6 3 9 2" xfId="12200" xr:uid="{00000000-0005-0000-0000-0000A4770000}"/>
    <cellStyle name="Standard 4 6 3 9 2 2" xfId="29038" xr:uid="{00000000-0005-0000-0000-0000A5770000}"/>
    <cellStyle name="Standard 4 6 3 9 3" xfId="20620" xr:uid="{00000000-0005-0000-0000-0000A6770000}"/>
    <cellStyle name="Standard 4 6 4" xfId="327" xr:uid="{00000000-0005-0000-0000-0000A7770000}"/>
    <cellStyle name="Standard 4 6 4 10" xfId="8557" xr:uid="{00000000-0005-0000-0000-0000A8770000}"/>
    <cellStyle name="Standard 4 6 4 10 2" xfId="16978" xr:uid="{00000000-0005-0000-0000-0000A9770000}"/>
    <cellStyle name="Standard 4 6 4 10 2 2" xfId="33816" xr:uid="{00000000-0005-0000-0000-0000AA770000}"/>
    <cellStyle name="Standard 4 6 4 10 3" xfId="25398" xr:uid="{00000000-0005-0000-0000-0000AB770000}"/>
    <cellStyle name="Standard 4 6 4 11" xfId="8802" xr:uid="{00000000-0005-0000-0000-0000AC770000}"/>
    <cellStyle name="Standard 4 6 4 11 2" xfId="25641" xr:uid="{00000000-0005-0000-0000-0000AD770000}"/>
    <cellStyle name="Standard 4 6 4 12" xfId="17222" xr:uid="{00000000-0005-0000-0000-0000AE770000}"/>
    <cellStyle name="Standard 4 6 4 2" xfId="823" xr:uid="{00000000-0005-0000-0000-0000AF770000}"/>
    <cellStyle name="Standard 4 6 4 2 2" xfId="1811" xr:uid="{00000000-0005-0000-0000-0000B0770000}"/>
    <cellStyle name="Standard 4 6 4 2 2 2" xfId="5347" xr:uid="{00000000-0005-0000-0000-0000B1770000}"/>
    <cellStyle name="Standard 4 6 4 2 2 2 2" xfId="13768" xr:uid="{00000000-0005-0000-0000-0000B2770000}"/>
    <cellStyle name="Standard 4 6 4 2 2 2 2 2" xfId="30606" xr:uid="{00000000-0005-0000-0000-0000B3770000}"/>
    <cellStyle name="Standard 4 6 4 2 2 2 3" xfId="22188" xr:uid="{00000000-0005-0000-0000-0000B4770000}"/>
    <cellStyle name="Standard 4 6 4 2 2 3" xfId="10286" xr:uid="{00000000-0005-0000-0000-0000B5770000}"/>
    <cellStyle name="Standard 4 6 4 2 2 3 2" xfId="27124" xr:uid="{00000000-0005-0000-0000-0000B6770000}"/>
    <cellStyle name="Standard 4 6 4 2 2 4" xfId="18706" xr:uid="{00000000-0005-0000-0000-0000B7770000}"/>
    <cellStyle name="Standard 4 6 4 2 3" xfId="4359" xr:uid="{00000000-0005-0000-0000-0000B8770000}"/>
    <cellStyle name="Standard 4 6 4 2 3 2" xfId="12780" xr:uid="{00000000-0005-0000-0000-0000B9770000}"/>
    <cellStyle name="Standard 4 6 4 2 3 2 2" xfId="29618" xr:uid="{00000000-0005-0000-0000-0000BA770000}"/>
    <cellStyle name="Standard 4 6 4 2 3 3" xfId="21200" xr:uid="{00000000-0005-0000-0000-0000BB770000}"/>
    <cellStyle name="Standard 4 6 4 2 4" xfId="9298" xr:uid="{00000000-0005-0000-0000-0000BC770000}"/>
    <cellStyle name="Standard 4 6 4 2 4 2" xfId="26136" xr:uid="{00000000-0005-0000-0000-0000BD770000}"/>
    <cellStyle name="Standard 4 6 4 2 5" xfId="17718" xr:uid="{00000000-0005-0000-0000-0000BE770000}"/>
    <cellStyle name="Standard 4 6 4 3" xfId="1316" xr:uid="{00000000-0005-0000-0000-0000BF770000}"/>
    <cellStyle name="Standard 4 6 4 3 2" xfId="4852" xr:uid="{00000000-0005-0000-0000-0000C0770000}"/>
    <cellStyle name="Standard 4 6 4 3 2 2" xfId="13273" xr:uid="{00000000-0005-0000-0000-0000C1770000}"/>
    <cellStyle name="Standard 4 6 4 3 2 2 2" xfId="30111" xr:uid="{00000000-0005-0000-0000-0000C2770000}"/>
    <cellStyle name="Standard 4 6 4 3 2 3" xfId="21693" xr:uid="{00000000-0005-0000-0000-0000C3770000}"/>
    <cellStyle name="Standard 4 6 4 3 3" xfId="9791" xr:uid="{00000000-0005-0000-0000-0000C4770000}"/>
    <cellStyle name="Standard 4 6 4 3 3 2" xfId="26629" xr:uid="{00000000-0005-0000-0000-0000C5770000}"/>
    <cellStyle name="Standard 4 6 4 3 4" xfId="18211" xr:uid="{00000000-0005-0000-0000-0000C6770000}"/>
    <cellStyle name="Standard 4 6 4 4" xfId="2604" xr:uid="{00000000-0005-0000-0000-0000C7770000}"/>
    <cellStyle name="Standard 4 6 4 4 2" xfId="6090" xr:uid="{00000000-0005-0000-0000-0000C8770000}"/>
    <cellStyle name="Standard 4 6 4 4 2 2" xfId="14511" xr:uid="{00000000-0005-0000-0000-0000C9770000}"/>
    <cellStyle name="Standard 4 6 4 4 2 2 2" xfId="31349" xr:uid="{00000000-0005-0000-0000-0000CA770000}"/>
    <cellStyle name="Standard 4 6 4 4 2 3" xfId="22931" xr:uid="{00000000-0005-0000-0000-0000CB770000}"/>
    <cellStyle name="Standard 4 6 4 4 3" xfId="11029" xr:uid="{00000000-0005-0000-0000-0000CC770000}"/>
    <cellStyle name="Standard 4 6 4 4 3 2" xfId="27867" xr:uid="{00000000-0005-0000-0000-0000CD770000}"/>
    <cellStyle name="Standard 4 6 4 4 4" xfId="19449" xr:uid="{00000000-0005-0000-0000-0000CE770000}"/>
    <cellStyle name="Standard 4 6 4 5" xfId="3099" xr:uid="{00000000-0005-0000-0000-0000CF770000}"/>
    <cellStyle name="Standard 4 6 4 5 2" xfId="6581" xr:uid="{00000000-0005-0000-0000-0000D0770000}"/>
    <cellStyle name="Standard 4 6 4 5 2 2" xfId="15002" xr:uid="{00000000-0005-0000-0000-0000D1770000}"/>
    <cellStyle name="Standard 4 6 4 5 2 2 2" xfId="31840" xr:uid="{00000000-0005-0000-0000-0000D2770000}"/>
    <cellStyle name="Standard 4 6 4 5 2 3" xfId="23422" xr:uid="{00000000-0005-0000-0000-0000D3770000}"/>
    <cellStyle name="Standard 4 6 4 5 3" xfId="11520" xr:uid="{00000000-0005-0000-0000-0000D4770000}"/>
    <cellStyle name="Standard 4 6 4 5 3 2" xfId="28358" xr:uid="{00000000-0005-0000-0000-0000D5770000}"/>
    <cellStyle name="Standard 4 6 4 5 4" xfId="19940" xr:uid="{00000000-0005-0000-0000-0000D6770000}"/>
    <cellStyle name="Standard 4 6 4 6" xfId="3596" xr:uid="{00000000-0005-0000-0000-0000D7770000}"/>
    <cellStyle name="Standard 4 6 4 6 2" xfId="7078" xr:uid="{00000000-0005-0000-0000-0000D8770000}"/>
    <cellStyle name="Standard 4 6 4 6 2 2" xfId="15499" xr:uid="{00000000-0005-0000-0000-0000D9770000}"/>
    <cellStyle name="Standard 4 6 4 6 2 2 2" xfId="32337" xr:uid="{00000000-0005-0000-0000-0000DA770000}"/>
    <cellStyle name="Standard 4 6 4 6 2 3" xfId="23919" xr:uid="{00000000-0005-0000-0000-0000DB770000}"/>
    <cellStyle name="Standard 4 6 4 6 3" xfId="12017" xr:uid="{00000000-0005-0000-0000-0000DC770000}"/>
    <cellStyle name="Standard 4 6 4 6 3 2" xfId="28855" xr:uid="{00000000-0005-0000-0000-0000DD770000}"/>
    <cellStyle name="Standard 4 6 4 6 4" xfId="20437" xr:uid="{00000000-0005-0000-0000-0000DE770000}"/>
    <cellStyle name="Standard 4 6 4 7" xfId="3864" xr:uid="{00000000-0005-0000-0000-0000DF770000}"/>
    <cellStyle name="Standard 4 6 4 7 2" xfId="12285" xr:uid="{00000000-0005-0000-0000-0000E0770000}"/>
    <cellStyle name="Standard 4 6 4 7 2 2" xfId="29123" xr:uid="{00000000-0005-0000-0000-0000E1770000}"/>
    <cellStyle name="Standard 4 6 4 7 3" xfId="20705" xr:uid="{00000000-0005-0000-0000-0000E2770000}"/>
    <cellStyle name="Standard 4 6 4 8" xfId="7573" xr:uid="{00000000-0005-0000-0000-0000E3770000}"/>
    <cellStyle name="Standard 4 6 4 8 2" xfId="15994" xr:uid="{00000000-0005-0000-0000-0000E4770000}"/>
    <cellStyle name="Standard 4 6 4 8 2 2" xfId="32832" xr:uid="{00000000-0005-0000-0000-0000E5770000}"/>
    <cellStyle name="Standard 4 6 4 8 3" xfId="24414" xr:uid="{00000000-0005-0000-0000-0000E6770000}"/>
    <cellStyle name="Standard 4 6 4 9" xfId="8064" xr:uid="{00000000-0005-0000-0000-0000E7770000}"/>
    <cellStyle name="Standard 4 6 4 9 2" xfId="16485" xr:uid="{00000000-0005-0000-0000-0000E8770000}"/>
    <cellStyle name="Standard 4 6 4 9 2 2" xfId="33323" xr:uid="{00000000-0005-0000-0000-0000E9770000}"/>
    <cellStyle name="Standard 4 6 4 9 3" xfId="24905" xr:uid="{00000000-0005-0000-0000-0000EA770000}"/>
    <cellStyle name="Standard 4 6 5" xfId="489" xr:uid="{00000000-0005-0000-0000-0000EB770000}"/>
    <cellStyle name="Standard 4 6 5 10" xfId="8558" xr:uid="{00000000-0005-0000-0000-0000EC770000}"/>
    <cellStyle name="Standard 4 6 5 10 2" xfId="16979" xr:uid="{00000000-0005-0000-0000-0000ED770000}"/>
    <cellStyle name="Standard 4 6 5 10 2 2" xfId="33817" xr:uid="{00000000-0005-0000-0000-0000EE770000}"/>
    <cellStyle name="Standard 4 6 5 10 3" xfId="25399" xr:uid="{00000000-0005-0000-0000-0000EF770000}"/>
    <cellStyle name="Standard 4 6 5 11" xfId="8965" xr:uid="{00000000-0005-0000-0000-0000F0770000}"/>
    <cellStyle name="Standard 4 6 5 11 2" xfId="25803" xr:uid="{00000000-0005-0000-0000-0000F1770000}"/>
    <cellStyle name="Standard 4 6 5 12" xfId="17385" xr:uid="{00000000-0005-0000-0000-0000F2770000}"/>
    <cellStyle name="Standard 4 6 5 2" xfId="985" xr:uid="{00000000-0005-0000-0000-0000F3770000}"/>
    <cellStyle name="Standard 4 6 5 2 2" xfId="1973" xr:uid="{00000000-0005-0000-0000-0000F4770000}"/>
    <cellStyle name="Standard 4 6 5 2 2 2" xfId="5509" xr:uid="{00000000-0005-0000-0000-0000F5770000}"/>
    <cellStyle name="Standard 4 6 5 2 2 2 2" xfId="13930" xr:uid="{00000000-0005-0000-0000-0000F6770000}"/>
    <cellStyle name="Standard 4 6 5 2 2 2 2 2" xfId="30768" xr:uid="{00000000-0005-0000-0000-0000F7770000}"/>
    <cellStyle name="Standard 4 6 5 2 2 2 3" xfId="22350" xr:uid="{00000000-0005-0000-0000-0000F8770000}"/>
    <cellStyle name="Standard 4 6 5 2 2 3" xfId="10448" xr:uid="{00000000-0005-0000-0000-0000F9770000}"/>
    <cellStyle name="Standard 4 6 5 2 2 3 2" xfId="27286" xr:uid="{00000000-0005-0000-0000-0000FA770000}"/>
    <cellStyle name="Standard 4 6 5 2 2 4" xfId="18868" xr:uid="{00000000-0005-0000-0000-0000FB770000}"/>
    <cellStyle name="Standard 4 6 5 2 3" xfId="4521" xr:uid="{00000000-0005-0000-0000-0000FC770000}"/>
    <cellStyle name="Standard 4 6 5 2 3 2" xfId="12942" xr:uid="{00000000-0005-0000-0000-0000FD770000}"/>
    <cellStyle name="Standard 4 6 5 2 3 2 2" xfId="29780" xr:uid="{00000000-0005-0000-0000-0000FE770000}"/>
    <cellStyle name="Standard 4 6 5 2 3 3" xfId="21362" xr:uid="{00000000-0005-0000-0000-0000FF770000}"/>
    <cellStyle name="Standard 4 6 5 2 4" xfId="9460" xr:uid="{00000000-0005-0000-0000-000000780000}"/>
    <cellStyle name="Standard 4 6 5 2 4 2" xfId="26298" xr:uid="{00000000-0005-0000-0000-000001780000}"/>
    <cellStyle name="Standard 4 6 5 2 5" xfId="17880" xr:uid="{00000000-0005-0000-0000-000002780000}"/>
    <cellStyle name="Standard 4 6 5 3" xfId="1478" xr:uid="{00000000-0005-0000-0000-000003780000}"/>
    <cellStyle name="Standard 4 6 5 3 2" xfId="5014" xr:uid="{00000000-0005-0000-0000-000004780000}"/>
    <cellStyle name="Standard 4 6 5 3 2 2" xfId="13435" xr:uid="{00000000-0005-0000-0000-000005780000}"/>
    <cellStyle name="Standard 4 6 5 3 2 2 2" xfId="30273" xr:uid="{00000000-0005-0000-0000-000006780000}"/>
    <cellStyle name="Standard 4 6 5 3 2 3" xfId="21855" xr:uid="{00000000-0005-0000-0000-000007780000}"/>
    <cellStyle name="Standard 4 6 5 3 3" xfId="9953" xr:uid="{00000000-0005-0000-0000-000008780000}"/>
    <cellStyle name="Standard 4 6 5 3 3 2" xfId="26791" xr:uid="{00000000-0005-0000-0000-000009780000}"/>
    <cellStyle name="Standard 4 6 5 3 4" xfId="18373" xr:uid="{00000000-0005-0000-0000-00000A780000}"/>
    <cellStyle name="Standard 4 6 5 4" xfId="2605" xr:uid="{00000000-0005-0000-0000-00000B780000}"/>
    <cellStyle name="Standard 4 6 5 4 2" xfId="6091" xr:uid="{00000000-0005-0000-0000-00000C780000}"/>
    <cellStyle name="Standard 4 6 5 4 2 2" xfId="14512" xr:uid="{00000000-0005-0000-0000-00000D780000}"/>
    <cellStyle name="Standard 4 6 5 4 2 2 2" xfId="31350" xr:uid="{00000000-0005-0000-0000-00000E780000}"/>
    <cellStyle name="Standard 4 6 5 4 2 3" xfId="22932" xr:uid="{00000000-0005-0000-0000-00000F780000}"/>
    <cellStyle name="Standard 4 6 5 4 3" xfId="11030" xr:uid="{00000000-0005-0000-0000-000010780000}"/>
    <cellStyle name="Standard 4 6 5 4 3 2" xfId="27868" xr:uid="{00000000-0005-0000-0000-000011780000}"/>
    <cellStyle name="Standard 4 6 5 4 4" xfId="19450" xr:uid="{00000000-0005-0000-0000-000012780000}"/>
    <cellStyle name="Standard 4 6 5 5" xfId="3100" xr:uid="{00000000-0005-0000-0000-000013780000}"/>
    <cellStyle name="Standard 4 6 5 5 2" xfId="6582" xr:uid="{00000000-0005-0000-0000-000014780000}"/>
    <cellStyle name="Standard 4 6 5 5 2 2" xfId="15003" xr:uid="{00000000-0005-0000-0000-000015780000}"/>
    <cellStyle name="Standard 4 6 5 5 2 2 2" xfId="31841" xr:uid="{00000000-0005-0000-0000-000016780000}"/>
    <cellStyle name="Standard 4 6 5 5 2 3" xfId="23423" xr:uid="{00000000-0005-0000-0000-000017780000}"/>
    <cellStyle name="Standard 4 6 5 5 3" xfId="11521" xr:uid="{00000000-0005-0000-0000-000018780000}"/>
    <cellStyle name="Standard 4 6 5 5 3 2" xfId="28359" xr:uid="{00000000-0005-0000-0000-000019780000}"/>
    <cellStyle name="Standard 4 6 5 5 4" xfId="19941" xr:uid="{00000000-0005-0000-0000-00001A780000}"/>
    <cellStyle name="Standard 4 6 5 6" xfId="3597" xr:uid="{00000000-0005-0000-0000-00001B780000}"/>
    <cellStyle name="Standard 4 6 5 6 2" xfId="7079" xr:uid="{00000000-0005-0000-0000-00001C780000}"/>
    <cellStyle name="Standard 4 6 5 6 2 2" xfId="15500" xr:uid="{00000000-0005-0000-0000-00001D780000}"/>
    <cellStyle name="Standard 4 6 5 6 2 2 2" xfId="32338" xr:uid="{00000000-0005-0000-0000-00001E780000}"/>
    <cellStyle name="Standard 4 6 5 6 2 3" xfId="23920" xr:uid="{00000000-0005-0000-0000-00001F780000}"/>
    <cellStyle name="Standard 4 6 5 6 3" xfId="12018" xr:uid="{00000000-0005-0000-0000-000020780000}"/>
    <cellStyle name="Standard 4 6 5 6 3 2" xfId="28856" xr:uid="{00000000-0005-0000-0000-000021780000}"/>
    <cellStyle name="Standard 4 6 5 6 4" xfId="20438" xr:uid="{00000000-0005-0000-0000-000022780000}"/>
    <cellStyle name="Standard 4 6 5 7" xfId="4026" xr:uid="{00000000-0005-0000-0000-000023780000}"/>
    <cellStyle name="Standard 4 6 5 7 2" xfId="12447" xr:uid="{00000000-0005-0000-0000-000024780000}"/>
    <cellStyle name="Standard 4 6 5 7 2 2" xfId="29285" xr:uid="{00000000-0005-0000-0000-000025780000}"/>
    <cellStyle name="Standard 4 6 5 7 3" xfId="20867" xr:uid="{00000000-0005-0000-0000-000026780000}"/>
    <cellStyle name="Standard 4 6 5 8" xfId="7574" xr:uid="{00000000-0005-0000-0000-000027780000}"/>
    <cellStyle name="Standard 4 6 5 8 2" xfId="15995" xr:uid="{00000000-0005-0000-0000-000028780000}"/>
    <cellStyle name="Standard 4 6 5 8 2 2" xfId="32833" xr:uid="{00000000-0005-0000-0000-000029780000}"/>
    <cellStyle name="Standard 4 6 5 8 3" xfId="24415" xr:uid="{00000000-0005-0000-0000-00002A780000}"/>
    <cellStyle name="Standard 4 6 5 9" xfId="8065" xr:uid="{00000000-0005-0000-0000-00002B780000}"/>
    <cellStyle name="Standard 4 6 5 9 2" xfId="16486" xr:uid="{00000000-0005-0000-0000-00002C780000}"/>
    <cellStyle name="Standard 4 6 5 9 2 2" xfId="33324" xr:uid="{00000000-0005-0000-0000-00002D780000}"/>
    <cellStyle name="Standard 4 6 5 9 3" xfId="24906" xr:uid="{00000000-0005-0000-0000-00002E780000}"/>
    <cellStyle name="Standard 4 6 6" xfId="660" xr:uid="{00000000-0005-0000-0000-00002F780000}"/>
    <cellStyle name="Standard 4 6 6 2" xfId="1648" xr:uid="{00000000-0005-0000-0000-000030780000}"/>
    <cellStyle name="Standard 4 6 6 2 2" xfId="5184" xr:uid="{00000000-0005-0000-0000-000031780000}"/>
    <cellStyle name="Standard 4 6 6 2 2 2" xfId="13605" xr:uid="{00000000-0005-0000-0000-000032780000}"/>
    <cellStyle name="Standard 4 6 6 2 2 2 2" xfId="30443" xr:uid="{00000000-0005-0000-0000-000033780000}"/>
    <cellStyle name="Standard 4 6 6 2 2 3" xfId="22025" xr:uid="{00000000-0005-0000-0000-000034780000}"/>
    <cellStyle name="Standard 4 6 6 2 3" xfId="10123" xr:uid="{00000000-0005-0000-0000-000035780000}"/>
    <cellStyle name="Standard 4 6 6 2 3 2" xfId="26961" xr:uid="{00000000-0005-0000-0000-000036780000}"/>
    <cellStyle name="Standard 4 6 6 2 4" xfId="18543" xr:uid="{00000000-0005-0000-0000-000037780000}"/>
    <cellStyle name="Standard 4 6 6 3" xfId="4196" xr:uid="{00000000-0005-0000-0000-000038780000}"/>
    <cellStyle name="Standard 4 6 6 3 2" xfId="12617" xr:uid="{00000000-0005-0000-0000-000039780000}"/>
    <cellStyle name="Standard 4 6 6 3 2 2" xfId="29455" xr:uid="{00000000-0005-0000-0000-00003A780000}"/>
    <cellStyle name="Standard 4 6 6 3 3" xfId="21037" xr:uid="{00000000-0005-0000-0000-00003B780000}"/>
    <cellStyle name="Standard 4 6 6 4" xfId="9135" xr:uid="{00000000-0005-0000-0000-00003C780000}"/>
    <cellStyle name="Standard 4 6 6 4 2" xfId="25973" xr:uid="{00000000-0005-0000-0000-00003D780000}"/>
    <cellStyle name="Standard 4 6 6 5" xfId="17555" xr:uid="{00000000-0005-0000-0000-00003E780000}"/>
    <cellStyle name="Standard 4 6 7" xfId="1153" xr:uid="{00000000-0005-0000-0000-00003F780000}"/>
    <cellStyle name="Standard 4 6 7 2" xfId="4689" xr:uid="{00000000-0005-0000-0000-000040780000}"/>
    <cellStyle name="Standard 4 6 7 2 2" xfId="13110" xr:uid="{00000000-0005-0000-0000-000041780000}"/>
    <cellStyle name="Standard 4 6 7 2 2 2" xfId="29948" xr:uid="{00000000-0005-0000-0000-000042780000}"/>
    <cellStyle name="Standard 4 6 7 2 3" xfId="21530" xr:uid="{00000000-0005-0000-0000-000043780000}"/>
    <cellStyle name="Standard 4 6 7 3" xfId="9628" xr:uid="{00000000-0005-0000-0000-000044780000}"/>
    <cellStyle name="Standard 4 6 7 3 2" xfId="26466" xr:uid="{00000000-0005-0000-0000-000045780000}"/>
    <cellStyle name="Standard 4 6 7 4" xfId="18048" xr:uid="{00000000-0005-0000-0000-000046780000}"/>
    <cellStyle name="Standard 4 6 8" xfId="2594" xr:uid="{00000000-0005-0000-0000-000047780000}"/>
    <cellStyle name="Standard 4 6 8 2" xfId="6080" xr:uid="{00000000-0005-0000-0000-000048780000}"/>
    <cellStyle name="Standard 4 6 8 2 2" xfId="14501" xr:uid="{00000000-0005-0000-0000-000049780000}"/>
    <cellStyle name="Standard 4 6 8 2 2 2" xfId="31339" xr:uid="{00000000-0005-0000-0000-00004A780000}"/>
    <cellStyle name="Standard 4 6 8 2 3" xfId="22921" xr:uid="{00000000-0005-0000-0000-00004B780000}"/>
    <cellStyle name="Standard 4 6 8 3" xfId="11019" xr:uid="{00000000-0005-0000-0000-00004C780000}"/>
    <cellStyle name="Standard 4 6 8 3 2" xfId="27857" xr:uid="{00000000-0005-0000-0000-00004D780000}"/>
    <cellStyle name="Standard 4 6 8 4" xfId="19439" xr:uid="{00000000-0005-0000-0000-00004E780000}"/>
    <cellStyle name="Standard 4 6 9" xfId="3089" xr:uid="{00000000-0005-0000-0000-00004F780000}"/>
    <cellStyle name="Standard 4 6 9 2" xfId="6571" xr:uid="{00000000-0005-0000-0000-000050780000}"/>
    <cellStyle name="Standard 4 6 9 2 2" xfId="14992" xr:uid="{00000000-0005-0000-0000-000051780000}"/>
    <cellStyle name="Standard 4 6 9 2 2 2" xfId="31830" xr:uid="{00000000-0005-0000-0000-000052780000}"/>
    <cellStyle name="Standard 4 6 9 2 3" xfId="23412" xr:uid="{00000000-0005-0000-0000-000053780000}"/>
    <cellStyle name="Standard 4 6 9 3" xfId="11510" xr:uid="{00000000-0005-0000-0000-000054780000}"/>
    <cellStyle name="Standard 4 6 9 3 2" xfId="28348" xr:uid="{00000000-0005-0000-0000-000055780000}"/>
    <cellStyle name="Standard 4 6 9 4" xfId="19930" xr:uid="{00000000-0005-0000-0000-000056780000}"/>
    <cellStyle name="Standard 4 6_1" xfId="273" xr:uid="{00000000-0005-0000-0000-000057780000}"/>
    <cellStyle name="Standard 4 7" xfId="119" xr:uid="{00000000-0005-0000-0000-000058780000}"/>
    <cellStyle name="Standard 4 7 10" xfId="3734" xr:uid="{00000000-0005-0000-0000-000059780000}"/>
    <cellStyle name="Standard 4 7 10 2" xfId="12155" xr:uid="{00000000-0005-0000-0000-00005A780000}"/>
    <cellStyle name="Standard 4 7 10 2 2" xfId="28993" xr:uid="{00000000-0005-0000-0000-00005B780000}"/>
    <cellStyle name="Standard 4 7 10 3" xfId="20575" xr:uid="{00000000-0005-0000-0000-00005C780000}"/>
    <cellStyle name="Standard 4 7 11" xfId="7575" xr:uid="{00000000-0005-0000-0000-00005D780000}"/>
    <cellStyle name="Standard 4 7 11 2" xfId="15996" xr:uid="{00000000-0005-0000-0000-00005E780000}"/>
    <cellStyle name="Standard 4 7 11 2 2" xfId="32834" xr:uid="{00000000-0005-0000-0000-00005F780000}"/>
    <cellStyle name="Standard 4 7 11 3" xfId="24416" xr:uid="{00000000-0005-0000-0000-000060780000}"/>
    <cellStyle name="Standard 4 7 12" xfId="8066" xr:uid="{00000000-0005-0000-0000-000061780000}"/>
    <cellStyle name="Standard 4 7 12 2" xfId="16487" xr:uid="{00000000-0005-0000-0000-000062780000}"/>
    <cellStyle name="Standard 4 7 12 2 2" xfId="33325" xr:uid="{00000000-0005-0000-0000-000063780000}"/>
    <cellStyle name="Standard 4 7 12 3" xfId="24907" xr:uid="{00000000-0005-0000-0000-000064780000}"/>
    <cellStyle name="Standard 4 7 13" xfId="8559" xr:uid="{00000000-0005-0000-0000-000065780000}"/>
    <cellStyle name="Standard 4 7 13 2" xfId="16980" xr:uid="{00000000-0005-0000-0000-000066780000}"/>
    <cellStyle name="Standard 4 7 13 2 2" xfId="33818" xr:uid="{00000000-0005-0000-0000-000067780000}"/>
    <cellStyle name="Standard 4 7 13 3" xfId="25400" xr:uid="{00000000-0005-0000-0000-000068780000}"/>
    <cellStyle name="Standard 4 7 14" xfId="8672" xr:uid="{00000000-0005-0000-0000-000069780000}"/>
    <cellStyle name="Standard 4 7 14 2" xfId="25511" xr:uid="{00000000-0005-0000-0000-00006A780000}"/>
    <cellStyle name="Standard 4 7 15" xfId="17092" xr:uid="{00000000-0005-0000-0000-00006B780000}"/>
    <cellStyle name="Standard 4 7 2" xfId="277" xr:uid="{00000000-0005-0000-0000-00006C780000}"/>
    <cellStyle name="Standard 4 7 2 10" xfId="7576" xr:uid="{00000000-0005-0000-0000-00006D780000}"/>
    <cellStyle name="Standard 4 7 2 10 2" xfId="15997" xr:uid="{00000000-0005-0000-0000-00006E780000}"/>
    <cellStyle name="Standard 4 7 2 10 2 2" xfId="32835" xr:uid="{00000000-0005-0000-0000-00006F780000}"/>
    <cellStyle name="Standard 4 7 2 10 3" xfId="24417" xr:uid="{00000000-0005-0000-0000-000070780000}"/>
    <cellStyle name="Standard 4 7 2 11" xfId="8067" xr:uid="{00000000-0005-0000-0000-000071780000}"/>
    <cellStyle name="Standard 4 7 2 11 2" xfId="16488" xr:uid="{00000000-0005-0000-0000-000072780000}"/>
    <cellStyle name="Standard 4 7 2 11 2 2" xfId="33326" xr:uid="{00000000-0005-0000-0000-000073780000}"/>
    <cellStyle name="Standard 4 7 2 11 3" xfId="24908" xr:uid="{00000000-0005-0000-0000-000074780000}"/>
    <cellStyle name="Standard 4 7 2 12" xfId="8560" xr:uid="{00000000-0005-0000-0000-000075780000}"/>
    <cellStyle name="Standard 4 7 2 12 2" xfId="16981" xr:uid="{00000000-0005-0000-0000-000076780000}"/>
    <cellStyle name="Standard 4 7 2 12 2 2" xfId="33819" xr:uid="{00000000-0005-0000-0000-000077780000}"/>
    <cellStyle name="Standard 4 7 2 12 3" xfId="25401" xr:uid="{00000000-0005-0000-0000-000078780000}"/>
    <cellStyle name="Standard 4 7 2 13" xfId="8758" xr:uid="{00000000-0005-0000-0000-000079780000}"/>
    <cellStyle name="Standard 4 7 2 13 2" xfId="25597" xr:uid="{00000000-0005-0000-0000-00007A780000}"/>
    <cellStyle name="Standard 4 7 2 14" xfId="17178" xr:uid="{00000000-0005-0000-0000-00007B780000}"/>
    <cellStyle name="Standard 4 7 2 2" xfId="446" xr:uid="{00000000-0005-0000-0000-00007C780000}"/>
    <cellStyle name="Standard 4 7 2 2 10" xfId="8561" xr:uid="{00000000-0005-0000-0000-00007D780000}"/>
    <cellStyle name="Standard 4 7 2 2 10 2" xfId="16982" xr:uid="{00000000-0005-0000-0000-00007E780000}"/>
    <cellStyle name="Standard 4 7 2 2 10 2 2" xfId="33820" xr:uid="{00000000-0005-0000-0000-00007F780000}"/>
    <cellStyle name="Standard 4 7 2 2 10 3" xfId="25402" xr:uid="{00000000-0005-0000-0000-000080780000}"/>
    <cellStyle name="Standard 4 7 2 2 11" xfId="8921" xr:uid="{00000000-0005-0000-0000-000081780000}"/>
    <cellStyle name="Standard 4 7 2 2 11 2" xfId="25760" xr:uid="{00000000-0005-0000-0000-000082780000}"/>
    <cellStyle name="Standard 4 7 2 2 12" xfId="17341" xr:uid="{00000000-0005-0000-0000-000083780000}"/>
    <cellStyle name="Standard 4 7 2 2 2" xfId="942" xr:uid="{00000000-0005-0000-0000-000084780000}"/>
    <cellStyle name="Standard 4 7 2 2 2 2" xfId="1930" xr:uid="{00000000-0005-0000-0000-000085780000}"/>
    <cellStyle name="Standard 4 7 2 2 2 2 2" xfId="5466" xr:uid="{00000000-0005-0000-0000-000086780000}"/>
    <cellStyle name="Standard 4 7 2 2 2 2 2 2" xfId="13887" xr:uid="{00000000-0005-0000-0000-000087780000}"/>
    <cellStyle name="Standard 4 7 2 2 2 2 2 2 2" xfId="30725" xr:uid="{00000000-0005-0000-0000-000088780000}"/>
    <cellStyle name="Standard 4 7 2 2 2 2 2 3" xfId="22307" xr:uid="{00000000-0005-0000-0000-000089780000}"/>
    <cellStyle name="Standard 4 7 2 2 2 2 3" xfId="10405" xr:uid="{00000000-0005-0000-0000-00008A780000}"/>
    <cellStyle name="Standard 4 7 2 2 2 2 3 2" xfId="27243" xr:uid="{00000000-0005-0000-0000-00008B780000}"/>
    <cellStyle name="Standard 4 7 2 2 2 2 4" xfId="18825" xr:uid="{00000000-0005-0000-0000-00008C780000}"/>
    <cellStyle name="Standard 4 7 2 2 2 3" xfId="4478" xr:uid="{00000000-0005-0000-0000-00008D780000}"/>
    <cellStyle name="Standard 4 7 2 2 2 3 2" xfId="12899" xr:uid="{00000000-0005-0000-0000-00008E780000}"/>
    <cellStyle name="Standard 4 7 2 2 2 3 2 2" xfId="29737" xr:uid="{00000000-0005-0000-0000-00008F780000}"/>
    <cellStyle name="Standard 4 7 2 2 2 3 3" xfId="21319" xr:uid="{00000000-0005-0000-0000-000090780000}"/>
    <cellStyle name="Standard 4 7 2 2 2 4" xfId="9417" xr:uid="{00000000-0005-0000-0000-000091780000}"/>
    <cellStyle name="Standard 4 7 2 2 2 4 2" xfId="26255" xr:uid="{00000000-0005-0000-0000-000092780000}"/>
    <cellStyle name="Standard 4 7 2 2 2 5" xfId="17837" xr:uid="{00000000-0005-0000-0000-000093780000}"/>
    <cellStyle name="Standard 4 7 2 2 3" xfId="1435" xr:uid="{00000000-0005-0000-0000-000094780000}"/>
    <cellStyle name="Standard 4 7 2 2 3 2" xfId="4971" xr:uid="{00000000-0005-0000-0000-000095780000}"/>
    <cellStyle name="Standard 4 7 2 2 3 2 2" xfId="13392" xr:uid="{00000000-0005-0000-0000-000096780000}"/>
    <cellStyle name="Standard 4 7 2 2 3 2 2 2" xfId="30230" xr:uid="{00000000-0005-0000-0000-000097780000}"/>
    <cellStyle name="Standard 4 7 2 2 3 2 3" xfId="21812" xr:uid="{00000000-0005-0000-0000-000098780000}"/>
    <cellStyle name="Standard 4 7 2 2 3 3" xfId="9910" xr:uid="{00000000-0005-0000-0000-000099780000}"/>
    <cellStyle name="Standard 4 7 2 2 3 3 2" xfId="26748" xr:uid="{00000000-0005-0000-0000-00009A780000}"/>
    <cellStyle name="Standard 4 7 2 2 3 4" xfId="18330" xr:uid="{00000000-0005-0000-0000-00009B780000}"/>
    <cellStyle name="Standard 4 7 2 2 4" xfId="2608" xr:uid="{00000000-0005-0000-0000-00009C780000}"/>
    <cellStyle name="Standard 4 7 2 2 4 2" xfId="6094" xr:uid="{00000000-0005-0000-0000-00009D780000}"/>
    <cellStyle name="Standard 4 7 2 2 4 2 2" xfId="14515" xr:uid="{00000000-0005-0000-0000-00009E780000}"/>
    <cellStyle name="Standard 4 7 2 2 4 2 2 2" xfId="31353" xr:uid="{00000000-0005-0000-0000-00009F780000}"/>
    <cellStyle name="Standard 4 7 2 2 4 2 3" xfId="22935" xr:uid="{00000000-0005-0000-0000-0000A0780000}"/>
    <cellStyle name="Standard 4 7 2 2 4 3" xfId="11033" xr:uid="{00000000-0005-0000-0000-0000A1780000}"/>
    <cellStyle name="Standard 4 7 2 2 4 3 2" xfId="27871" xr:uid="{00000000-0005-0000-0000-0000A2780000}"/>
    <cellStyle name="Standard 4 7 2 2 4 4" xfId="19453" xr:uid="{00000000-0005-0000-0000-0000A3780000}"/>
    <cellStyle name="Standard 4 7 2 2 5" xfId="3103" xr:uid="{00000000-0005-0000-0000-0000A4780000}"/>
    <cellStyle name="Standard 4 7 2 2 5 2" xfId="6585" xr:uid="{00000000-0005-0000-0000-0000A5780000}"/>
    <cellStyle name="Standard 4 7 2 2 5 2 2" xfId="15006" xr:uid="{00000000-0005-0000-0000-0000A6780000}"/>
    <cellStyle name="Standard 4 7 2 2 5 2 2 2" xfId="31844" xr:uid="{00000000-0005-0000-0000-0000A7780000}"/>
    <cellStyle name="Standard 4 7 2 2 5 2 3" xfId="23426" xr:uid="{00000000-0005-0000-0000-0000A8780000}"/>
    <cellStyle name="Standard 4 7 2 2 5 3" xfId="11524" xr:uid="{00000000-0005-0000-0000-0000A9780000}"/>
    <cellStyle name="Standard 4 7 2 2 5 3 2" xfId="28362" xr:uid="{00000000-0005-0000-0000-0000AA780000}"/>
    <cellStyle name="Standard 4 7 2 2 5 4" xfId="19944" xr:uid="{00000000-0005-0000-0000-0000AB780000}"/>
    <cellStyle name="Standard 4 7 2 2 6" xfId="3600" xr:uid="{00000000-0005-0000-0000-0000AC780000}"/>
    <cellStyle name="Standard 4 7 2 2 6 2" xfId="7082" xr:uid="{00000000-0005-0000-0000-0000AD780000}"/>
    <cellStyle name="Standard 4 7 2 2 6 2 2" xfId="15503" xr:uid="{00000000-0005-0000-0000-0000AE780000}"/>
    <cellStyle name="Standard 4 7 2 2 6 2 2 2" xfId="32341" xr:uid="{00000000-0005-0000-0000-0000AF780000}"/>
    <cellStyle name="Standard 4 7 2 2 6 2 3" xfId="23923" xr:uid="{00000000-0005-0000-0000-0000B0780000}"/>
    <cellStyle name="Standard 4 7 2 2 6 3" xfId="12021" xr:uid="{00000000-0005-0000-0000-0000B1780000}"/>
    <cellStyle name="Standard 4 7 2 2 6 3 2" xfId="28859" xr:uid="{00000000-0005-0000-0000-0000B2780000}"/>
    <cellStyle name="Standard 4 7 2 2 6 4" xfId="20441" xr:uid="{00000000-0005-0000-0000-0000B3780000}"/>
    <cellStyle name="Standard 4 7 2 2 7" xfId="3983" xr:uid="{00000000-0005-0000-0000-0000B4780000}"/>
    <cellStyle name="Standard 4 7 2 2 7 2" xfId="12404" xr:uid="{00000000-0005-0000-0000-0000B5780000}"/>
    <cellStyle name="Standard 4 7 2 2 7 2 2" xfId="29242" xr:uid="{00000000-0005-0000-0000-0000B6780000}"/>
    <cellStyle name="Standard 4 7 2 2 7 3" xfId="20824" xr:uid="{00000000-0005-0000-0000-0000B7780000}"/>
    <cellStyle name="Standard 4 7 2 2 8" xfId="7577" xr:uid="{00000000-0005-0000-0000-0000B8780000}"/>
    <cellStyle name="Standard 4 7 2 2 8 2" xfId="15998" xr:uid="{00000000-0005-0000-0000-0000B9780000}"/>
    <cellStyle name="Standard 4 7 2 2 8 2 2" xfId="32836" xr:uid="{00000000-0005-0000-0000-0000BA780000}"/>
    <cellStyle name="Standard 4 7 2 2 8 3" xfId="24418" xr:uid="{00000000-0005-0000-0000-0000BB780000}"/>
    <cellStyle name="Standard 4 7 2 2 9" xfId="8068" xr:uid="{00000000-0005-0000-0000-0000BC780000}"/>
    <cellStyle name="Standard 4 7 2 2 9 2" xfId="16489" xr:uid="{00000000-0005-0000-0000-0000BD780000}"/>
    <cellStyle name="Standard 4 7 2 2 9 2 2" xfId="33327" xr:uid="{00000000-0005-0000-0000-0000BE780000}"/>
    <cellStyle name="Standard 4 7 2 2 9 3" xfId="24909" xr:uid="{00000000-0005-0000-0000-0000BF780000}"/>
    <cellStyle name="Standard 4 7 2 3" xfId="608" xr:uid="{00000000-0005-0000-0000-0000C0780000}"/>
    <cellStyle name="Standard 4 7 2 3 10" xfId="8562" xr:uid="{00000000-0005-0000-0000-0000C1780000}"/>
    <cellStyle name="Standard 4 7 2 3 10 2" xfId="16983" xr:uid="{00000000-0005-0000-0000-0000C2780000}"/>
    <cellStyle name="Standard 4 7 2 3 10 2 2" xfId="33821" xr:uid="{00000000-0005-0000-0000-0000C3780000}"/>
    <cellStyle name="Standard 4 7 2 3 10 3" xfId="25403" xr:uid="{00000000-0005-0000-0000-0000C4780000}"/>
    <cellStyle name="Standard 4 7 2 3 11" xfId="9084" xr:uid="{00000000-0005-0000-0000-0000C5780000}"/>
    <cellStyle name="Standard 4 7 2 3 11 2" xfId="25922" xr:uid="{00000000-0005-0000-0000-0000C6780000}"/>
    <cellStyle name="Standard 4 7 2 3 12" xfId="17504" xr:uid="{00000000-0005-0000-0000-0000C7780000}"/>
    <cellStyle name="Standard 4 7 2 3 2" xfId="1104" xr:uid="{00000000-0005-0000-0000-0000C8780000}"/>
    <cellStyle name="Standard 4 7 2 3 2 2" xfId="2092" xr:uid="{00000000-0005-0000-0000-0000C9780000}"/>
    <cellStyle name="Standard 4 7 2 3 2 2 2" xfId="5628" xr:uid="{00000000-0005-0000-0000-0000CA780000}"/>
    <cellStyle name="Standard 4 7 2 3 2 2 2 2" xfId="14049" xr:uid="{00000000-0005-0000-0000-0000CB780000}"/>
    <cellStyle name="Standard 4 7 2 3 2 2 2 2 2" xfId="30887" xr:uid="{00000000-0005-0000-0000-0000CC780000}"/>
    <cellStyle name="Standard 4 7 2 3 2 2 2 3" xfId="22469" xr:uid="{00000000-0005-0000-0000-0000CD780000}"/>
    <cellStyle name="Standard 4 7 2 3 2 2 3" xfId="10567" xr:uid="{00000000-0005-0000-0000-0000CE780000}"/>
    <cellStyle name="Standard 4 7 2 3 2 2 3 2" xfId="27405" xr:uid="{00000000-0005-0000-0000-0000CF780000}"/>
    <cellStyle name="Standard 4 7 2 3 2 2 4" xfId="18987" xr:uid="{00000000-0005-0000-0000-0000D0780000}"/>
    <cellStyle name="Standard 4 7 2 3 2 3" xfId="4640" xr:uid="{00000000-0005-0000-0000-0000D1780000}"/>
    <cellStyle name="Standard 4 7 2 3 2 3 2" xfId="13061" xr:uid="{00000000-0005-0000-0000-0000D2780000}"/>
    <cellStyle name="Standard 4 7 2 3 2 3 2 2" xfId="29899" xr:uid="{00000000-0005-0000-0000-0000D3780000}"/>
    <cellStyle name="Standard 4 7 2 3 2 3 3" xfId="21481" xr:uid="{00000000-0005-0000-0000-0000D4780000}"/>
    <cellStyle name="Standard 4 7 2 3 2 4" xfId="9579" xr:uid="{00000000-0005-0000-0000-0000D5780000}"/>
    <cellStyle name="Standard 4 7 2 3 2 4 2" xfId="26417" xr:uid="{00000000-0005-0000-0000-0000D6780000}"/>
    <cellStyle name="Standard 4 7 2 3 2 5" xfId="17999" xr:uid="{00000000-0005-0000-0000-0000D7780000}"/>
    <cellStyle name="Standard 4 7 2 3 3" xfId="1597" xr:uid="{00000000-0005-0000-0000-0000D8780000}"/>
    <cellStyle name="Standard 4 7 2 3 3 2" xfId="5133" xr:uid="{00000000-0005-0000-0000-0000D9780000}"/>
    <cellStyle name="Standard 4 7 2 3 3 2 2" xfId="13554" xr:uid="{00000000-0005-0000-0000-0000DA780000}"/>
    <cellStyle name="Standard 4 7 2 3 3 2 2 2" xfId="30392" xr:uid="{00000000-0005-0000-0000-0000DB780000}"/>
    <cellStyle name="Standard 4 7 2 3 3 2 3" xfId="21974" xr:uid="{00000000-0005-0000-0000-0000DC780000}"/>
    <cellStyle name="Standard 4 7 2 3 3 3" xfId="10072" xr:uid="{00000000-0005-0000-0000-0000DD780000}"/>
    <cellStyle name="Standard 4 7 2 3 3 3 2" xfId="26910" xr:uid="{00000000-0005-0000-0000-0000DE780000}"/>
    <cellStyle name="Standard 4 7 2 3 3 4" xfId="18492" xr:uid="{00000000-0005-0000-0000-0000DF780000}"/>
    <cellStyle name="Standard 4 7 2 3 4" xfId="2609" xr:uid="{00000000-0005-0000-0000-0000E0780000}"/>
    <cellStyle name="Standard 4 7 2 3 4 2" xfId="6095" xr:uid="{00000000-0005-0000-0000-0000E1780000}"/>
    <cellStyle name="Standard 4 7 2 3 4 2 2" xfId="14516" xr:uid="{00000000-0005-0000-0000-0000E2780000}"/>
    <cellStyle name="Standard 4 7 2 3 4 2 2 2" xfId="31354" xr:uid="{00000000-0005-0000-0000-0000E3780000}"/>
    <cellStyle name="Standard 4 7 2 3 4 2 3" xfId="22936" xr:uid="{00000000-0005-0000-0000-0000E4780000}"/>
    <cellStyle name="Standard 4 7 2 3 4 3" xfId="11034" xr:uid="{00000000-0005-0000-0000-0000E5780000}"/>
    <cellStyle name="Standard 4 7 2 3 4 3 2" xfId="27872" xr:uid="{00000000-0005-0000-0000-0000E6780000}"/>
    <cellStyle name="Standard 4 7 2 3 4 4" xfId="19454" xr:uid="{00000000-0005-0000-0000-0000E7780000}"/>
    <cellStyle name="Standard 4 7 2 3 5" xfId="3104" xr:uid="{00000000-0005-0000-0000-0000E8780000}"/>
    <cellStyle name="Standard 4 7 2 3 5 2" xfId="6586" xr:uid="{00000000-0005-0000-0000-0000E9780000}"/>
    <cellStyle name="Standard 4 7 2 3 5 2 2" xfId="15007" xr:uid="{00000000-0005-0000-0000-0000EA780000}"/>
    <cellStyle name="Standard 4 7 2 3 5 2 2 2" xfId="31845" xr:uid="{00000000-0005-0000-0000-0000EB780000}"/>
    <cellStyle name="Standard 4 7 2 3 5 2 3" xfId="23427" xr:uid="{00000000-0005-0000-0000-0000EC780000}"/>
    <cellStyle name="Standard 4 7 2 3 5 3" xfId="11525" xr:uid="{00000000-0005-0000-0000-0000ED780000}"/>
    <cellStyle name="Standard 4 7 2 3 5 3 2" xfId="28363" xr:uid="{00000000-0005-0000-0000-0000EE780000}"/>
    <cellStyle name="Standard 4 7 2 3 5 4" xfId="19945" xr:uid="{00000000-0005-0000-0000-0000EF780000}"/>
    <cellStyle name="Standard 4 7 2 3 6" xfId="3601" xr:uid="{00000000-0005-0000-0000-0000F0780000}"/>
    <cellStyle name="Standard 4 7 2 3 6 2" xfId="7083" xr:uid="{00000000-0005-0000-0000-0000F1780000}"/>
    <cellStyle name="Standard 4 7 2 3 6 2 2" xfId="15504" xr:uid="{00000000-0005-0000-0000-0000F2780000}"/>
    <cellStyle name="Standard 4 7 2 3 6 2 2 2" xfId="32342" xr:uid="{00000000-0005-0000-0000-0000F3780000}"/>
    <cellStyle name="Standard 4 7 2 3 6 2 3" xfId="23924" xr:uid="{00000000-0005-0000-0000-0000F4780000}"/>
    <cellStyle name="Standard 4 7 2 3 6 3" xfId="12022" xr:uid="{00000000-0005-0000-0000-0000F5780000}"/>
    <cellStyle name="Standard 4 7 2 3 6 3 2" xfId="28860" xr:uid="{00000000-0005-0000-0000-0000F6780000}"/>
    <cellStyle name="Standard 4 7 2 3 6 4" xfId="20442" xr:uid="{00000000-0005-0000-0000-0000F7780000}"/>
    <cellStyle name="Standard 4 7 2 3 7" xfId="4145" xr:uid="{00000000-0005-0000-0000-0000F8780000}"/>
    <cellStyle name="Standard 4 7 2 3 7 2" xfId="12566" xr:uid="{00000000-0005-0000-0000-0000F9780000}"/>
    <cellStyle name="Standard 4 7 2 3 7 2 2" xfId="29404" xr:uid="{00000000-0005-0000-0000-0000FA780000}"/>
    <cellStyle name="Standard 4 7 2 3 7 3" xfId="20986" xr:uid="{00000000-0005-0000-0000-0000FB780000}"/>
    <cellStyle name="Standard 4 7 2 3 8" xfId="7578" xr:uid="{00000000-0005-0000-0000-0000FC780000}"/>
    <cellStyle name="Standard 4 7 2 3 8 2" xfId="15999" xr:uid="{00000000-0005-0000-0000-0000FD780000}"/>
    <cellStyle name="Standard 4 7 2 3 8 2 2" xfId="32837" xr:uid="{00000000-0005-0000-0000-0000FE780000}"/>
    <cellStyle name="Standard 4 7 2 3 8 3" xfId="24419" xr:uid="{00000000-0005-0000-0000-0000FF780000}"/>
    <cellStyle name="Standard 4 7 2 3 9" xfId="8069" xr:uid="{00000000-0005-0000-0000-000000790000}"/>
    <cellStyle name="Standard 4 7 2 3 9 2" xfId="16490" xr:uid="{00000000-0005-0000-0000-000001790000}"/>
    <cellStyle name="Standard 4 7 2 3 9 2 2" xfId="33328" xr:uid="{00000000-0005-0000-0000-000002790000}"/>
    <cellStyle name="Standard 4 7 2 3 9 3" xfId="24910" xr:uid="{00000000-0005-0000-0000-000003790000}"/>
    <cellStyle name="Standard 4 7 2 4" xfId="779" xr:uid="{00000000-0005-0000-0000-000004790000}"/>
    <cellStyle name="Standard 4 7 2 4 2" xfId="1767" xr:uid="{00000000-0005-0000-0000-000005790000}"/>
    <cellStyle name="Standard 4 7 2 4 2 2" xfId="5303" xr:uid="{00000000-0005-0000-0000-000006790000}"/>
    <cellStyle name="Standard 4 7 2 4 2 2 2" xfId="13724" xr:uid="{00000000-0005-0000-0000-000007790000}"/>
    <cellStyle name="Standard 4 7 2 4 2 2 2 2" xfId="30562" xr:uid="{00000000-0005-0000-0000-000008790000}"/>
    <cellStyle name="Standard 4 7 2 4 2 2 3" xfId="22144" xr:uid="{00000000-0005-0000-0000-000009790000}"/>
    <cellStyle name="Standard 4 7 2 4 2 3" xfId="10242" xr:uid="{00000000-0005-0000-0000-00000A790000}"/>
    <cellStyle name="Standard 4 7 2 4 2 3 2" xfId="27080" xr:uid="{00000000-0005-0000-0000-00000B790000}"/>
    <cellStyle name="Standard 4 7 2 4 2 4" xfId="18662" xr:uid="{00000000-0005-0000-0000-00000C790000}"/>
    <cellStyle name="Standard 4 7 2 4 3" xfId="4315" xr:uid="{00000000-0005-0000-0000-00000D790000}"/>
    <cellStyle name="Standard 4 7 2 4 3 2" xfId="12736" xr:uid="{00000000-0005-0000-0000-00000E790000}"/>
    <cellStyle name="Standard 4 7 2 4 3 2 2" xfId="29574" xr:uid="{00000000-0005-0000-0000-00000F790000}"/>
    <cellStyle name="Standard 4 7 2 4 3 3" xfId="21156" xr:uid="{00000000-0005-0000-0000-000010790000}"/>
    <cellStyle name="Standard 4 7 2 4 4" xfId="9254" xr:uid="{00000000-0005-0000-0000-000011790000}"/>
    <cellStyle name="Standard 4 7 2 4 4 2" xfId="26092" xr:uid="{00000000-0005-0000-0000-000012790000}"/>
    <cellStyle name="Standard 4 7 2 4 5" xfId="17674" xr:uid="{00000000-0005-0000-0000-000013790000}"/>
    <cellStyle name="Standard 4 7 2 5" xfId="1272" xr:uid="{00000000-0005-0000-0000-000014790000}"/>
    <cellStyle name="Standard 4 7 2 5 2" xfId="4808" xr:uid="{00000000-0005-0000-0000-000015790000}"/>
    <cellStyle name="Standard 4 7 2 5 2 2" xfId="13229" xr:uid="{00000000-0005-0000-0000-000016790000}"/>
    <cellStyle name="Standard 4 7 2 5 2 2 2" xfId="30067" xr:uid="{00000000-0005-0000-0000-000017790000}"/>
    <cellStyle name="Standard 4 7 2 5 2 3" xfId="21649" xr:uid="{00000000-0005-0000-0000-000018790000}"/>
    <cellStyle name="Standard 4 7 2 5 3" xfId="9747" xr:uid="{00000000-0005-0000-0000-000019790000}"/>
    <cellStyle name="Standard 4 7 2 5 3 2" xfId="26585" xr:uid="{00000000-0005-0000-0000-00001A790000}"/>
    <cellStyle name="Standard 4 7 2 5 4" xfId="18167" xr:uid="{00000000-0005-0000-0000-00001B790000}"/>
    <cellStyle name="Standard 4 7 2 6" xfId="2607" xr:uid="{00000000-0005-0000-0000-00001C790000}"/>
    <cellStyle name="Standard 4 7 2 6 2" xfId="6093" xr:uid="{00000000-0005-0000-0000-00001D790000}"/>
    <cellStyle name="Standard 4 7 2 6 2 2" xfId="14514" xr:uid="{00000000-0005-0000-0000-00001E790000}"/>
    <cellStyle name="Standard 4 7 2 6 2 2 2" xfId="31352" xr:uid="{00000000-0005-0000-0000-00001F790000}"/>
    <cellStyle name="Standard 4 7 2 6 2 3" xfId="22934" xr:uid="{00000000-0005-0000-0000-000020790000}"/>
    <cellStyle name="Standard 4 7 2 6 3" xfId="11032" xr:uid="{00000000-0005-0000-0000-000021790000}"/>
    <cellStyle name="Standard 4 7 2 6 3 2" xfId="27870" xr:uid="{00000000-0005-0000-0000-000022790000}"/>
    <cellStyle name="Standard 4 7 2 6 4" xfId="19452" xr:uid="{00000000-0005-0000-0000-000023790000}"/>
    <cellStyle name="Standard 4 7 2 7" xfId="3102" xr:uid="{00000000-0005-0000-0000-000024790000}"/>
    <cellStyle name="Standard 4 7 2 7 2" xfId="6584" xr:uid="{00000000-0005-0000-0000-000025790000}"/>
    <cellStyle name="Standard 4 7 2 7 2 2" xfId="15005" xr:uid="{00000000-0005-0000-0000-000026790000}"/>
    <cellStyle name="Standard 4 7 2 7 2 2 2" xfId="31843" xr:uid="{00000000-0005-0000-0000-000027790000}"/>
    <cellStyle name="Standard 4 7 2 7 2 3" xfId="23425" xr:uid="{00000000-0005-0000-0000-000028790000}"/>
    <cellStyle name="Standard 4 7 2 7 3" xfId="11523" xr:uid="{00000000-0005-0000-0000-000029790000}"/>
    <cellStyle name="Standard 4 7 2 7 3 2" xfId="28361" xr:uid="{00000000-0005-0000-0000-00002A790000}"/>
    <cellStyle name="Standard 4 7 2 7 4" xfId="19943" xr:uid="{00000000-0005-0000-0000-00002B790000}"/>
    <cellStyle name="Standard 4 7 2 8" xfId="3599" xr:uid="{00000000-0005-0000-0000-00002C790000}"/>
    <cellStyle name="Standard 4 7 2 8 2" xfId="7081" xr:uid="{00000000-0005-0000-0000-00002D790000}"/>
    <cellStyle name="Standard 4 7 2 8 2 2" xfId="15502" xr:uid="{00000000-0005-0000-0000-00002E790000}"/>
    <cellStyle name="Standard 4 7 2 8 2 2 2" xfId="32340" xr:uid="{00000000-0005-0000-0000-00002F790000}"/>
    <cellStyle name="Standard 4 7 2 8 2 3" xfId="23922" xr:uid="{00000000-0005-0000-0000-000030790000}"/>
    <cellStyle name="Standard 4 7 2 8 3" xfId="12020" xr:uid="{00000000-0005-0000-0000-000031790000}"/>
    <cellStyle name="Standard 4 7 2 8 3 2" xfId="28858" xr:uid="{00000000-0005-0000-0000-000032790000}"/>
    <cellStyle name="Standard 4 7 2 8 4" xfId="20440" xr:uid="{00000000-0005-0000-0000-000033790000}"/>
    <cellStyle name="Standard 4 7 2 9" xfId="3820" xr:uid="{00000000-0005-0000-0000-000034790000}"/>
    <cellStyle name="Standard 4 7 2 9 2" xfId="12241" xr:uid="{00000000-0005-0000-0000-000035790000}"/>
    <cellStyle name="Standard 4 7 2 9 2 2" xfId="29079" xr:uid="{00000000-0005-0000-0000-000036790000}"/>
    <cellStyle name="Standard 4 7 2 9 3" xfId="20661" xr:uid="{00000000-0005-0000-0000-000037790000}"/>
    <cellStyle name="Standard 4 7 3" xfId="360" xr:uid="{00000000-0005-0000-0000-000038790000}"/>
    <cellStyle name="Standard 4 7 3 10" xfId="8563" xr:uid="{00000000-0005-0000-0000-000039790000}"/>
    <cellStyle name="Standard 4 7 3 10 2" xfId="16984" xr:uid="{00000000-0005-0000-0000-00003A790000}"/>
    <cellStyle name="Standard 4 7 3 10 2 2" xfId="33822" xr:uid="{00000000-0005-0000-0000-00003B790000}"/>
    <cellStyle name="Standard 4 7 3 10 3" xfId="25404" xr:uid="{00000000-0005-0000-0000-00003C790000}"/>
    <cellStyle name="Standard 4 7 3 11" xfId="8835" xr:uid="{00000000-0005-0000-0000-00003D790000}"/>
    <cellStyle name="Standard 4 7 3 11 2" xfId="25674" xr:uid="{00000000-0005-0000-0000-00003E790000}"/>
    <cellStyle name="Standard 4 7 3 12" xfId="17255" xr:uid="{00000000-0005-0000-0000-00003F790000}"/>
    <cellStyle name="Standard 4 7 3 2" xfId="856" xr:uid="{00000000-0005-0000-0000-000040790000}"/>
    <cellStyle name="Standard 4 7 3 2 2" xfId="1844" xr:uid="{00000000-0005-0000-0000-000041790000}"/>
    <cellStyle name="Standard 4 7 3 2 2 2" xfId="5380" xr:uid="{00000000-0005-0000-0000-000042790000}"/>
    <cellStyle name="Standard 4 7 3 2 2 2 2" xfId="13801" xr:uid="{00000000-0005-0000-0000-000043790000}"/>
    <cellStyle name="Standard 4 7 3 2 2 2 2 2" xfId="30639" xr:uid="{00000000-0005-0000-0000-000044790000}"/>
    <cellStyle name="Standard 4 7 3 2 2 2 3" xfId="22221" xr:uid="{00000000-0005-0000-0000-000045790000}"/>
    <cellStyle name="Standard 4 7 3 2 2 3" xfId="10319" xr:uid="{00000000-0005-0000-0000-000046790000}"/>
    <cellStyle name="Standard 4 7 3 2 2 3 2" xfId="27157" xr:uid="{00000000-0005-0000-0000-000047790000}"/>
    <cellStyle name="Standard 4 7 3 2 2 4" xfId="18739" xr:uid="{00000000-0005-0000-0000-000048790000}"/>
    <cellStyle name="Standard 4 7 3 2 3" xfId="4392" xr:uid="{00000000-0005-0000-0000-000049790000}"/>
    <cellStyle name="Standard 4 7 3 2 3 2" xfId="12813" xr:uid="{00000000-0005-0000-0000-00004A790000}"/>
    <cellStyle name="Standard 4 7 3 2 3 2 2" xfId="29651" xr:uid="{00000000-0005-0000-0000-00004B790000}"/>
    <cellStyle name="Standard 4 7 3 2 3 3" xfId="21233" xr:uid="{00000000-0005-0000-0000-00004C790000}"/>
    <cellStyle name="Standard 4 7 3 2 4" xfId="9331" xr:uid="{00000000-0005-0000-0000-00004D790000}"/>
    <cellStyle name="Standard 4 7 3 2 4 2" xfId="26169" xr:uid="{00000000-0005-0000-0000-00004E790000}"/>
    <cellStyle name="Standard 4 7 3 2 5" xfId="17751" xr:uid="{00000000-0005-0000-0000-00004F790000}"/>
    <cellStyle name="Standard 4 7 3 3" xfId="1349" xr:uid="{00000000-0005-0000-0000-000050790000}"/>
    <cellStyle name="Standard 4 7 3 3 2" xfId="4885" xr:uid="{00000000-0005-0000-0000-000051790000}"/>
    <cellStyle name="Standard 4 7 3 3 2 2" xfId="13306" xr:uid="{00000000-0005-0000-0000-000052790000}"/>
    <cellStyle name="Standard 4 7 3 3 2 2 2" xfId="30144" xr:uid="{00000000-0005-0000-0000-000053790000}"/>
    <cellStyle name="Standard 4 7 3 3 2 3" xfId="21726" xr:uid="{00000000-0005-0000-0000-000054790000}"/>
    <cellStyle name="Standard 4 7 3 3 3" xfId="9824" xr:uid="{00000000-0005-0000-0000-000055790000}"/>
    <cellStyle name="Standard 4 7 3 3 3 2" xfId="26662" xr:uid="{00000000-0005-0000-0000-000056790000}"/>
    <cellStyle name="Standard 4 7 3 3 4" xfId="18244" xr:uid="{00000000-0005-0000-0000-000057790000}"/>
    <cellStyle name="Standard 4 7 3 4" xfId="2610" xr:uid="{00000000-0005-0000-0000-000058790000}"/>
    <cellStyle name="Standard 4 7 3 4 2" xfId="6096" xr:uid="{00000000-0005-0000-0000-000059790000}"/>
    <cellStyle name="Standard 4 7 3 4 2 2" xfId="14517" xr:uid="{00000000-0005-0000-0000-00005A790000}"/>
    <cellStyle name="Standard 4 7 3 4 2 2 2" xfId="31355" xr:uid="{00000000-0005-0000-0000-00005B790000}"/>
    <cellStyle name="Standard 4 7 3 4 2 3" xfId="22937" xr:uid="{00000000-0005-0000-0000-00005C790000}"/>
    <cellStyle name="Standard 4 7 3 4 3" xfId="11035" xr:uid="{00000000-0005-0000-0000-00005D790000}"/>
    <cellStyle name="Standard 4 7 3 4 3 2" xfId="27873" xr:uid="{00000000-0005-0000-0000-00005E790000}"/>
    <cellStyle name="Standard 4 7 3 4 4" xfId="19455" xr:uid="{00000000-0005-0000-0000-00005F790000}"/>
    <cellStyle name="Standard 4 7 3 5" xfId="3105" xr:uid="{00000000-0005-0000-0000-000060790000}"/>
    <cellStyle name="Standard 4 7 3 5 2" xfId="6587" xr:uid="{00000000-0005-0000-0000-000061790000}"/>
    <cellStyle name="Standard 4 7 3 5 2 2" xfId="15008" xr:uid="{00000000-0005-0000-0000-000062790000}"/>
    <cellStyle name="Standard 4 7 3 5 2 2 2" xfId="31846" xr:uid="{00000000-0005-0000-0000-000063790000}"/>
    <cellStyle name="Standard 4 7 3 5 2 3" xfId="23428" xr:uid="{00000000-0005-0000-0000-000064790000}"/>
    <cellStyle name="Standard 4 7 3 5 3" xfId="11526" xr:uid="{00000000-0005-0000-0000-000065790000}"/>
    <cellStyle name="Standard 4 7 3 5 3 2" xfId="28364" xr:uid="{00000000-0005-0000-0000-000066790000}"/>
    <cellStyle name="Standard 4 7 3 5 4" xfId="19946" xr:uid="{00000000-0005-0000-0000-000067790000}"/>
    <cellStyle name="Standard 4 7 3 6" xfId="3602" xr:uid="{00000000-0005-0000-0000-000068790000}"/>
    <cellStyle name="Standard 4 7 3 6 2" xfId="7084" xr:uid="{00000000-0005-0000-0000-000069790000}"/>
    <cellStyle name="Standard 4 7 3 6 2 2" xfId="15505" xr:uid="{00000000-0005-0000-0000-00006A790000}"/>
    <cellStyle name="Standard 4 7 3 6 2 2 2" xfId="32343" xr:uid="{00000000-0005-0000-0000-00006B790000}"/>
    <cellStyle name="Standard 4 7 3 6 2 3" xfId="23925" xr:uid="{00000000-0005-0000-0000-00006C790000}"/>
    <cellStyle name="Standard 4 7 3 6 3" xfId="12023" xr:uid="{00000000-0005-0000-0000-00006D790000}"/>
    <cellStyle name="Standard 4 7 3 6 3 2" xfId="28861" xr:uid="{00000000-0005-0000-0000-00006E790000}"/>
    <cellStyle name="Standard 4 7 3 6 4" xfId="20443" xr:uid="{00000000-0005-0000-0000-00006F790000}"/>
    <cellStyle name="Standard 4 7 3 7" xfId="3897" xr:uid="{00000000-0005-0000-0000-000070790000}"/>
    <cellStyle name="Standard 4 7 3 7 2" xfId="12318" xr:uid="{00000000-0005-0000-0000-000071790000}"/>
    <cellStyle name="Standard 4 7 3 7 2 2" xfId="29156" xr:uid="{00000000-0005-0000-0000-000072790000}"/>
    <cellStyle name="Standard 4 7 3 7 3" xfId="20738" xr:uid="{00000000-0005-0000-0000-000073790000}"/>
    <cellStyle name="Standard 4 7 3 8" xfId="7579" xr:uid="{00000000-0005-0000-0000-000074790000}"/>
    <cellStyle name="Standard 4 7 3 8 2" xfId="16000" xr:uid="{00000000-0005-0000-0000-000075790000}"/>
    <cellStyle name="Standard 4 7 3 8 2 2" xfId="32838" xr:uid="{00000000-0005-0000-0000-000076790000}"/>
    <cellStyle name="Standard 4 7 3 8 3" xfId="24420" xr:uid="{00000000-0005-0000-0000-000077790000}"/>
    <cellStyle name="Standard 4 7 3 9" xfId="8070" xr:uid="{00000000-0005-0000-0000-000078790000}"/>
    <cellStyle name="Standard 4 7 3 9 2" xfId="16491" xr:uid="{00000000-0005-0000-0000-000079790000}"/>
    <cellStyle name="Standard 4 7 3 9 2 2" xfId="33329" xr:uid="{00000000-0005-0000-0000-00007A790000}"/>
    <cellStyle name="Standard 4 7 3 9 3" xfId="24911" xr:uid="{00000000-0005-0000-0000-00007B790000}"/>
    <cellStyle name="Standard 4 7 4" xfId="522" xr:uid="{00000000-0005-0000-0000-00007C790000}"/>
    <cellStyle name="Standard 4 7 4 10" xfId="8564" xr:uid="{00000000-0005-0000-0000-00007D790000}"/>
    <cellStyle name="Standard 4 7 4 10 2" xfId="16985" xr:uid="{00000000-0005-0000-0000-00007E790000}"/>
    <cellStyle name="Standard 4 7 4 10 2 2" xfId="33823" xr:uid="{00000000-0005-0000-0000-00007F790000}"/>
    <cellStyle name="Standard 4 7 4 10 3" xfId="25405" xr:uid="{00000000-0005-0000-0000-000080790000}"/>
    <cellStyle name="Standard 4 7 4 11" xfId="8998" xr:uid="{00000000-0005-0000-0000-000081790000}"/>
    <cellStyle name="Standard 4 7 4 11 2" xfId="25836" xr:uid="{00000000-0005-0000-0000-000082790000}"/>
    <cellStyle name="Standard 4 7 4 12" xfId="17418" xr:uid="{00000000-0005-0000-0000-000083790000}"/>
    <cellStyle name="Standard 4 7 4 2" xfId="1018" xr:uid="{00000000-0005-0000-0000-000084790000}"/>
    <cellStyle name="Standard 4 7 4 2 2" xfId="2006" xr:uid="{00000000-0005-0000-0000-000085790000}"/>
    <cellStyle name="Standard 4 7 4 2 2 2" xfId="5542" xr:uid="{00000000-0005-0000-0000-000086790000}"/>
    <cellStyle name="Standard 4 7 4 2 2 2 2" xfId="13963" xr:uid="{00000000-0005-0000-0000-000087790000}"/>
    <cellStyle name="Standard 4 7 4 2 2 2 2 2" xfId="30801" xr:uid="{00000000-0005-0000-0000-000088790000}"/>
    <cellStyle name="Standard 4 7 4 2 2 2 3" xfId="22383" xr:uid="{00000000-0005-0000-0000-000089790000}"/>
    <cellStyle name="Standard 4 7 4 2 2 3" xfId="10481" xr:uid="{00000000-0005-0000-0000-00008A790000}"/>
    <cellStyle name="Standard 4 7 4 2 2 3 2" xfId="27319" xr:uid="{00000000-0005-0000-0000-00008B790000}"/>
    <cellStyle name="Standard 4 7 4 2 2 4" xfId="18901" xr:uid="{00000000-0005-0000-0000-00008C790000}"/>
    <cellStyle name="Standard 4 7 4 2 3" xfId="4554" xr:uid="{00000000-0005-0000-0000-00008D790000}"/>
    <cellStyle name="Standard 4 7 4 2 3 2" xfId="12975" xr:uid="{00000000-0005-0000-0000-00008E790000}"/>
    <cellStyle name="Standard 4 7 4 2 3 2 2" xfId="29813" xr:uid="{00000000-0005-0000-0000-00008F790000}"/>
    <cellStyle name="Standard 4 7 4 2 3 3" xfId="21395" xr:uid="{00000000-0005-0000-0000-000090790000}"/>
    <cellStyle name="Standard 4 7 4 2 4" xfId="9493" xr:uid="{00000000-0005-0000-0000-000091790000}"/>
    <cellStyle name="Standard 4 7 4 2 4 2" xfId="26331" xr:uid="{00000000-0005-0000-0000-000092790000}"/>
    <cellStyle name="Standard 4 7 4 2 5" xfId="17913" xr:uid="{00000000-0005-0000-0000-000093790000}"/>
    <cellStyle name="Standard 4 7 4 3" xfId="1511" xr:uid="{00000000-0005-0000-0000-000094790000}"/>
    <cellStyle name="Standard 4 7 4 3 2" xfId="5047" xr:uid="{00000000-0005-0000-0000-000095790000}"/>
    <cellStyle name="Standard 4 7 4 3 2 2" xfId="13468" xr:uid="{00000000-0005-0000-0000-000096790000}"/>
    <cellStyle name="Standard 4 7 4 3 2 2 2" xfId="30306" xr:uid="{00000000-0005-0000-0000-000097790000}"/>
    <cellStyle name="Standard 4 7 4 3 2 3" xfId="21888" xr:uid="{00000000-0005-0000-0000-000098790000}"/>
    <cellStyle name="Standard 4 7 4 3 3" xfId="9986" xr:uid="{00000000-0005-0000-0000-000099790000}"/>
    <cellStyle name="Standard 4 7 4 3 3 2" xfId="26824" xr:uid="{00000000-0005-0000-0000-00009A790000}"/>
    <cellStyle name="Standard 4 7 4 3 4" xfId="18406" xr:uid="{00000000-0005-0000-0000-00009B790000}"/>
    <cellStyle name="Standard 4 7 4 4" xfId="2611" xr:uid="{00000000-0005-0000-0000-00009C790000}"/>
    <cellStyle name="Standard 4 7 4 4 2" xfId="6097" xr:uid="{00000000-0005-0000-0000-00009D790000}"/>
    <cellStyle name="Standard 4 7 4 4 2 2" xfId="14518" xr:uid="{00000000-0005-0000-0000-00009E790000}"/>
    <cellStyle name="Standard 4 7 4 4 2 2 2" xfId="31356" xr:uid="{00000000-0005-0000-0000-00009F790000}"/>
    <cellStyle name="Standard 4 7 4 4 2 3" xfId="22938" xr:uid="{00000000-0005-0000-0000-0000A0790000}"/>
    <cellStyle name="Standard 4 7 4 4 3" xfId="11036" xr:uid="{00000000-0005-0000-0000-0000A1790000}"/>
    <cellStyle name="Standard 4 7 4 4 3 2" xfId="27874" xr:uid="{00000000-0005-0000-0000-0000A2790000}"/>
    <cellStyle name="Standard 4 7 4 4 4" xfId="19456" xr:uid="{00000000-0005-0000-0000-0000A3790000}"/>
    <cellStyle name="Standard 4 7 4 5" xfId="3106" xr:uid="{00000000-0005-0000-0000-0000A4790000}"/>
    <cellStyle name="Standard 4 7 4 5 2" xfId="6588" xr:uid="{00000000-0005-0000-0000-0000A5790000}"/>
    <cellStyle name="Standard 4 7 4 5 2 2" xfId="15009" xr:uid="{00000000-0005-0000-0000-0000A6790000}"/>
    <cellStyle name="Standard 4 7 4 5 2 2 2" xfId="31847" xr:uid="{00000000-0005-0000-0000-0000A7790000}"/>
    <cellStyle name="Standard 4 7 4 5 2 3" xfId="23429" xr:uid="{00000000-0005-0000-0000-0000A8790000}"/>
    <cellStyle name="Standard 4 7 4 5 3" xfId="11527" xr:uid="{00000000-0005-0000-0000-0000A9790000}"/>
    <cellStyle name="Standard 4 7 4 5 3 2" xfId="28365" xr:uid="{00000000-0005-0000-0000-0000AA790000}"/>
    <cellStyle name="Standard 4 7 4 5 4" xfId="19947" xr:uid="{00000000-0005-0000-0000-0000AB790000}"/>
    <cellStyle name="Standard 4 7 4 6" xfId="3603" xr:uid="{00000000-0005-0000-0000-0000AC790000}"/>
    <cellStyle name="Standard 4 7 4 6 2" xfId="7085" xr:uid="{00000000-0005-0000-0000-0000AD790000}"/>
    <cellStyle name="Standard 4 7 4 6 2 2" xfId="15506" xr:uid="{00000000-0005-0000-0000-0000AE790000}"/>
    <cellStyle name="Standard 4 7 4 6 2 2 2" xfId="32344" xr:uid="{00000000-0005-0000-0000-0000AF790000}"/>
    <cellStyle name="Standard 4 7 4 6 2 3" xfId="23926" xr:uid="{00000000-0005-0000-0000-0000B0790000}"/>
    <cellStyle name="Standard 4 7 4 6 3" xfId="12024" xr:uid="{00000000-0005-0000-0000-0000B1790000}"/>
    <cellStyle name="Standard 4 7 4 6 3 2" xfId="28862" xr:uid="{00000000-0005-0000-0000-0000B2790000}"/>
    <cellStyle name="Standard 4 7 4 6 4" xfId="20444" xr:uid="{00000000-0005-0000-0000-0000B3790000}"/>
    <cellStyle name="Standard 4 7 4 7" xfId="4059" xr:uid="{00000000-0005-0000-0000-0000B4790000}"/>
    <cellStyle name="Standard 4 7 4 7 2" xfId="12480" xr:uid="{00000000-0005-0000-0000-0000B5790000}"/>
    <cellStyle name="Standard 4 7 4 7 2 2" xfId="29318" xr:uid="{00000000-0005-0000-0000-0000B6790000}"/>
    <cellStyle name="Standard 4 7 4 7 3" xfId="20900" xr:uid="{00000000-0005-0000-0000-0000B7790000}"/>
    <cellStyle name="Standard 4 7 4 8" xfId="7580" xr:uid="{00000000-0005-0000-0000-0000B8790000}"/>
    <cellStyle name="Standard 4 7 4 8 2" xfId="16001" xr:uid="{00000000-0005-0000-0000-0000B9790000}"/>
    <cellStyle name="Standard 4 7 4 8 2 2" xfId="32839" xr:uid="{00000000-0005-0000-0000-0000BA790000}"/>
    <cellStyle name="Standard 4 7 4 8 3" xfId="24421" xr:uid="{00000000-0005-0000-0000-0000BB790000}"/>
    <cellStyle name="Standard 4 7 4 9" xfId="8071" xr:uid="{00000000-0005-0000-0000-0000BC790000}"/>
    <cellStyle name="Standard 4 7 4 9 2" xfId="16492" xr:uid="{00000000-0005-0000-0000-0000BD790000}"/>
    <cellStyle name="Standard 4 7 4 9 2 2" xfId="33330" xr:uid="{00000000-0005-0000-0000-0000BE790000}"/>
    <cellStyle name="Standard 4 7 4 9 3" xfId="24912" xr:uid="{00000000-0005-0000-0000-0000BF790000}"/>
    <cellStyle name="Standard 4 7 5" xfId="693" xr:uid="{00000000-0005-0000-0000-0000C0790000}"/>
    <cellStyle name="Standard 4 7 5 2" xfId="1681" xr:uid="{00000000-0005-0000-0000-0000C1790000}"/>
    <cellStyle name="Standard 4 7 5 2 2" xfId="5217" xr:uid="{00000000-0005-0000-0000-0000C2790000}"/>
    <cellStyle name="Standard 4 7 5 2 2 2" xfId="13638" xr:uid="{00000000-0005-0000-0000-0000C3790000}"/>
    <cellStyle name="Standard 4 7 5 2 2 2 2" xfId="30476" xr:uid="{00000000-0005-0000-0000-0000C4790000}"/>
    <cellStyle name="Standard 4 7 5 2 2 3" xfId="22058" xr:uid="{00000000-0005-0000-0000-0000C5790000}"/>
    <cellStyle name="Standard 4 7 5 2 3" xfId="10156" xr:uid="{00000000-0005-0000-0000-0000C6790000}"/>
    <cellStyle name="Standard 4 7 5 2 3 2" xfId="26994" xr:uid="{00000000-0005-0000-0000-0000C7790000}"/>
    <cellStyle name="Standard 4 7 5 2 4" xfId="18576" xr:uid="{00000000-0005-0000-0000-0000C8790000}"/>
    <cellStyle name="Standard 4 7 5 3" xfId="4229" xr:uid="{00000000-0005-0000-0000-0000C9790000}"/>
    <cellStyle name="Standard 4 7 5 3 2" xfId="12650" xr:uid="{00000000-0005-0000-0000-0000CA790000}"/>
    <cellStyle name="Standard 4 7 5 3 2 2" xfId="29488" xr:uid="{00000000-0005-0000-0000-0000CB790000}"/>
    <cellStyle name="Standard 4 7 5 3 3" xfId="21070" xr:uid="{00000000-0005-0000-0000-0000CC790000}"/>
    <cellStyle name="Standard 4 7 5 4" xfId="9168" xr:uid="{00000000-0005-0000-0000-0000CD790000}"/>
    <cellStyle name="Standard 4 7 5 4 2" xfId="26006" xr:uid="{00000000-0005-0000-0000-0000CE790000}"/>
    <cellStyle name="Standard 4 7 5 5" xfId="17588" xr:uid="{00000000-0005-0000-0000-0000CF790000}"/>
    <cellStyle name="Standard 4 7 6" xfId="1186" xr:uid="{00000000-0005-0000-0000-0000D0790000}"/>
    <cellStyle name="Standard 4 7 6 2" xfId="4722" xr:uid="{00000000-0005-0000-0000-0000D1790000}"/>
    <cellStyle name="Standard 4 7 6 2 2" xfId="13143" xr:uid="{00000000-0005-0000-0000-0000D2790000}"/>
    <cellStyle name="Standard 4 7 6 2 2 2" xfId="29981" xr:uid="{00000000-0005-0000-0000-0000D3790000}"/>
    <cellStyle name="Standard 4 7 6 2 3" xfId="21563" xr:uid="{00000000-0005-0000-0000-0000D4790000}"/>
    <cellStyle name="Standard 4 7 6 3" xfId="9661" xr:uid="{00000000-0005-0000-0000-0000D5790000}"/>
    <cellStyle name="Standard 4 7 6 3 2" xfId="26499" xr:uid="{00000000-0005-0000-0000-0000D6790000}"/>
    <cellStyle name="Standard 4 7 6 4" xfId="18081" xr:uid="{00000000-0005-0000-0000-0000D7790000}"/>
    <cellStyle name="Standard 4 7 7" xfId="2606" xr:uid="{00000000-0005-0000-0000-0000D8790000}"/>
    <cellStyle name="Standard 4 7 7 2" xfId="6092" xr:uid="{00000000-0005-0000-0000-0000D9790000}"/>
    <cellStyle name="Standard 4 7 7 2 2" xfId="14513" xr:uid="{00000000-0005-0000-0000-0000DA790000}"/>
    <cellStyle name="Standard 4 7 7 2 2 2" xfId="31351" xr:uid="{00000000-0005-0000-0000-0000DB790000}"/>
    <cellStyle name="Standard 4 7 7 2 3" xfId="22933" xr:uid="{00000000-0005-0000-0000-0000DC790000}"/>
    <cellStyle name="Standard 4 7 7 3" xfId="11031" xr:uid="{00000000-0005-0000-0000-0000DD790000}"/>
    <cellStyle name="Standard 4 7 7 3 2" xfId="27869" xr:uid="{00000000-0005-0000-0000-0000DE790000}"/>
    <cellStyle name="Standard 4 7 7 4" xfId="19451" xr:uid="{00000000-0005-0000-0000-0000DF790000}"/>
    <cellStyle name="Standard 4 7 8" xfId="3101" xr:uid="{00000000-0005-0000-0000-0000E0790000}"/>
    <cellStyle name="Standard 4 7 8 2" xfId="6583" xr:uid="{00000000-0005-0000-0000-0000E1790000}"/>
    <cellStyle name="Standard 4 7 8 2 2" xfId="15004" xr:uid="{00000000-0005-0000-0000-0000E2790000}"/>
    <cellStyle name="Standard 4 7 8 2 2 2" xfId="31842" xr:uid="{00000000-0005-0000-0000-0000E3790000}"/>
    <cellStyle name="Standard 4 7 8 2 3" xfId="23424" xr:uid="{00000000-0005-0000-0000-0000E4790000}"/>
    <cellStyle name="Standard 4 7 8 3" xfId="11522" xr:uid="{00000000-0005-0000-0000-0000E5790000}"/>
    <cellStyle name="Standard 4 7 8 3 2" xfId="28360" xr:uid="{00000000-0005-0000-0000-0000E6790000}"/>
    <cellStyle name="Standard 4 7 8 4" xfId="19942" xr:uid="{00000000-0005-0000-0000-0000E7790000}"/>
    <cellStyle name="Standard 4 7 9" xfId="3598" xr:uid="{00000000-0005-0000-0000-0000E8790000}"/>
    <cellStyle name="Standard 4 7 9 2" xfId="7080" xr:uid="{00000000-0005-0000-0000-0000E9790000}"/>
    <cellStyle name="Standard 4 7 9 2 2" xfId="15501" xr:uid="{00000000-0005-0000-0000-0000EA790000}"/>
    <cellStyle name="Standard 4 7 9 2 2 2" xfId="32339" xr:uid="{00000000-0005-0000-0000-0000EB790000}"/>
    <cellStyle name="Standard 4 7 9 2 3" xfId="23921" xr:uid="{00000000-0005-0000-0000-0000EC790000}"/>
    <cellStyle name="Standard 4 7 9 3" xfId="12019" xr:uid="{00000000-0005-0000-0000-0000ED790000}"/>
    <cellStyle name="Standard 4 7 9 3 2" xfId="28857" xr:uid="{00000000-0005-0000-0000-0000EE790000}"/>
    <cellStyle name="Standard 4 7 9 4" xfId="20439" xr:uid="{00000000-0005-0000-0000-0000EF790000}"/>
    <cellStyle name="Standard 4 7_1" xfId="276" xr:uid="{00000000-0005-0000-0000-0000F0790000}"/>
    <cellStyle name="Standard 4 8" xfId="132" xr:uid="{00000000-0005-0000-0000-0000F1790000}"/>
    <cellStyle name="Standard 4 8 10" xfId="3746" xr:uid="{00000000-0005-0000-0000-0000F2790000}"/>
    <cellStyle name="Standard 4 8 10 2" xfId="12167" xr:uid="{00000000-0005-0000-0000-0000F3790000}"/>
    <cellStyle name="Standard 4 8 10 2 2" xfId="29005" xr:uid="{00000000-0005-0000-0000-0000F4790000}"/>
    <cellStyle name="Standard 4 8 10 3" xfId="20587" xr:uid="{00000000-0005-0000-0000-0000F5790000}"/>
    <cellStyle name="Standard 4 8 11" xfId="7581" xr:uid="{00000000-0005-0000-0000-0000F6790000}"/>
    <cellStyle name="Standard 4 8 11 2" xfId="16002" xr:uid="{00000000-0005-0000-0000-0000F7790000}"/>
    <cellStyle name="Standard 4 8 11 2 2" xfId="32840" xr:uid="{00000000-0005-0000-0000-0000F8790000}"/>
    <cellStyle name="Standard 4 8 11 3" xfId="24422" xr:uid="{00000000-0005-0000-0000-0000F9790000}"/>
    <cellStyle name="Standard 4 8 12" xfId="8072" xr:uid="{00000000-0005-0000-0000-0000FA790000}"/>
    <cellStyle name="Standard 4 8 12 2" xfId="16493" xr:uid="{00000000-0005-0000-0000-0000FB790000}"/>
    <cellStyle name="Standard 4 8 12 2 2" xfId="33331" xr:uid="{00000000-0005-0000-0000-0000FC790000}"/>
    <cellStyle name="Standard 4 8 12 3" xfId="24913" xr:uid="{00000000-0005-0000-0000-0000FD790000}"/>
    <cellStyle name="Standard 4 8 13" xfId="8565" xr:uid="{00000000-0005-0000-0000-0000FE790000}"/>
    <cellStyle name="Standard 4 8 13 2" xfId="16986" xr:uid="{00000000-0005-0000-0000-0000FF790000}"/>
    <cellStyle name="Standard 4 8 13 2 2" xfId="33824" xr:uid="{00000000-0005-0000-0000-0000007A0000}"/>
    <cellStyle name="Standard 4 8 13 3" xfId="25406" xr:uid="{00000000-0005-0000-0000-0000017A0000}"/>
    <cellStyle name="Standard 4 8 14" xfId="8684" xr:uid="{00000000-0005-0000-0000-0000027A0000}"/>
    <cellStyle name="Standard 4 8 14 2" xfId="25523" xr:uid="{00000000-0005-0000-0000-0000037A0000}"/>
    <cellStyle name="Standard 4 8 15" xfId="17104" xr:uid="{00000000-0005-0000-0000-0000047A0000}"/>
    <cellStyle name="Standard 4 8 2" xfId="279" xr:uid="{00000000-0005-0000-0000-0000057A0000}"/>
    <cellStyle name="Standard 4 8 2 10" xfId="7582" xr:uid="{00000000-0005-0000-0000-0000067A0000}"/>
    <cellStyle name="Standard 4 8 2 10 2" xfId="16003" xr:uid="{00000000-0005-0000-0000-0000077A0000}"/>
    <cellStyle name="Standard 4 8 2 10 2 2" xfId="32841" xr:uid="{00000000-0005-0000-0000-0000087A0000}"/>
    <cellStyle name="Standard 4 8 2 10 3" xfId="24423" xr:uid="{00000000-0005-0000-0000-0000097A0000}"/>
    <cellStyle name="Standard 4 8 2 11" xfId="8073" xr:uid="{00000000-0005-0000-0000-00000A7A0000}"/>
    <cellStyle name="Standard 4 8 2 11 2" xfId="16494" xr:uid="{00000000-0005-0000-0000-00000B7A0000}"/>
    <cellStyle name="Standard 4 8 2 11 2 2" xfId="33332" xr:uid="{00000000-0005-0000-0000-00000C7A0000}"/>
    <cellStyle name="Standard 4 8 2 11 3" xfId="24914" xr:uid="{00000000-0005-0000-0000-00000D7A0000}"/>
    <cellStyle name="Standard 4 8 2 12" xfId="8566" xr:uid="{00000000-0005-0000-0000-00000E7A0000}"/>
    <cellStyle name="Standard 4 8 2 12 2" xfId="16987" xr:uid="{00000000-0005-0000-0000-00000F7A0000}"/>
    <cellStyle name="Standard 4 8 2 12 2 2" xfId="33825" xr:uid="{00000000-0005-0000-0000-0000107A0000}"/>
    <cellStyle name="Standard 4 8 2 12 3" xfId="25407" xr:uid="{00000000-0005-0000-0000-0000117A0000}"/>
    <cellStyle name="Standard 4 8 2 13" xfId="8759" xr:uid="{00000000-0005-0000-0000-0000127A0000}"/>
    <cellStyle name="Standard 4 8 2 13 2" xfId="25598" xr:uid="{00000000-0005-0000-0000-0000137A0000}"/>
    <cellStyle name="Standard 4 8 2 14" xfId="17179" xr:uid="{00000000-0005-0000-0000-0000147A0000}"/>
    <cellStyle name="Standard 4 8 2 2" xfId="447" xr:uid="{00000000-0005-0000-0000-0000157A0000}"/>
    <cellStyle name="Standard 4 8 2 2 10" xfId="8567" xr:uid="{00000000-0005-0000-0000-0000167A0000}"/>
    <cellStyle name="Standard 4 8 2 2 10 2" xfId="16988" xr:uid="{00000000-0005-0000-0000-0000177A0000}"/>
    <cellStyle name="Standard 4 8 2 2 10 2 2" xfId="33826" xr:uid="{00000000-0005-0000-0000-0000187A0000}"/>
    <cellStyle name="Standard 4 8 2 2 10 3" xfId="25408" xr:uid="{00000000-0005-0000-0000-0000197A0000}"/>
    <cellStyle name="Standard 4 8 2 2 11" xfId="8922" xr:uid="{00000000-0005-0000-0000-00001A7A0000}"/>
    <cellStyle name="Standard 4 8 2 2 11 2" xfId="25761" xr:uid="{00000000-0005-0000-0000-00001B7A0000}"/>
    <cellStyle name="Standard 4 8 2 2 12" xfId="17342" xr:uid="{00000000-0005-0000-0000-00001C7A0000}"/>
    <cellStyle name="Standard 4 8 2 2 2" xfId="943" xr:uid="{00000000-0005-0000-0000-00001D7A0000}"/>
    <cellStyle name="Standard 4 8 2 2 2 2" xfId="1931" xr:uid="{00000000-0005-0000-0000-00001E7A0000}"/>
    <cellStyle name="Standard 4 8 2 2 2 2 2" xfId="5467" xr:uid="{00000000-0005-0000-0000-00001F7A0000}"/>
    <cellStyle name="Standard 4 8 2 2 2 2 2 2" xfId="13888" xr:uid="{00000000-0005-0000-0000-0000207A0000}"/>
    <cellStyle name="Standard 4 8 2 2 2 2 2 2 2" xfId="30726" xr:uid="{00000000-0005-0000-0000-0000217A0000}"/>
    <cellStyle name="Standard 4 8 2 2 2 2 2 3" xfId="22308" xr:uid="{00000000-0005-0000-0000-0000227A0000}"/>
    <cellStyle name="Standard 4 8 2 2 2 2 3" xfId="10406" xr:uid="{00000000-0005-0000-0000-0000237A0000}"/>
    <cellStyle name="Standard 4 8 2 2 2 2 3 2" xfId="27244" xr:uid="{00000000-0005-0000-0000-0000247A0000}"/>
    <cellStyle name="Standard 4 8 2 2 2 2 4" xfId="18826" xr:uid="{00000000-0005-0000-0000-0000257A0000}"/>
    <cellStyle name="Standard 4 8 2 2 2 3" xfId="4479" xr:uid="{00000000-0005-0000-0000-0000267A0000}"/>
    <cellStyle name="Standard 4 8 2 2 2 3 2" xfId="12900" xr:uid="{00000000-0005-0000-0000-0000277A0000}"/>
    <cellStyle name="Standard 4 8 2 2 2 3 2 2" xfId="29738" xr:uid="{00000000-0005-0000-0000-0000287A0000}"/>
    <cellStyle name="Standard 4 8 2 2 2 3 3" xfId="21320" xr:uid="{00000000-0005-0000-0000-0000297A0000}"/>
    <cellStyle name="Standard 4 8 2 2 2 4" xfId="9418" xr:uid="{00000000-0005-0000-0000-00002A7A0000}"/>
    <cellStyle name="Standard 4 8 2 2 2 4 2" xfId="26256" xr:uid="{00000000-0005-0000-0000-00002B7A0000}"/>
    <cellStyle name="Standard 4 8 2 2 2 5" xfId="17838" xr:uid="{00000000-0005-0000-0000-00002C7A0000}"/>
    <cellStyle name="Standard 4 8 2 2 3" xfId="1436" xr:uid="{00000000-0005-0000-0000-00002D7A0000}"/>
    <cellStyle name="Standard 4 8 2 2 3 2" xfId="4972" xr:uid="{00000000-0005-0000-0000-00002E7A0000}"/>
    <cellStyle name="Standard 4 8 2 2 3 2 2" xfId="13393" xr:uid="{00000000-0005-0000-0000-00002F7A0000}"/>
    <cellStyle name="Standard 4 8 2 2 3 2 2 2" xfId="30231" xr:uid="{00000000-0005-0000-0000-0000307A0000}"/>
    <cellStyle name="Standard 4 8 2 2 3 2 3" xfId="21813" xr:uid="{00000000-0005-0000-0000-0000317A0000}"/>
    <cellStyle name="Standard 4 8 2 2 3 3" xfId="9911" xr:uid="{00000000-0005-0000-0000-0000327A0000}"/>
    <cellStyle name="Standard 4 8 2 2 3 3 2" xfId="26749" xr:uid="{00000000-0005-0000-0000-0000337A0000}"/>
    <cellStyle name="Standard 4 8 2 2 3 4" xfId="18331" xr:uid="{00000000-0005-0000-0000-0000347A0000}"/>
    <cellStyle name="Standard 4 8 2 2 4" xfId="2614" xr:uid="{00000000-0005-0000-0000-0000357A0000}"/>
    <cellStyle name="Standard 4 8 2 2 4 2" xfId="6100" xr:uid="{00000000-0005-0000-0000-0000367A0000}"/>
    <cellStyle name="Standard 4 8 2 2 4 2 2" xfId="14521" xr:uid="{00000000-0005-0000-0000-0000377A0000}"/>
    <cellStyle name="Standard 4 8 2 2 4 2 2 2" xfId="31359" xr:uid="{00000000-0005-0000-0000-0000387A0000}"/>
    <cellStyle name="Standard 4 8 2 2 4 2 3" xfId="22941" xr:uid="{00000000-0005-0000-0000-0000397A0000}"/>
    <cellStyle name="Standard 4 8 2 2 4 3" xfId="11039" xr:uid="{00000000-0005-0000-0000-00003A7A0000}"/>
    <cellStyle name="Standard 4 8 2 2 4 3 2" xfId="27877" xr:uid="{00000000-0005-0000-0000-00003B7A0000}"/>
    <cellStyle name="Standard 4 8 2 2 4 4" xfId="19459" xr:uid="{00000000-0005-0000-0000-00003C7A0000}"/>
    <cellStyle name="Standard 4 8 2 2 5" xfId="3109" xr:uid="{00000000-0005-0000-0000-00003D7A0000}"/>
    <cellStyle name="Standard 4 8 2 2 5 2" xfId="6591" xr:uid="{00000000-0005-0000-0000-00003E7A0000}"/>
    <cellStyle name="Standard 4 8 2 2 5 2 2" xfId="15012" xr:uid="{00000000-0005-0000-0000-00003F7A0000}"/>
    <cellStyle name="Standard 4 8 2 2 5 2 2 2" xfId="31850" xr:uid="{00000000-0005-0000-0000-0000407A0000}"/>
    <cellStyle name="Standard 4 8 2 2 5 2 3" xfId="23432" xr:uid="{00000000-0005-0000-0000-0000417A0000}"/>
    <cellStyle name="Standard 4 8 2 2 5 3" xfId="11530" xr:uid="{00000000-0005-0000-0000-0000427A0000}"/>
    <cellStyle name="Standard 4 8 2 2 5 3 2" xfId="28368" xr:uid="{00000000-0005-0000-0000-0000437A0000}"/>
    <cellStyle name="Standard 4 8 2 2 5 4" xfId="19950" xr:uid="{00000000-0005-0000-0000-0000447A0000}"/>
    <cellStyle name="Standard 4 8 2 2 6" xfId="3606" xr:uid="{00000000-0005-0000-0000-0000457A0000}"/>
    <cellStyle name="Standard 4 8 2 2 6 2" xfId="7088" xr:uid="{00000000-0005-0000-0000-0000467A0000}"/>
    <cellStyle name="Standard 4 8 2 2 6 2 2" xfId="15509" xr:uid="{00000000-0005-0000-0000-0000477A0000}"/>
    <cellStyle name="Standard 4 8 2 2 6 2 2 2" xfId="32347" xr:uid="{00000000-0005-0000-0000-0000487A0000}"/>
    <cellStyle name="Standard 4 8 2 2 6 2 3" xfId="23929" xr:uid="{00000000-0005-0000-0000-0000497A0000}"/>
    <cellStyle name="Standard 4 8 2 2 6 3" xfId="12027" xr:uid="{00000000-0005-0000-0000-00004A7A0000}"/>
    <cellStyle name="Standard 4 8 2 2 6 3 2" xfId="28865" xr:uid="{00000000-0005-0000-0000-00004B7A0000}"/>
    <cellStyle name="Standard 4 8 2 2 6 4" xfId="20447" xr:uid="{00000000-0005-0000-0000-00004C7A0000}"/>
    <cellStyle name="Standard 4 8 2 2 7" xfId="3984" xr:uid="{00000000-0005-0000-0000-00004D7A0000}"/>
    <cellStyle name="Standard 4 8 2 2 7 2" xfId="12405" xr:uid="{00000000-0005-0000-0000-00004E7A0000}"/>
    <cellStyle name="Standard 4 8 2 2 7 2 2" xfId="29243" xr:uid="{00000000-0005-0000-0000-00004F7A0000}"/>
    <cellStyle name="Standard 4 8 2 2 7 3" xfId="20825" xr:uid="{00000000-0005-0000-0000-0000507A0000}"/>
    <cellStyle name="Standard 4 8 2 2 8" xfId="7583" xr:uid="{00000000-0005-0000-0000-0000517A0000}"/>
    <cellStyle name="Standard 4 8 2 2 8 2" xfId="16004" xr:uid="{00000000-0005-0000-0000-0000527A0000}"/>
    <cellStyle name="Standard 4 8 2 2 8 2 2" xfId="32842" xr:uid="{00000000-0005-0000-0000-0000537A0000}"/>
    <cellStyle name="Standard 4 8 2 2 8 3" xfId="24424" xr:uid="{00000000-0005-0000-0000-0000547A0000}"/>
    <cellStyle name="Standard 4 8 2 2 9" xfId="8074" xr:uid="{00000000-0005-0000-0000-0000557A0000}"/>
    <cellStyle name="Standard 4 8 2 2 9 2" xfId="16495" xr:uid="{00000000-0005-0000-0000-0000567A0000}"/>
    <cellStyle name="Standard 4 8 2 2 9 2 2" xfId="33333" xr:uid="{00000000-0005-0000-0000-0000577A0000}"/>
    <cellStyle name="Standard 4 8 2 2 9 3" xfId="24915" xr:uid="{00000000-0005-0000-0000-0000587A0000}"/>
    <cellStyle name="Standard 4 8 2 3" xfId="609" xr:uid="{00000000-0005-0000-0000-0000597A0000}"/>
    <cellStyle name="Standard 4 8 2 3 10" xfId="8568" xr:uid="{00000000-0005-0000-0000-00005A7A0000}"/>
    <cellStyle name="Standard 4 8 2 3 10 2" xfId="16989" xr:uid="{00000000-0005-0000-0000-00005B7A0000}"/>
    <cellStyle name="Standard 4 8 2 3 10 2 2" xfId="33827" xr:uid="{00000000-0005-0000-0000-00005C7A0000}"/>
    <cellStyle name="Standard 4 8 2 3 10 3" xfId="25409" xr:uid="{00000000-0005-0000-0000-00005D7A0000}"/>
    <cellStyle name="Standard 4 8 2 3 11" xfId="9085" xr:uid="{00000000-0005-0000-0000-00005E7A0000}"/>
    <cellStyle name="Standard 4 8 2 3 11 2" xfId="25923" xr:uid="{00000000-0005-0000-0000-00005F7A0000}"/>
    <cellStyle name="Standard 4 8 2 3 12" xfId="17505" xr:uid="{00000000-0005-0000-0000-0000607A0000}"/>
    <cellStyle name="Standard 4 8 2 3 2" xfId="1105" xr:uid="{00000000-0005-0000-0000-0000617A0000}"/>
    <cellStyle name="Standard 4 8 2 3 2 2" xfId="2093" xr:uid="{00000000-0005-0000-0000-0000627A0000}"/>
    <cellStyle name="Standard 4 8 2 3 2 2 2" xfId="5629" xr:uid="{00000000-0005-0000-0000-0000637A0000}"/>
    <cellStyle name="Standard 4 8 2 3 2 2 2 2" xfId="14050" xr:uid="{00000000-0005-0000-0000-0000647A0000}"/>
    <cellStyle name="Standard 4 8 2 3 2 2 2 2 2" xfId="30888" xr:uid="{00000000-0005-0000-0000-0000657A0000}"/>
    <cellStyle name="Standard 4 8 2 3 2 2 2 3" xfId="22470" xr:uid="{00000000-0005-0000-0000-0000667A0000}"/>
    <cellStyle name="Standard 4 8 2 3 2 2 3" xfId="10568" xr:uid="{00000000-0005-0000-0000-0000677A0000}"/>
    <cellStyle name="Standard 4 8 2 3 2 2 3 2" xfId="27406" xr:uid="{00000000-0005-0000-0000-0000687A0000}"/>
    <cellStyle name="Standard 4 8 2 3 2 2 4" xfId="18988" xr:uid="{00000000-0005-0000-0000-0000697A0000}"/>
    <cellStyle name="Standard 4 8 2 3 2 3" xfId="4641" xr:uid="{00000000-0005-0000-0000-00006A7A0000}"/>
    <cellStyle name="Standard 4 8 2 3 2 3 2" xfId="13062" xr:uid="{00000000-0005-0000-0000-00006B7A0000}"/>
    <cellStyle name="Standard 4 8 2 3 2 3 2 2" xfId="29900" xr:uid="{00000000-0005-0000-0000-00006C7A0000}"/>
    <cellStyle name="Standard 4 8 2 3 2 3 3" xfId="21482" xr:uid="{00000000-0005-0000-0000-00006D7A0000}"/>
    <cellStyle name="Standard 4 8 2 3 2 4" xfId="9580" xr:uid="{00000000-0005-0000-0000-00006E7A0000}"/>
    <cellStyle name="Standard 4 8 2 3 2 4 2" xfId="26418" xr:uid="{00000000-0005-0000-0000-00006F7A0000}"/>
    <cellStyle name="Standard 4 8 2 3 2 5" xfId="18000" xr:uid="{00000000-0005-0000-0000-0000707A0000}"/>
    <cellStyle name="Standard 4 8 2 3 3" xfId="1598" xr:uid="{00000000-0005-0000-0000-0000717A0000}"/>
    <cellStyle name="Standard 4 8 2 3 3 2" xfId="5134" xr:uid="{00000000-0005-0000-0000-0000727A0000}"/>
    <cellStyle name="Standard 4 8 2 3 3 2 2" xfId="13555" xr:uid="{00000000-0005-0000-0000-0000737A0000}"/>
    <cellStyle name="Standard 4 8 2 3 3 2 2 2" xfId="30393" xr:uid="{00000000-0005-0000-0000-0000747A0000}"/>
    <cellStyle name="Standard 4 8 2 3 3 2 3" xfId="21975" xr:uid="{00000000-0005-0000-0000-0000757A0000}"/>
    <cellStyle name="Standard 4 8 2 3 3 3" xfId="10073" xr:uid="{00000000-0005-0000-0000-0000767A0000}"/>
    <cellStyle name="Standard 4 8 2 3 3 3 2" xfId="26911" xr:uid="{00000000-0005-0000-0000-0000777A0000}"/>
    <cellStyle name="Standard 4 8 2 3 3 4" xfId="18493" xr:uid="{00000000-0005-0000-0000-0000787A0000}"/>
    <cellStyle name="Standard 4 8 2 3 4" xfId="2615" xr:uid="{00000000-0005-0000-0000-0000797A0000}"/>
    <cellStyle name="Standard 4 8 2 3 4 2" xfId="6101" xr:uid="{00000000-0005-0000-0000-00007A7A0000}"/>
    <cellStyle name="Standard 4 8 2 3 4 2 2" xfId="14522" xr:uid="{00000000-0005-0000-0000-00007B7A0000}"/>
    <cellStyle name="Standard 4 8 2 3 4 2 2 2" xfId="31360" xr:uid="{00000000-0005-0000-0000-00007C7A0000}"/>
    <cellStyle name="Standard 4 8 2 3 4 2 3" xfId="22942" xr:uid="{00000000-0005-0000-0000-00007D7A0000}"/>
    <cellStyle name="Standard 4 8 2 3 4 3" xfId="11040" xr:uid="{00000000-0005-0000-0000-00007E7A0000}"/>
    <cellStyle name="Standard 4 8 2 3 4 3 2" xfId="27878" xr:uid="{00000000-0005-0000-0000-00007F7A0000}"/>
    <cellStyle name="Standard 4 8 2 3 4 4" xfId="19460" xr:uid="{00000000-0005-0000-0000-0000807A0000}"/>
    <cellStyle name="Standard 4 8 2 3 5" xfId="3110" xr:uid="{00000000-0005-0000-0000-0000817A0000}"/>
    <cellStyle name="Standard 4 8 2 3 5 2" xfId="6592" xr:uid="{00000000-0005-0000-0000-0000827A0000}"/>
    <cellStyle name="Standard 4 8 2 3 5 2 2" xfId="15013" xr:uid="{00000000-0005-0000-0000-0000837A0000}"/>
    <cellStyle name="Standard 4 8 2 3 5 2 2 2" xfId="31851" xr:uid="{00000000-0005-0000-0000-0000847A0000}"/>
    <cellStyle name="Standard 4 8 2 3 5 2 3" xfId="23433" xr:uid="{00000000-0005-0000-0000-0000857A0000}"/>
    <cellStyle name="Standard 4 8 2 3 5 3" xfId="11531" xr:uid="{00000000-0005-0000-0000-0000867A0000}"/>
    <cellStyle name="Standard 4 8 2 3 5 3 2" xfId="28369" xr:uid="{00000000-0005-0000-0000-0000877A0000}"/>
    <cellStyle name="Standard 4 8 2 3 5 4" xfId="19951" xr:uid="{00000000-0005-0000-0000-0000887A0000}"/>
    <cellStyle name="Standard 4 8 2 3 6" xfId="3607" xr:uid="{00000000-0005-0000-0000-0000897A0000}"/>
    <cellStyle name="Standard 4 8 2 3 6 2" xfId="7089" xr:uid="{00000000-0005-0000-0000-00008A7A0000}"/>
    <cellStyle name="Standard 4 8 2 3 6 2 2" xfId="15510" xr:uid="{00000000-0005-0000-0000-00008B7A0000}"/>
    <cellStyle name="Standard 4 8 2 3 6 2 2 2" xfId="32348" xr:uid="{00000000-0005-0000-0000-00008C7A0000}"/>
    <cellStyle name="Standard 4 8 2 3 6 2 3" xfId="23930" xr:uid="{00000000-0005-0000-0000-00008D7A0000}"/>
    <cellStyle name="Standard 4 8 2 3 6 3" xfId="12028" xr:uid="{00000000-0005-0000-0000-00008E7A0000}"/>
    <cellStyle name="Standard 4 8 2 3 6 3 2" xfId="28866" xr:uid="{00000000-0005-0000-0000-00008F7A0000}"/>
    <cellStyle name="Standard 4 8 2 3 6 4" xfId="20448" xr:uid="{00000000-0005-0000-0000-0000907A0000}"/>
    <cellStyle name="Standard 4 8 2 3 7" xfId="4146" xr:uid="{00000000-0005-0000-0000-0000917A0000}"/>
    <cellStyle name="Standard 4 8 2 3 7 2" xfId="12567" xr:uid="{00000000-0005-0000-0000-0000927A0000}"/>
    <cellStyle name="Standard 4 8 2 3 7 2 2" xfId="29405" xr:uid="{00000000-0005-0000-0000-0000937A0000}"/>
    <cellStyle name="Standard 4 8 2 3 7 3" xfId="20987" xr:uid="{00000000-0005-0000-0000-0000947A0000}"/>
    <cellStyle name="Standard 4 8 2 3 8" xfId="7584" xr:uid="{00000000-0005-0000-0000-0000957A0000}"/>
    <cellStyle name="Standard 4 8 2 3 8 2" xfId="16005" xr:uid="{00000000-0005-0000-0000-0000967A0000}"/>
    <cellStyle name="Standard 4 8 2 3 8 2 2" xfId="32843" xr:uid="{00000000-0005-0000-0000-0000977A0000}"/>
    <cellStyle name="Standard 4 8 2 3 8 3" xfId="24425" xr:uid="{00000000-0005-0000-0000-0000987A0000}"/>
    <cellStyle name="Standard 4 8 2 3 9" xfId="8075" xr:uid="{00000000-0005-0000-0000-0000997A0000}"/>
    <cellStyle name="Standard 4 8 2 3 9 2" xfId="16496" xr:uid="{00000000-0005-0000-0000-00009A7A0000}"/>
    <cellStyle name="Standard 4 8 2 3 9 2 2" xfId="33334" xr:uid="{00000000-0005-0000-0000-00009B7A0000}"/>
    <cellStyle name="Standard 4 8 2 3 9 3" xfId="24916" xr:uid="{00000000-0005-0000-0000-00009C7A0000}"/>
    <cellStyle name="Standard 4 8 2 4" xfId="780" xr:uid="{00000000-0005-0000-0000-00009D7A0000}"/>
    <cellStyle name="Standard 4 8 2 4 2" xfId="1768" xr:uid="{00000000-0005-0000-0000-00009E7A0000}"/>
    <cellStyle name="Standard 4 8 2 4 2 2" xfId="5304" xr:uid="{00000000-0005-0000-0000-00009F7A0000}"/>
    <cellStyle name="Standard 4 8 2 4 2 2 2" xfId="13725" xr:uid="{00000000-0005-0000-0000-0000A07A0000}"/>
    <cellStyle name="Standard 4 8 2 4 2 2 2 2" xfId="30563" xr:uid="{00000000-0005-0000-0000-0000A17A0000}"/>
    <cellStyle name="Standard 4 8 2 4 2 2 3" xfId="22145" xr:uid="{00000000-0005-0000-0000-0000A27A0000}"/>
    <cellStyle name="Standard 4 8 2 4 2 3" xfId="10243" xr:uid="{00000000-0005-0000-0000-0000A37A0000}"/>
    <cellStyle name="Standard 4 8 2 4 2 3 2" xfId="27081" xr:uid="{00000000-0005-0000-0000-0000A47A0000}"/>
    <cellStyle name="Standard 4 8 2 4 2 4" xfId="18663" xr:uid="{00000000-0005-0000-0000-0000A57A0000}"/>
    <cellStyle name="Standard 4 8 2 4 3" xfId="4316" xr:uid="{00000000-0005-0000-0000-0000A67A0000}"/>
    <cellStyle name="Standard 4 8 2 4 3 2" xfId="12737" xr:uid="{00000000-0005-0000-0000-0000A77A0000}"/>
    <cellStyle name="Standard 4 8 2 4 3 2 2" xfId="29575" xr:uid="{00000000-0005-0000-0000-0000A87A0000}"/>
    <cellStyle name="Standard 4 8 2 4 3 3" xfId="21157" xr:uid="{00000000-0005-0000-0000-0000A97A0000}"/>
    <cellStyle name="Standard 4 8 2 4 4" xfId="9255" xr:uid="{00000000-0005-0000-0000-0000AA7A0000}"/>
    <cellStyle name="Standard 4 8 2 4 4 2" xfId="26093" xr:uid="{00000000-0005-0000-0000-0000AB7A0000}"/>
    <cellStyle name="Standard 4 8 2 4 5" xfId="17675" xr:uid="{00000000-0005-0000-0000-0000AC7A0000}"/>
    <cellStyle name="Standard 4 8 2 5" xfId="1273" xr:uid="{00000000-0005-0000-0000-0000AD7A0000}"/>
    <cellStyle name="Standard 4 8 2 5 2" xfId="4809" xr:uid="{00000000-0005-0000-0000-0000AE7A0000}"/>
    <cellStyle name="Standard 4 8 2 5 2 2" xfId="13230" xr:uid="{00000000-0005-0000-0000-0000AF7A0000}"/>
    <cellStyle name="Standard 4 8 2 5 2 2 2" xfId="30068" xr:uid="{00000000-0005-0000-0000-0000B07A0000}"/>
    <cellStyle name="Standard 4 8 2 5 2 3" xfId="21650" xr:uid="{00000000-0005-0000-0000-0000B17A0000}"/>
    <cellStyle name="Standard 4 8 2 5 3" xfId="9748" xr:uid="{00000000-0005-0000-0000-0000B27A0000}"/>
    <cellStyle name="Standard 4 8 2 5 3 2" xfId="26586" xr:uid="{00000000-0005-0000-0000-0000B37A0000}"/>
    <cellStyle name="Standard 4 8 2 5 4" xfId="18168" xr:uid="{00000000-0005-0000-0000-0000B47A0000}"/>
    <cellStyle name="Standard 4 8 2 6" xfId="2613" xr:uid="{00000000-0005-0000-0000-0000B57A0000}"/>
    <cellStyle name="Standard 4 8 2 6 2" xfId="6099" xr:uid="{00000000-0005-0000-0000-0000B67A0000}"/>
    <cellStyle name="Standard 4 8 2 6 2 2" xfId="14520" xr:uid="{00000000-0005-0000-0000-0000B77A0000}"/>
    <cellStyle name="Standard 4 8 2 6 2 2 2" xfId="31358" xr:uid="{00000000-0005-0000-0000-0000B87A0000}"/>
    <cellStyle name="Standard 4 8 2 6 2 3" xfId="22940" xr:uid="{00000000-0005-0000-0000-0000B97A0000}"/>
    <cellStyle name="Standard 4 8 2 6 3" xfId="11038" xr:uid="{00000000-0005-0000-0000-0000BA7A0000}"/>
    <cellStyle name="Standard 4 8 2 6 3 2" xfId="27876" xr:uid="{00000000-0005-0000-0000-0000BB7A0000}"/>
    <cellStyle name="Standard 4 8 2 6 4" xfId="19458" xr:uid="{00000000-0005-0000-0000-0000BC7A0000}"/>
    <cellStyle name="Standard 4 8 2 7" xfId="3108" xr:uid="{00000000-0005-0000-0000-0000BD7A0000}"/>
    <cellStyle name="Standard 4 8 2 7 2" xfId="6590" xr:uid="{00000000-0005-0000-0000-0000BE7A0000}"/>
    <cellStyle name="Standard 4 8 2 7 2 2" xfId="15011" xr:uid="{00000000-0005-0000-0000-0000BF7A0000}"/>
    <cellStyle name="Standard 4 8 2 7 2 2 2" xfId="31849" xr:uid="{00000000-0005-0000-0000-0000C07A0000}"/>
    <cellStyle name="Standard 4 8 2 7 2 3" xfId="23431" xr:uid="{00000000-0005-0000-0000-0000C17A0000}"/>
    <cellStyle name="Standard 4 8 2 7 3" xfId="11529" xr:uid="{00000000-0005-0000-0000-0000C27A0000}"/>
    <cellStyle name="Standard 4 8 2 7 3 2" xfId="28367" xr:uid="{00000000-0005-0000-0000-0000C37A0000}"/>
    <cellStyle name="Standard 4 8 2 7 4" xfId="19949" xr:uid="{00000000-0005-0000-0000-0000C47A0000}"/>
    <cellStyle name="Standard 4 8 2 8" xfId="3605" xr:uid="{00000000-0005-0000-0000-0000C57A0000}"/>
    <cellStyle name="Standard 4 8 2 8 2" xfId="7087" xr:uid="{00000000-0005-0000-0000-0000C67A0000}"/>
    <cellStyle name="Standard 4 8 2 8 2 2" xfId="15508" xr:uid="{00000000-0005-0000-0000-0000C77A0000}"/>
    <cellStyle name="Standard 4 8 2 8 2 2 2" xfId="32346" xr:uid="{00000000-0005-0000-0000-0000C87A0000}"/>
    <cellStyle name="Standard 4 8 2 8 2 3" xfId="23928" xr:uid="{00000000-0005-0000-0000-0000C97A0000}"/>
    <cellStyle name="Standard 4 8 2 8 3" xfId="12026" xr:uid="{00000000-0005-0000-0000-0000CA7A0000}"/>
    <cellStyle name="Standard 4 8 2 8 3 2" xfId="28864" xr:uid="{00000000-0005-0000-0000-0000CB7A0000}"/>
    <cellStyle name="Standard 4 8 2 8 4" xfId="20446" xr:uid="{00000000-0005-0000-0000-0000CC7A0000}"/>
    <cellStyle name="Standard 4 8 2 9" xfId="3821" xr:uid="{00000000-0005-0000-0000-0000CD7A0000}"/>
    <cellStyle name="Standard 4 8 2 9 2" xfId="12242" xr:uid="{00000000-0005-0000-0000-0000CE7A0000}"/>
    <cellStyle name="Standard 4 8 2 9 2 2" xfId="29080" xr:uid="{00000000-0005-0000-0000-0000CF7A0000}"/>
    <cellStyle name="Standard 4 8 2 9 3" xfId="20662" xr:uid="{00000000-0005-0000-0000-0000D07A0000}"/>
    <cellStyle name="Standard 4 8 3" xfId="372" xr:uid="{00000000-0005-0000-0000-0000D17A0000}"/>
    <cellStyle name="Standard 4 8 3 10" xfId="8569" xr:uid="{00000000-0005-0000-0000-0000D27A0000}"/>
    <cellStyle name="Standard 4 8 3 10 2" xfId="16990" xr:uid="{00000000-0005-0000-0000-0000D37A0000}"/>
    <cellStyle name="Standard 4 8 3 10 2 2" xfId="33828" xr:uid="{00000000-0005-0000-0000-0000D47A0000}"/>
    <cellStyle name="Standard 4 8 3 10 3" xfId="25410" xr:uid="{00000000-0005-0000-0000-0000D57A0000}"/>
    <cellStyle name="Standard 4 8 3 11" xfId="8847" xr:uid="{00000000-0005-0000-0000-0000D67A0000}"/>
    <cellStyle name="Standard 4 8 3 11 2" xfId="25686" xr:uid="{00000000-0005-0000-0000-0000D77A0000}"/>
    <cellStyle name="Standard 4 8 3 12" xfId="17267" xr:uid="{00000000-0005-0000-0000-0000D87A0000}"/>
    <cellStyle name="Standard 4 8 3 2" xfId="868" xr:uid="{00000000-0005-0000-0000-0000D97A0000}"/>
    <cellStyle name="Standard 4 8 3 2 2" xfId="1856" xr:uid="{00000000-0005-0000-0000-0000DA7A0000}"/>
    <cellStyle name="Standard 4 8 3 2 2 2" xfId="5392" xr:uid="{00000000-0005-0000-0000-0000DB7A0000}"/>
    <cellStyle name="Standard 4 8 3 2 2 2 2" xfId="13813" xr:uid="{00000000-0005-0000-0000-0000DC7A0000}"/>
    <cellStyle name="Standard 4 8 3 2 2 2 2 2" xfId="30651" xr:uid="{00000000-0005-0000-0000-0000DD7A0000}"/>
    <cellStyle name="Standard 4 8 3 2 2 2 3" xfId="22233" xr:uid="{00000000-0005-0000-0000-0000DE7A0000}"/>
    <cellStyle name="Standard 4 8 3 2 2 3" xfId="10331" xr:uid="{00000000-0005-0000-0000-0000DF7A0000}"/>
    <cellStyle name="Standard 4 8 3 2 2 3 2" xfId="27169" xr:uid="{00000000-0005-0000-0000-0000E07A0000}"/>
    <cellStyle name="Standard 4 8 3 2 2 4" xfId="18751" xr:uid="{00000000-0005-0000-0000-0000E17A0000}"/>
    <cellStyle name="Standard 4 8 3 2 3" xfId="4404" xr:uid="{00000000-0005-0000-0000-0000E27A0000}"/>
    <cellStyle name="Standard 4 8 3 2 3 2" xfId="12825" xr:uid="{00000000-0005-0000-0000-0000E37A0000}"/>
    <cellStyle name="Standard 4 8 3 2 3 2 2" xfId="29663" xr:uid="{00000000-0005-0000-0000-0000E47A0000}"/>
    <cellStyle name="Standard 4 8 3 2 3 3" xfId="21245" xr:uid="{00000000-0005-0000-0000-0000E57A0000}"/>
    <cellStyle name="Standard 4 8 3 2 4" xfId="9343" xr:uid="{00000000-0005-0000-0000-0000E67A0000}"/>
    <cellStyle name="Standard 4 8 3 2 4 2" xfId="26181" xr:uid="{00000000-0005-0000-0000-0000E77A0000}"/>
    <cellStyle name="Standard 4 8 3 2 5" xfId="17763" xr:uid="{00000000-0005-0000-0000-0000E87A0000}"/>
    <cellStyle name="Standard 4 8 3 3" xfId="1361" xr:uid="{00000000-0005-0000-0000-0000E97A0000}"/>
    <cellStyle name="Standard 4 8 3 3 2" xfId="4897" xr:uid="{00000000-0005-0000-0000-0000EA7A0000}"/>
    <cellStyle name="Standard 4 8 3 3 2 2" xfId="13318" xr:uid="{00000000-0005-0000-0000-0000EB7A0000}"/>
    <cellStyle name="Standard 4 8 3 3 2 2 2" xfId="30156" xr:uid="{00000000-0005-0000-0000-0000EC7A0000}"/>
    <cellStyle name="Standard 4 8 3 3 2 3" xfId="21738" xr:uid="{00000000-0005-0000-0000-0000ED7A0000}"/>
    <cellStyle name="Standard 4 8 3 3 3" xfId="9836" xr:uid="{00000000-0005-0000-0000-0000EE7A0000}"/>
    <cellStyle name="Standard 4 8 3 3 3 2" xfId="26674" xr:uid="{00000000-0005-0000-0000-0000EF7A0000}"/>
    <cellStyle name="Standard 4 8 3 3 4" xfId="18256" xr:uid="{00000000-0005-0000-0000-0000F07A0000}"/>
    <cellStyle name="Standard 4 8 3 4" xfId="2616" xr:uid="{00000000-0005-0000-0000-0000F17A0000}"/>
    <cellStyle name="Standard 4 8 3 4 2" xfId="6102" xr:uid="{00000000-0005-0000-0000-0000F27A0000}"/>
    <cellStyle name="Standard 4 8 3 4 2 2" xfId="14523" xr:uid="{00000000-0005-0000-0000-0000F37A0000}"/>
    <cellStyle name="Standard 4 8 3 4 2 2 2" xfId="31361" xr:uid="{00000000-0005-0000-0000-0000F47A0000}"/>
    <cellStyle name="Standard 4 8 3 4 2 3" xfId="22943" xr:uid="{00000000-0005-0000-0000-0000F57A0000}"/>
    <cellStyle name="Standard 4 8 3 4 3" xfId="11041" xr:uid="{00000000-0005-0000-0000-0000F67A0000}"/>
    <cellStyle name="Standard 4 8 3 4 3 2" xfId="27879" xr:uid="{00000000-0005-0000-0000-0000F77A0000}"/>
    <cellStyle name="Standard 4 8 3 4 4" xfId="19461" xr:uid="{00000000-0005-0000-0000-0000F87A0000}"/>
    <cellStyle name="Standard 4 8 3 5" xfId="3111" xr:uid="{00000000-0005-0000-0000-0000F97A0000}"/>
    <cellStyle name="Standard 4 8 3 5 2" xfId="6593" xr:uid="{00000000-0005-0000-0000-0000FA7A0000}"/>
    <cellStyle name="Standard 4 8 3 5 2 2" xfId="15014" xr:uid="{00000000-0005-0000-0000-0000FB7A0000}"/>
    <cellStyle name="Standard 4 8 3 5 2 2 2" xfId="31852" xr:uid="{00000000-0005-0000-0000-0000FC7A0000}"/>
    <cellStyle name="Standard 4 8 3 5 2 3" xfId="23434" xr:uid="{00000000-0005-0000-0000-0000FD7A0000}"/>
    <cellStyle name="Standard 4 8 3 5 3" xfId="11532" xr:uid="{00000000-0005-0000-0000-0000FE7A0000}"/>
    <cellStyle name="Standard 4 8 3 5 3 2" xfId="28370" xr:uid="{00000000-0005-0000-0000-0000FF7A0000}"/>
    <cellStyle name="Standard 4 8 3 5 4" xfId="19952" xr:uid="{00000000-0005-0000-0000-0000007B0000}"/>
    <cellStyle name="Standard 4 8 3 6" xfId="3608" xr:uid="{00000000-0005-0000-0000-0000017B0000}"/>
    <cellStyle name="Standard 4 8 3 6 2" xfId="7090" xr:uid="{00000000-0005-0000-0000-0000027B0000}"/>
    <cellStyle name="Standard 4 8 3 6 2 2" xfId="15511" xr:uid="{00000000-0005-0000-0000-0000037B0000}"/>
    <cellStyle name="Standard 4 8 3 6 2 2 2" xfId="32349" xr:uid="{00000000-0005-0000-0000-0000047B0000}"/>
    <cellStyle name="Standard 4 8 3 6 2 3" xfId="23931" xr:uid="{00000000-0005-0000-0000-0000057B0000}"/>
    <cellStyle name="Standard 4 8 3 6 3" xfId="12029" xr:uid="{00000000-0005-0000-0000-0000067B0000}"/>
    <cellStyle name="Standard 4 8 3 6 3 2" xfId="28867" xr:uid="{00000000-0005-0000-0000-0000077B0000}"/>
    <cellStyle name="Standard 4 8 3 6 4" xfId="20449" xr:uid="{00000000-0005-0000-0000-0000087B0000}"/>
    <cellStyle name="Standard 4 8 3 7" xfId="3909" xr:uid="{00000000-0005-0000-0000-0000097B0000}"/>
    <cellStyle name="Standard 4 8 3 7 2" xfId="12330" xr:uid="{00000000-0005-0000-0000-00000A7B0000}"/>
    <cellStyle name="Standard 4 8 3 7 2 2" xfId="29168" xr:uid="{00000000-0005-0000-0000-00000B7B0000}"/>
    <cellStyle name="Standard 4 8 3 7 3" xfId="20750" xr:uid="{00000000-0005-0000-0000-00000C7B0000}"/>
    <cellStyle name="Standard 4 8 3 8" xfId="7585" xr:uid="{00000000-0005-0000-0000-00000D7B0000}"/>
    <cellStyle name="Standard 4 8 3 8 2" xfId="16006" xr:uid="{00000000-0005-0000-0000-00000E7B0000}"/>
    <cellStyle name="Standard 4 8 3 8 2 2" xfId="32844" xr:uid="{00000000-0005-0000-0000-00000F7B0000}"/>
    <cellStyle name="Standard 4 8 3 8 3" xfId="24426" xr:uid="{00000000-0005-0000-0000-0000107B0000}"/>
    <cellStyle name="Standard 4 8 3 9" xfId="8076" xr:uid="{00000000-0005-0000-0000-0000117B0000}"/>
    <cellStyle name="Standard 4 8 3 9 2" xfId="16497" xr:uid="{00000000-0005-0000-0000-0000127B0000}"/>
    <cellStyle name="Standard 4 8 3 9 2 2" xfId="33335" xr:uid="{00000000-0005-0000-0000-0000137B0000}"/>
    <cellStyle name="Standard 4 8 3 9 3" xfId="24917" xr:uid="{00000000-0005-0000-0000-0000147B0000}"/>
    <cellStyle name="Standard 4 8 4" xfId="534" xr:uid="{00000000-0005-0000-0000-0000157B0000}"/>
    <cellStyle name="Standard 4 8 4 10" xfId="8570" xr:uid="{00000000-0005-0000-0000-0000167B0000}"/>
    <cellStyle name="Standard 4 8 4 10 2" xfId="16991" xr:uid="{00000000-0005-0000-0000-0000177B0000}"/>
    <cellStyle name="Standard 4 8 4 10 2 2" xfId="33829" xr:uid="{00000000-0005-0000-0000-0000187B0000}"/>
    <cellStyle name="Standard 4 8 4 10 3" xfId="25411" xr:uid="{00000000-0005-0000-0000-0000197B0000}"/>
    <cellStyle name="Standard 4 8 4 11" xfId="9010" xr:uid="{00000000-0005-0000-0000-00001A7B0000}"/>
    <cellStyle name="Standard 4 8 4 11 2" xfId="25848" xr:uid="{00000000-0005-0000-0000-00001B7B0000}"/>
    <cellStyle name="Standard 4 8 4 12" xfId="17430" xr:uid="{00000000-0005-0000-0000-00001C7B0000}"/>
    <cellStyle name="Standard 4 8 4 2" xfId="1030" xr:uid="{00000000-0005-0000-0000-00001D7B0000}"/>
    <cellStyle name="Standard 4 8 4 2 2" xfId="2018" xr:uid="{00000000-0005-0000-0000-00001E7B0000}"/>
    <cellStyle name="Standard 4 8 4 2 2 2" xfId="5554" xr:uid="{00000000-0005-0000-0000-00001F7B0000}"/>
    <cellStyle name="Standard 4 8 4 2 2 2 2" xfId="13975" xr:uid="{00000000-0005-0000-0000-0000207B0000}"/>
    <cellStyle name="Standard 4 8 4 2 2 2 2 2" xfId="30813" xr:uid="{00000000-0005-0000-0000-0000217B0000}"/>
    <cellStyle name="Standard 4 8 4 2 2 2 3" xfId="22395" xr:uid="{00000000-0005-0000-0000-0000227B0000}"/>
    <cellStyle name="Standard 4 8 4 2 2 3" xfId="10493" xr:uid="{00000000-0005-0000-0000-0000237B0000}"/>
    <cellStyle name="Standard 4 8 4 2 2 3 2" xfId="27331" xr:uid="{00000000-0005-0000-0000-0000247B0000}"/>
    <cellStyle name="Standard 4 8 4 2 2 4" xfId="18913" xr:uid="{00000000-0005-0000-0000-0000257B0000}"/>
    <cellStyle name="Standard 4 8 4 2 3" xfId="4566" xr:uid="{00000000-0005-0000-0000-0000267B0000}"/>
    <cellStyle name="Standard 4 8 4 2 3 2" xfId="12987" xr:uid="{00000000-0005-0000-0000-0000277B0000}"/>
    <cellStyle name="Standard 4 8 4 2 3 2 2" xfId="29825" xr:uid="{00000000-0005-0000-0000-0000287B0000}"/>
    <cellStyle name="Standard 4 8 4 2 3 3" xfId="21407" xr:uid="{00000000-0005-0000-0000-0000297B0000}"/>
    <cellStyle name="Standard 4 8 4 2 4" xfId="9505" xr:uid="{00000000-0005-0000-0000-00002A7B0000}"/>
    <cellStyle name="Standard 4 8 4 2 4 2" xfId="26343" xr:uid="{00000000-0005-0000-0000-00002B7B0000}"/>
    <cellStyle name="Standard 4 8 4 2 5" xfId="17925" xr:uid="{00000000-0005-0000-0000-00002C7B0000}"/>
    <cellStyle name="Standard 4 8 4 3" xfId="1523" xr:uid="{00000000-0005-0000-0000-00002D7B0000}"/>
    <cellStyle name="Standard 4 8 4 3 2" xfId="5059" xr:uid="{00000000-0005-0000-0000-00002E7B0000}"/>
    <cellStyle name="Standard 4 8 4 3 2 2" xfId="13480" xr:uid="{00000000-0005-0000-0000-00002F7B0000}"/>
    <cellStyle name="Standard 4 8 4 3 2 2 2" xfId="30318" xr:uid="{00000000-0005-0000-0000-0000307B0000}"/>
    <cellStyle name="Standard 4 8 4 3 2 3" xfId="21900" xr:uid="{00000000-0005-0000-0000-0000317B0000}"/>
    <cellStyle name="Standard 4 8 4 3 3" xfId="9998" xr:uid="{00000000-0005-0000-0000-0000327B0000}"/>
    <cellStyle name="Standard 4 8 4 3 3 2" xfId="26836" xr:uid="{00000000-0005-0000-0000-0000337B0000}"/>
    <cellStyle name="Standard 4 8 4 3 4" xfId="18418" xr:uid="{00000000-0005-0000-0000-0000347B0000}"/>
    <cellStyle name="Standard 4 8 4 4" xfId="2617" xr:uid="{00000000-0005-0000-0000-0000357B0000}"/>
    <cellStyle name="Standard 4 8 4 4 2" xfId="6103" xr:uid="{00000000-0005-0000-0000-0000367B0000}"/>
    <cellStyle name="Standard 4 8 4 4 2 2" xfId="14524" xr:uid="{00000000-0005-0000-0000-0000377B0000}"/>
    <cellStyle name="Standard 4 8 4 4 2 2 2" xfId="31362" xr:uid="{00000000-0005-0000-0000-0000387B0000}"/>
    <cellStyle name="Standard 4 8 4 4 2 3" xfId="22944" xr:uid="{00000000-0005-0000-0000-0000397B0000}"/>
    <cellStyle name="Standard 4 8 4 4 3" xfId="11042" xr:uid="{00000000-0005-0000-0000-00003A7B0000}"/>
    <cellStyle name="Standard 4 8 4 4 3 2" xfId="27880" xr:uid="{00000000-0005-0000-0000-00003B7B0000}"/>
    <cellStyle name="Standard 4 8 4 4 4" xfId="19462" xr:uid="{00000000-0005-0000-0000-00003C7B0000}"/>
    <cellStyle name="Standard 4 8 4 5" xfId="3112" xr:uid="{00000000-0005-0000-0000-00003D7B0000}"/>
    <cellStyle name="Standard 4 8 4 5 2" xfId="6594" xr:uid="{00000000-0005-0000-0000-00003E7B0000}"/>
    <cellStyle name="Standard 4 8 4 5 2 2" xfId="15015" xr:uid="{00000000-0005-0000-0000-00003F7B0000}"/>
    <cellStyle name="Standard 4 8 4 5 2 2 2" xfId="31853" xr:uid="{00000000-0005-0000-0000-0000407B0000}"/>
    <cellStyle name="Standard 4 8 4 5 2 3" xfId="23435" xr:uid="{00000000-0005-0000-0000-0000417B0000}"/>
    <cellStyle name="Standard 4 8 4 5 3" xfId="11533" xr:uid="{00000000-0005-0000-0000-0000427B0000}"/>
    <cellStyle name="Standard 4 8 4 5 3 2" xfId="28371" xr:uid="{00000000-0005-0000-0000-0000437B0000}"/>
    <cellStyle name="Standard 4 8 4 5 4" xfId="19953" xr:uid="{00000000-0005-0000-0000-0000447B0000}"/>
    <cellStyle name="Standard 4 8 4 6" xfId="3609" xr:uid="{00000000-0005-0000-0000-0000457B0000}"/>
    <cellStyle name="Standard 4 8 4 6 2" xfId="7091" xr:uid="{00000000-0005-0000-0000-0000467B0000}"/>
    <cellStyle name="Standard 4 8 4 6 2 2" xfId="15512" xr:uid="{00000000-0005-0000-0000-0000477B0000}"/>
    <cellStyle name="Standard 4 8 4 6 2 2 2" xfId="32350" xr:uid="{00000000-0005-0000-0000-0000487B0000}"/>
    <cellStyle name="Standard 4 8 4 6 2 3" xfId="23932" xr:uid="{00000000-0005-0000-0000-0000497B0000}"/>
    <cellStyle name="Standard 4 8 4 6 3" xfId="12030" xr:uid="{00000000-0005-0000-0000-00004A7B0000}"/>
    <cellStyle name="Standard 4 8 4 6 3 2" xfId="28868" xr:uid="{00000000-0005-0000-0000-00004B7B0000}"/>
    <cellStyle name="Standard 4 8 4 6 4" xfId="20450" xr:uid="{00000000-0005-0000-0000-00004C7B0000}"/>
    <cellStyle name="Standard 4 8 4 7" xfId="4071" xr:uid="{00000000-0005-0000-0000-00004D7B0000}"/>
    <cellStyle name="Standard 4 8 4 7 2" xfId="12492" xr:uid="{00000000-0005-0000-0000-00004E7B0000}"/>
    <cellStyle name="Standard 4 8 4 7 2 2" xfId="29330" xr:uid="{00000000-0005-0000-0000-00004F7B0000}"/>
    <cellStyle name="Standard 4 8 4 7 3" xfId="20912" xr:uid="{00000000-0005-0000-0000-0000507B0000}"/>
    <cellStyle name="Standard 4 8 4 8" xfId="7586" xr:uid="{00000000-0005-0000-0000-0000517B0000}"/>
    <cellStyle name="Standard 4 8 4 8 2" xfId="16007" xr:uid="{00000000-0005-0000-0000-0000527B0000}"/>
    <cellStyle name="Standard 4 8 4 8 2 2" xfId="32845" xr:uid="{00000000-0005-0000-0000-0000537B0000}"/>
    <cellStyle name="Standard 4 8 4 8 3" xfId="24427" xr:uid="{00000000-0005-0000-0000-0000547B0000}"/>
    <cellStyle name="Standard 4 8 4 9" xfId="8077" xr:uid="{00000000-0005-0000-0000-0000557B0000}"/>
    <cellStyle name="Standard 4 8 4 9 2" xfId="16498" xr:uid="{00000000-0005-0000-0000-0000567B0000}"/>
    <cellStyle name="Standard 4 8 4 9 2 2" xfId="33336" xr:uid="{00000000-0005-0000-0000-0000577B0000}"/>
    <cellStyle name="Standard 4 8 4 9 3" xfId="24918" xr:uid="{00000000-0005-0000-0000-0000587B0000}"/>
    <cellStyle name="Standard 4 8 5" xfId="705" xr:uid="{00000000-0005-0000-0000-0000597B0000}"/>
    <cellStyle name="Standard 4 8 5 2" xfId="1693" xr:uid="{00000000-0005-0000-0000-00005A7B0000}"/>
    <cellStyle name="Standard 4 8 5 2 2" xfId="5229" xr:uid="{00000000-0005-0000-0000-00005B7B0000}"/>
    <cellStyle name="Standard 4 8 5 2 2 2" xfId="13650" xr:uid="{00000000-0005-0000-0000-00005C7B0000}"/>
    <cellStyle name="Standard 4 8 5 2 2 2 2" xfId="30488" xr:uid="{00000000-0005-0000-0000-00005D7B0000}"/>
    <cellStyle name="Standard 4 8 5 2 2 3" xfId="22070" xr:uid="{00000000-0005-0000-0000-00005E7B0000}"/>
    <cellStyle name="Standard 4 8 5 2 3" xfId="10168" xr:uid="{00000000-0005-0000-0000-00005F7B0000}"/>
    <cellStyle name="Standard 4 8 5 2 3 2" xfId="27006" xr:uid="{00000000-0005-0000-0000-0000607B0000}"/>
    <cellStyle name="Standard 4 8 5 2 4" xfId="18588" xr:uid="{00000000-0005-0000-0000-0000617B0000}"/>
    <cellStyle name="Standard 4 8 5 3" xfId="4241" xr:uid="{00000000-0005-0000-0000-0000627B0000}"/>
    <cellStyle name="Standard 4 8 5 3 2" xfId="12662" xr:uid="{00000000-0005-0000-0000-0000637B0000}"/>
    <cellStyle name="Standard 4 8 5 3 2 2" xfId="29500" xr:uid="{00000000-0005-0000-0000-0000647B0000}"/>
    <cellStyle name="Standard 4 8 5 3 3" xfId="21082" xr:uid="{00000000-0005-0000-0000-0000657B0000}"/>
    <cellStyle name="Standard 4 8 5 4" xfId="9180" xr:uid="{00000000-0005-0000-0000-0000667B0000}"/>
    <cellStyle name="Standard 4 8 5 4 2" xfId="26018" xr:uid="{00000000-0005-0000-0000-0000677B0000}"/>
    <cellStyle name="Standard 4 8 5 5" xfId="17600" xr:uid="{00000000-0005-0000-0000-0000687B0000}"/>
    <cellStyle name="Standard 4 8 6" xfId="1198" xr:uid="{00000000-0005-0000-0000-0000697B0000}"/>
    <cellStyle name="Standard 4 8 6 2" xfId="4734" xr:uid="{00000000-0005-0000-0000-00006A7B0000}"/>
    <cellStyle name="Standard 4 8 6 2 2" xfId="13155" xr:uid="{00000000-0005-0000-0000-00006B7B0000}"/>
    <cellStyle name="Standard 4 8 6 2 2 2" xfId="29993" xr:uid="{00000000-0005-0000-0000-00006C7B0000}"/>
    <cellStyle name="Standard 4 8 6 2 3" xfId="21575" xr:uid="{00000000-0005-0000-0000-00006D7B0000}"/>
    <cellStyle name="Standard 4 8 6 3" xfId="9673" xr:uid="{00000000-0005-0000-0000-00006E7B0000}"/>
    <cellStyle name="Standard 4 8 6 3 2" xfId="26511" xr:uid="{00000000-0005-0000-0000-00006F7B0000}"/>
    <cellStyle name="Standard 4 8 6 4" xfId="18093" xr:uid="{00000000-0005-0000-0000-0000707B0000}"/>
    <cellStyle name="Standard 4 8 7" xfId="2612" xr:uid="{00000000-0005-0000-0000-0000717B0000}"/>
    <cellStyle name="Standard 4 8 7 2" xfId="6098" xr:uid="{00000000-0005-0000-0000-0000727B0000}"/>
    <cellStyle name="Standard 4 8 7 2 2" xfId="14519" xr:uid="{00000000-0005-0000-0000-0000737B0000}"/>
    <cellStyle name="Standard 4 8 7 2 2 2" xfId="31357" xr:uid="{00000000-0005-0000-0000-0000747B0000}"/>
    <cellStyle name="Standard 4 8 7 2 3" xfId="22939" xr:uid="{00000000-0005-0000-0000-0000757B0000}"/>
    <cellStyle name="Standard 4 8 7 3" xfId="11037" xr:uid="{00000000-0005-0000-0000-0000767B0000}"/>
    <cellStyle name="Standard 4 8 7 3 2" xfId="27875" xr:uid="{00000000-0005-0000-0000-0000777B0000}"/>
    <cellStyle name="Standard 4 8 7 4" xfId="19457" xr:uid="{00000000-0005-0000-0000-0000787B0000}"/>
    <cellStyle name="Standard 4 8 8" xfId="3107" xr:uid="{00000000-0005-0000-0000-0000797B0000}"/>
    <cellStyle name="Standard 4 8 8 2" xfId="6589" xr:uid="{00000000-0005-0000-0000-00007A7B0000}"/>
    <cellStyle name="Standard 4 8 8 2 2" xfId="15010" xr:uid="{00000000-0005-0000-0000-00007B7B0000}"/>
    <cellStyle name="Standard 4 8 8 2 2 2" xfId="31848" xr:uid="{00000000-0005-0000-0000-00007C7B0000}"/>
    <cellStyle name="Standard 4 8 8 2 3" xfId="23430" xr:uid="{00000000-0005-0000-0000-00007D7B0000}"/>
    <cellStyle name="Standard 4 8 8 3" xfId="11528" xr:uid="{00000000-0005-0000-0000-00007E7B0000}"/>
    <cellStyle name="Standard 4 8 8 3 2" xfId="28366" xr:uid="{00000000-0005-0000-0000-00007F7B0000}"/>
    <cellStyle name="Standard 4 8 8 4" xfId="19948" xr:uid="{00000000-0005-0000-0000-0000807B0000}"/>
    <cellStyle name="Standard 4 8 9" xfId="3604" xr:uid="{00000000-0005-0000-0000-0000817B0000}"/>
    <cellStyle name="Standard 4 8 9 2" xfId="7086" xr:uid="{00000000-0005-0000-0000-0000827B0000}"/>
    <cellStyle name="Standard 4 8 9 2 2" xfId="15507" xr:uid="{00000000-0005-0000-0000-0000837B0000}"/>
    <cellStyle name="Standard 4 8 9 2 2 2" xfId="32345" xr:uid="{00000000-0005-0000-0000-0000847B0000}"/>
    <cellStyle name="Standard 4 8 9 2 3" xfId="23927" xr:uid="{00000000-0005-0000-0000-0000857B0000}"/>
    <cellStyle name="Standard 4 8 9 3" xfId="12025" xr:uid="{00000000-0005-0000-0000-0000867B0000}"/>
    <cellStyle name="Standard 4 8 9 3 2" xfId="28863" xr:uid="{00000000-0005-0000-0000-0000877B0000}"/>
    <cellStyle name="Standard 4 8 9 4" xfId="20445" xr:uid="{00000000-0005-0000-0000-0000887B0000}"/>
    <cellStyle name="Standard 4 8_1" xfId="278" xr:uid="{00000000-0005-0000-0000-0000897B0000}"/>
    <cellStyle name="Standard 4 9" xfId="280" xr:uid="{00000000-0005-0000-0000-00008A7B0000}"/>
    <cellStyle name="Standard 4 9 10" xfId="7587" xr:uid="{00000000-0005-0000-0000-00008B7B0000}"/>
    <cellStyle name="Standard 4 9 10 2" xfId="16008" xr:uid="{00000000-0005-0000-0000-00008C7B0000}"/>
    <cellStyle name="Standard 4 9 10 2 2" xfId="32846" xr:uid="{00000000-0005-0000-0000-00008D7B0000}"/>
    <cellStyle name="Standard 4 9 10 3" xfId="24428" xr:uid="{00000000-0005-0000-0000-00008E7B0000}"/>
    <cellStyle name="Standard 4 9 11" xfId="8078" xr:uid="{00000000-0005-0000-0000-00008F7B0000}"/>
    <cellStyle name="Standard 4 9 11 2" xfId="16499" xr:uid="{00000000-0005-0000-0000-0000907B0000}"/>
    <cellStyle name="Standard 4 9 11 2 2" xfId="33337" xr:uid="{00000000-0005-0000-0000-0000917B0000}"/>
    <cellStyle name="Standard 4 9 11 3" xfId="24919" xr:uid="{00000000-0005-0000-0000-0000927B0000}"/>
    <cellStyle name="Standard 4 9 12" xfId="8571" xr:uid="{00000000-0005-0000-0000-0000937B0000}"/>
    <cellStyle name="Standard 4 9 12 2" xfId="16992" xr:uid="{00000000-0005-0000-0000-0000947B0000}"/>
    <cellStyle name="Standard 4 9 12 2 2" xfId="33830" xr:uid="{00000000-0005-0000-0000-0000957B0000}"/>
    <cellStyle name="Standard 4 9 12 3" xfId="25412" xr:uid="{00000000-0005-0000-0000-0000967B0000}"/>
    <cellStyle name="Standard 4 9 13" xfId="8760" xr:uid="{00000000-0005-0000-0000-0000977B0000}"/>
    <cellStyle name="Standard 4 9 13 2" xfId="25599" xr:uid="{00000000-0005-0000-0000-0000987B0000}"/>
    <cellStyle name="Standard 4 9 14" xfId="17180" xr:uid="{00000000-0005-0000-0000-0000997B0000}"/>
    <cellStyle name="Standard 4 9 2" xfId="448" xr:uid="{00000000-0005-0000-0000-00009A7B0000}"/>
    <cellStyle name="Standard 4 9 2 10" xfId="8572" xr:uid="{00000000-0005-0000-0000-00009B7B0000}"/>
    <cellStyle name="Standard 4 9 2 10 2" xfId="16993" xr:uid="{00000000-0005-0000-0000-00009C7B0000}"/>
    <cellStyle name="Standard 4 9 2 10 2 2" xfId="33831" xr:uid="{00000000-0005-0000-0000-00009D7B0000}"/>
    <cellStyle name="Standard 4 9 2 10 3" xfId="25413" xr:uid="{00000000-0005-0000-0000-00009E7B0000}"/>
    <cellStyle name="Standard 4 9 2 11" xfId="8923" xr:uid="{00000000-0005-0000-0000-00009F7B0000}"/>
    <cellStyle name="Standard 4 9 2 11 2" xfId="25762" xr:uid="{00000000-0005-0000-0000-0000A07B0000}"/>
    <cellStyle name="Standard 4 9 2 12" xfId="17343" xr:uid="{00000000-0005-0000-0000-0000A17B0000}"/>
    <cellStyle name="Standard 4 9 2 2" xfId="944" xr:uid="{00000000-0005-0000-0000-0000A27B0000}"/>
    <cellStyle name="Standard 4 9 2 2 2" xfId="1932" xr:uid="{00000000-0005-0000-0000-0000A37B0000}"/>
    <cellStyle name="Standard 4 9 2 2 2 2" xfId="5468" xr:uid="{00000000-0005-0000-0000-0000A47B0000}"/>
    <cellStyle name="Standard 4 9 2 2 2 2 2" xfId="13889" xr:uid="{00000000-0005-0000-0000-0000A57B0000}"/>
    <cellStyle name="Standard 4 9 2 2 2 2 2 2" xfId="30727" xr:uid="{00000000-0005-0000-0000-0000A67B0000}"/>
    <cellStyle name="Standard 4 9 2 2 2 2 3" xfId="22309" xr:uid="{00000000-0005-0000-0000-0000A77B0000}"/>
    <cellStyle name="Standard 4 9 2 2 2 3" xfId="10407" xr:uid="{00000000-0005-0000-0000-0000A87B0000}"/>
    <cellStyle name="Standard 4 9 2 2 2 3 2" xfId="27245" xr:uid="{00000000-0005-0000-0000-0000A97B0000}"/>
    <cellStyle name="Standard 4 9 2 2 2 4" xfId="18827" xr:uid="{00000000-0005-0000-0000-0000AA7B0000}"/>
    <cellStyle name="Standard 4 9 2 2 3" xfId="4480" xr:uid="{00000000-0005-0000-0000-0000AB7B0000}"/>
    <cellStyle name="Standard 4 9 2 2 3 2" xfId="12901" xr:uid="{00000000-0005-0000-0000-0000AC7B0000}"/>
    <cellStyle name="Standard 4 9 2 2 3 2 2" xfId="29739" xr:uid="{00000000-0005-0000-0000-0000AD7B0000}"/>
    <cellStyle name="Standard 4 9 2 2 3 3" xfId="21321" xr:uid="{00000000-0005-0000-0000-0000AE7B0000}"/>
    <cellStyle name="Standard 4 9 2 2 4" xfId="9419" xr:uid="{00000000-0005-0000-0000-0000AF7B0000}"/>
    <cellStyle name="Standard 4 9 2 2 4 2" xfId="26257" xr:uid="{00000000-0005-0000-0000-0000B07B0000}"/>
    <cellStyle name="Standard 4 9 2 2 5" xfId="17839" xr:uid="{00000000-0005-0000-0000-0000B17B0000}"/>
    <cellStyle name="Standard 4 9 2 3" xfId="1437" xr:uid="{00000000-0005-0000-0000-0000B27B0000}"/>
    <cellStyle name="Standard 4 9 2 3 2" xfId="4973" xr:uid="{00000000-0005-0000-0000-0000B37B0000}"/>
    <cellStyle name="Standard 4 9 2 3 2 2" xfId="13394" xr:uid="{00000000-0005-0000-0000-0000B47B0000}"/>
    <cellStyle name="Standard 4 9 2 3 2 2 2" xfId="30232" xr:uid="{00000000-0005-0000-0000-0000B57B0000}"/>
    <cellStyle name="Standard 4 9 2 3 2 3" xfId="21814" xr:uid="{00000000-0005-0000-0000-0000B67B0000}"/>
    <cellStyle name="Standard 4 9 2 3 3" xfId="9912" xr:uid="{00000000-0005-0000-0000-0000B77B0000}"/>
    <cellStyle name="Standard 4 9 2 3 3 2" xfId="26750" xr:uid="{00000000-0005-0000-0000-0000B87B0000}"/>
    <cellStyle name="Standard 4 9 2 3 4" xfId="18332" xr:uid="{00000000-0005-0000-0000-0000B97B0000}"/>
    <cellStyle name="Standard 4 9 2 4" xfId="2619" xr:uid="{00000000-0005-0000-0000-0000BA7B0000}"/>
    <cellStyle name="Standard 4 9 2 4 2" xfId="6105" xr:uid="{00000000-0005-0000-0000-0000BB7B0000}"/>
    <cellStyle name="Standard 4 9 2 4 2 2" xfId="14526" xr:uid="{00000000-0005-0000-0000-0000BC7B0000}"/>
    <cellStyle name="Standard 4 9 2 4 2 2 2" xfId="31364" xr:uid="{00000000-0005-0000-0000-0000BD7B0000}"/>
    <cellStyle name="Standard 4 9 2 4 2 3" xfId="22946" xr:uid="{00000000-0005-0000-0000-0000BE7B0000}"/>
    <cellStyle name="Standard 4 9 2 4 3" xfId="11044" xr:uid="{00000000-0005-0000-0000-0000BF7B0000}"/>
    <cellStyle name="Standard 4 9 2 4 3 2" xfId="27882" xr:uid="{00000000-0005-0000-0000-0000C07B0000}"/>
    <cellStyle name="Standard 4 9 2 4 4" xfId="19464" xr:uid="{00000000-0005-0000-0000-0000C17B0000}"/>
    <cellStyle name="Standard 4 9 2 5" xfId="3114" xr:uid="{00000000-0005-0000-0000-0000C27B0000}"/>
    <cellStyle name="Standard 4 9 2 5 2" xfId="6596" xr:uid="{00000000-0005-0000-0000-0000C37B0000}"/>
    <cellStyle name="Standard 4 9 2 5 2 2" xfId="15017" xr:uid="{00000000-0005-0000-0000-0000C47B0000}"/>
    <cellStyle name="Standard 4 9 2 5 2 2 2" xfId="31855" xr:uid="{00000000-0005-0000-0000-0000C57B0000}"/>
    <cellStyle name="Standard 4 9 2 5 2 3" xfId="23437" xr:uid="{00000000-0005-0000-0000-0000C67B0000}"/>
    <cellStyle name="Standard 4 9 2 5 3" xfId="11535" xr:uid="{00000000-0005-0000-0000-0000C77B0000}"/>
    <cellStyle name="Standard 4 9 2 5 3 2" xfId="28373" xr:uid="{00000000-0005-0000-0000-0000C87B0000}"/>
    <cellStyle name="Standard 4 9 2 5 4" xfId="19955" xr:uid="{00000000-0005-0000-0000-0000C97B0000}"/>
    <cellStyle name="Standard 4 9 2 6" xfId="3611" xr:uid="{00000000-0005-0000-0000-0000CA7B0000}"/>
    <cellStyle name="Standard 4 9 2 6 2" xfId="7093" xr:uid="{00000000-0005-0000-0000-0000CB7B0000}"/>
    <cellStyle name="Standard 4 9 2 6 2 2" xfId="15514" xr:uid="{00000000-0005-0000-0000-0000CC7B0000}"/>
    <cellStyle name="Standard 4 9 2 6 2 2 2" xfId="32352" xr:uid="{00000000-0005-0000-0000-0000CD7B0000}"/>
    <cellStyle name="Standard 4 9 2 6 2 3" xfId="23934" xr:uid="{00000000-0005-0000-0000-0000CE7B0000}"/>
    <cellStyle name="Standard 4 9 2 6 3" xfId="12032" xr:uid="{00000000-0005-0000-0000-0000CF7B0000}"/>
    <cellStyle name="Standard 4 9 2 6 3 2" xfId="28870" xr:uid="{00000000-0005-0000-0000-0000D07B0000}"/>
    <cellStyle name="Standard 4 9 2 6 4" xfId="20452" xr:uid="{00000000-0005-0000-0000-0000D17B0000}"/>
    <cellStyle name="Standard 4 9 2 7" xfId="3985" xr:uid="{00000000-0005-0000-0000-0000D27B0000}"/>
    <cellStyle name="Standard 4 9 2 7 2" xfId="12406" xr:uid="{00000000-0005-0000-0000-0000D37B0000}"/>
    <cellStyle name="Standard 4 9 2 7 2 2" xfId="29244" xr:uid="{00000000-0005-0000-0000-0000D47B0000}"/>
    <cellStyle name="Standard 4 9 2 7 3" xfId="20826" xr:uid="{00000000-0005-0000-0000-0000D57B0000}"/>
    <cellStyle name="Standard 4 9 2 8" xfId="7588" xr:uid="{00000000-0005-0000-0000-0000D67B0000}"/>
    <cellStyle name="Standard 4 9 2 8 2" xfId="16009" xr:uid="{00000000-0005-0000-0000-0000D77B0000}"/>
    <cellStyle name="Standard 4 9 2 8 2 2" xfId="32847" xr:uid="{00000000-0005-0000-0000-0000D87B0000}"/>
    <cellStyle name="Standard 4 9 2 8 3" xfId="24429" xr:uid="{00000000-0005-0000-0000-0000D97B0000}"/>
    <cellStyle name="Standard 4 9 2 9" xfId="8079" xr:uid="{00000000-0005-0000-0000-0000DA7B0000}"/>
    <cellStyle name="Standard 4 9 2 9 2" xfId="16500" xr:uid="{00000000-0005-0000-0000-0000DB7B0000}"/>
    <cellStyle name="Standard 4 9 2 9 2 2" xfId="33338" xr:uid="{00000000-0005-0000-0000-0000DC7B0000}"/>
    <cellStyle name="Standard 4 9 2 9 3" xfId="24920" xr:uid="{00000000-0005-0000-0000-0000DD7B0000}"/>
    <cellStyle name="Standard 4 9 3" xfId="610" xr:uid="{00000000-0005-0000-0000-0000DE7B0000}"/>
    <cellStyle name="Standard 4 9 3 10" xfId="8573" xr:uid="{00000000-0005-0000-0000-0000DF7B0000}"/>
    <cellStyle name="Standard 4 9 3 10 2" xfId="16994" xr:uid="{00000000-0005-0000-0000-0000E07B0000}"/>
    <cellStyle name="Standard 4 9 3 10 2 2" xfId="33832" xr:uid="{00000000-0005-0000-0000-0000E17B0000}"/>
    <cellStyle name="Standard 4 9 3 10 3" xfId="25414" xr:uid="{00000000-0005-0000-0000-0000E27B0000}"/>
    <cellStyle name="Standard 4 9 3 11" xfId="9086" xr:uid="{00000000-0005-0000-0000-0000E37B0000}"/>
    <cellStyle name="Standard 4 9 3 11 2" xfId="25924" xr:uid="{00000000-0005-0000-0000-0000E47B0000}"/>
    <cellStyle name="Standard 4 9 3 12" xfId="17506" xr:uid="{00000000-0005-0000-0000-0000E57B0000}"/>
    <cellStyle name="Standard 4 9 3 2" xfId="1106" xr:uid="{00000000-0005-0000-0000-0000E67B0000}"/>
    <cellStyle name="Standard 4 9 3 2 2" xfId="2094" xr:uid="{00000000-0005-0000-0000-0000E77B0000}"/>
    <cellStyle name="Standard 4 9 3 2 2 2" xfId="5630" xr:uid="{00000000-0005-0000-0000-0000E87B0000}"/>
    <cellStyle name="Standard 4 9 3 2 2 2 2" xfId="14051" xr:uid="{00000000-0005-0000-0000-0000E97B0000}"/>
    <cellStyle name="Standard 4 9 3 2 2 2 2 2" xfId="30889" xr:uid="{00000000-0005-0000-0000-0000EA7B0000}"/>
    <cellStyle name="Standard 4 9 3 2 2 2 3" xfId="22471" xr:uid="{00000000-0005-0000-0000-0000EB7B0000}"/>
    <cellStyle name="Standard 4 9 3 2 2 3" xfId="10569" xr:uid="{00000000-0005-0000-0000-0000EC7B0000}"/>
    <cellStyle name="Standard 4 9 3 2 2 3 2" xfId="27407" xr:uid="{00000000-0005-0000-0000-0000ED7B0000}"/>
    <cellStyle name="Standard 4 9 3 2 2 4" xfId="18989" xr:uid="{00000000-0005-0000-0000-0000EE7B0000}"/>
    <cellStyle name="Standard 4 9 3 2 3" xfId="4642" xr:uid="{00000000-0005-0000-0000-0000EF7B0000}"/>
    <cellStyle name="Standard 4 9 3 2 3 2" xfId="13063" xr:uid="{00000000-0005-0000-0000-0000F07B0000}"/>
    <cellStyle name="Standard 4 9 3 2 3 2 2" xfId="29901" xr:uid="{00000000-0005-0000-0000-0000F17B0000}"/>
    <cellStyle name="Standard 4 9 3 2 3 3" xfId="21483" xr:uid="{00000000-0005-0000-0000-0000F27B0000}"/>
    <cellStyle name="Standard 4 9 3 2 4" xfId="9581" xr:uid="{00000000-0005-0000-0000-0000F37B0000}"/>
    <cellStyle name="Standard 4 9 3 2 4 2" xfId="26419" xr:uid="{00000000-0005-0000-0000-0000F47B0000}"/>
    <cellStyle name="Standard 4 9 3 2 5" xfId="18001" xr:uid="{00000000-0005-0000-0000-0000F57B0000}"/>
    <cellStyle name="Standard 4 9 3 3" xfId="1599" xr:uid="{00000000-0005-0000-0000-0000F67B0000}"/>
    <cellStyle name="Standard 4 9 3 3 2" xfId="5135" xr:uid="{00000000-0005-0000-0000-0000F77B0000}"/>
    <cellStyle name="Standard 4 9 3 3 2 2" xfId="13556" xr:uid="{00000000-0005-0000-0000-0000F87B0000}"/>
    <cellStyle name="Standard 4 9 3 3 2 2 2" xfId="30394" xr:uid="{00000000-0005-0000-0000-0000F97B0000}"/>
    <cellStyle name="Standard 4 9 3 3 2 3" xfId="21976" xr:uid="{00000000-0005-0000-0000-0000FA7B0000}"/>
    <cellStyle name="Standard 4 9 3 3 3" xfId="10074" xr:uid="{00000000-0005-0000-0000-0000FB7B0000}"/>
    <cellStyle name="Standard 4 9 3 3 3 2" xfId="26912" xr:uid="{00000000-0005-0000-0000-0000FC7B0000}"/>
    <cellStyle name="Standard 4 9 3 3 4" xfId="18494" xr:uid="{00000000-0005-0000-0000-0000FD7B0000}"/>
    <cellStyle name="Standard 4 9 3 4" xfId="2620" xr:uid="{00000000-0005-0000-0000-0000FE7B0000}"/>
    <cellStyle name="Standard 4 9 3 4 2" xfId="6106" xr:uid="{00000000-0005-0000-0000-0000FF7B0000}"/>
    <cellStyle name="Standard 4 9 3 4 2 2" xfId="14527" xr:uid="{00000000-0005-0000-0000-0000007C0000}"/>
    <cellStyle name="Standard 4 9 3 4 2 2 2" xfId="31365" xr:uid="{00000000-0005-0000-0000-0000017C0000}"/>
    <cellStyle name="Standard 4 9 3 4 2 3" xfId="22947" xr:uid="{00000000-0005-0000-0000-0000027C0000}"/>
    <cellStyle name="Standard 4 9 3 4 3" xfId="11045" xr:uid="{00000000-0005-0000-0000-0000037C0000}"/>
    <cellStyle name="Standard 4 9 3 4 3 2" xfId="27883" xr:uid="{00000000-0005-0000-0000-0000047C0000}"/>
    <cellStyle name="Standard 4 9 3 4 4" xfId="19465" xr:uid="{00000000-0005-0000-0000-0000057C0000}"/>
    <cellStyle name="Standard 4 9 3 5" xfId="3115" xr:uid="{00000000-0005-0000-0000-0000067C0000}"/>
    <cellStyle name="Standard 4 9 3 5 2" xfId="6597" xr:uid="{00000000-0005-0000-0000-0000077C0000}"/>
    <cellStyle name="Standard 4 9 3 5 2 2" xfId="15018" xr:uid="{00000000-0005-0000-0000-0000087C0000}"/>
    <cellStyle name="Standard 4 9 3 5 2 2 2" xfId="31856" xr:uid="{00000000-0005-0000-0000-0000097C0000}"/>
    <cellStyle name="Standard 4 9 3 5 2 3" xfId="23438" xr:uid="{00000000-0005-0000-0000-00000A7C0000}"/>
    <cellStyle name="Standard 4 9 3 5 3" xfId="11536" xr:uid="{00000000-0005-0000-0000-00000B7C0000}"/>
    <cellStyle name="Standard 4 9 3 5 3 2" xfId="28374" xr:uid="{00000000-0005-0000-0000-00000C7C0000}"/>
    <cellStyle name="Standard 4 9 3 5 4" xfId="19956" xr:uid="{00000000-0005-0000-0000-00000D7C0000}"/>
    <cellStyle name="Standard 4 9 3 6" xfId="3612" xr:uid="{00000000-0005-0000-0000-00000E7C0000}"/>
    <cellStyle name="Standard 4 9 3 6 2" xfId="7094" xr:uid="{00000000-0005-0000-0000-00000F7C0000}"/>
    <cellStyle name="Standard 4 9 3 6 2 2" xfId="15515" xr:uid="{00000000-0005-0000-0000-0000107C0000}"/>
    <cellStyle name="Standard 4 9 3 6 2 2 2" xfId="32353" xr:uid="{00000000-0005-0000-0000-0000117C0000}"/>
    <cellStyle name="Standard 4 9 3 6 2 3" xfId="23935" xr:uid="{00000000-0005-0000-0000-0000127C0000}"/>
    <cellStyle name="Standard 4 9 3 6 3" xfId="12033" xr:uid="{00000000-0005-0000-0000-0000137C0000}"/>
    <cellStyle name="Standard 4 9 3 6 3 2" xfId="28871" xr:uid="{00000000-0005-0000-0000-0000147C0000}"/>
    <cellStyle name="Standard 4 9 3 6 4" xfId="20453" xr:uid="{00000000-0005-0000-0000-0000157C0000}"/>
    <cellStyle name="Standard 4 9 3 7" xfId="4147" xr:uid="{00000000-0005-0000-0000-0000167C0000}"/>
    <cellStyle name="Standard 4 9 3 7 2" xfId="12568" xr:uid="{00000000-0005-0000-0000-0000177C0000}"/>
    <cellStyle name="Standard 4 9 3 7 2 2" xfId="29406" xr:uid="{00000000-0005-0000-0000-0000187C0000}"/>
    <cellStyle name="Standard 4 9 3 7 3" xfId="20988" xr:uid="{00000000-0005-0000-0000-0000197C0000}"/>
    <cellStyle name="Standard 4 9 3 8" xfId="7589" xr:uid="{00000000-0005-0000-0000-00001A7C0000}"/>
    <cellStyle name="Standard 4 9 3 8 2" xfId="16010" xr:uid="{00000000-0005-0000-0000-00001B7C0000}"/>
    <cellStyle name="Standard 4 9 3 8 2 2" xfId="32848" xr:uid="{00000000-0005-0000-0000-00001C7C0000}"/>
    <cellStyle name="Standard 4 9 3 8 3" xfId="24430" xr:uid="{00000000-0005-0000-0000-00001D7C0000}"/>
    <cellStyle name="Standard 4 9 3 9" xfId="8080" xr:uid="{00000000-0005-0000-0000-00001E7C0000}"/>
    <cellStyle name="Standard 4 9 3 9 2" xfId="16501" xr:uid="{00000000-0005-0000-0000-00001F7C0000}"/>
    <cellStyle name="Standard 4 9 3 9 2 2" xfId="33339" xr:uid="{00000000-0005-0000-0000-0000207C0000}"/>
    <cellStyle name="Standard 4 9 3 9 3" xfId="24921" xr:uid="{00000000-0005-0000-0000-0000217C0000}"/>
    <cellStyle name="Standard 4 9 4" xfId="781" xr:uid="{00000000-0005-0000-0000-0000227C0000}"/>
    <cellStyle name="Standard 4 9 4 2" xfId="1769" xr:uid="{00000000-0005-0000-0000-0000237C0000}"/>
    <cellStyle name="Standard 4 9 4 2 2" xfId="5305" xr:uid="{00000000-0005-0000-0000-0000247C0000}"/>
    <cellStyle name="Standard 4 9 4 2 2 2" xfId="13726" xr:uid="{00000000-0005-0000-0000-0000257C0000}"/>
    <cellStyle name="Standard 4 9 4 2 2 2 2" xfId="30564" xr:uid="{00000000-0005-0000-0000-0000267C0000}"/>
    <cellStyle name="Standard 4 9 4 2 2 3" xfId="22146" xr:uid="{00000000-0005-0000-0000-0000277C0000}"/>
    <cellStyle name="Standard 4 9 4 2 3" xfId="10244" xr:uid="{00000000-0005-0000-0000-0000287C0000}"/>
    <cellStyle name="Standard 4 9 4 2 3 2" xfId="27082" xr:uid="{00000000-0005-0000-0000-0000297C0000}"/>
    <cellStyle name="Standard 4 9 4 2 4" xfId="18664" xr:uid="{00000000-0005-0000-0000-00002A7C0000}"/>
    <cellStyle name="Standard 4 9 4 3" xfId="4317" xr:uid="{00000000-0005-0000-0000-00002B7C0000}"/>
    <cellStyle name="Standard 4 9 4 3 2" xfId="12738" xr:uid="{00000000-0005-0000-0000-00002C7C0000}"/>
    <cellStyle name="Standard 4 9 4 3 2 2" xfId="29576" xr:uid="{00000000-0005-0000-0000-00002D7C0000}"/>
    <cellStyle name="Standard 4 9 4 3 3" xfId="21158" xr:uid="{00000000-0005-0000-0000-00002E7C0000}"/>
    <cellStyle name="Standard 4 9 4 4" xfId="9256" xr:uid="{00000000-0005-0000-0000-00002F7C0000}"/>
    <cellStyle name="Standard 4 9 4 4 2" xfId="26094" xr:uid="{00000000-0005-0000-0000-0000307C0000}"/>
    <cellStyle name="Standard 4 9 4 5" xfId="17676" xr:uid="{00000000-0005-0000-0000-0000317C0000}"/>
    <cellStyle name="Standard 4 9 5" xfId="1274" xr:uid="{00000000-0005-0000-0000-0000327C0000}"/>
    <cellStyle name="Standard 4 9 5 2" xfId="4810" xr:uid="{00000000-0005-0000-0000-0000337C0000}"/>
    <cellStyle name="Standard 4 9 5 2 2" xfId="13231" xr:uid="{00000000-0005-0000-0000-0000347C0000}"/>
    <cellStyle name="Standard 4 9 5 2 2 2" xfId="30069" xr:uid="{00000000-0005-0000-0000-0000357C0000}"/>
    <cellStyle name="Standard 4 9 5 2 3" xfId="21651" xr:uid="{00000000-0005-0000-0000-0000367C0000}"/>
    <cellStyle name="Standard 4 9 5 3" xfId="9749" xr:uid="{00000000-0005-0000-0000-0000377C0000}"/>
    <cellStyle name="Standard 4 9 5 3 2" xfId="26587" xr:uid="{00000000-0005-0000-0000-0000387C0000}"/>
    <cellStyle name="Standard 4 9 5 4" xfId="18169" xr:uid="{00000000-0005-0000-0000-0000397C0000}"/>
    <cellStyle name="Standard 4 9 6" xfId="2618" xr:uid="{00000000-0005-0000-0000-00003A7C0000}"/>
    <cellStyle name="Standard 4 9 6 2" xfId="6104" xr:uid="{00000000-0005-0000-0000-00003B7C0000}"/>
    <cellStyle name="Standard 4 9 6 2 2" xfId="14525" xr:uid="{00000000-0005-0000-0000-00003C7C0000}"/>
    <cellStyle name="Standard 4 9 6 2 2 2" xfId="31363" xr:uid="{00000000-0005-0000-0000-00003D7C0000}"/>
    <cellStyle name="Standard 4 9 6 2 3" xfId="22945" xr:uid="{00000000-0005-0000-0000-00003E7C0000}"/>
    <cellStyle name="Standard 4 9 6 3" xfId="11043" xr:uid="{00000000-0005-0000-0000-00003F7C0000}"/>
    <cellStyle name="Standard 4 9 6 3 2" xfId="27881" xr:uid="{00000000-0005-0000-0000-0000407C0000}"/>
    <cellStyle name="Standard 4 9 6 4" xfId="19463" xr:uid="{00000000-0005-0000-0000-0000417C0000}"/>
    <cellStyle name="Standard 4 9 7" xfId="3113" xr:uid="{00000000-0005-0000-0000-0000427C0000}"/>
    <cellStyle name="Standard 4 9 7 2" xfId="6595" xr:uid="{00000000-0005-0000-0000-0000437C0000}"/>
    <cellStyle name="Standard 4 9 7 2 2" xfId="15016" xr:uid="{00000000-0005-0000-0000-0000447C0000}"/>
    <cellStyle name="Standard 4 9 7 2 2 2" xfId="31854" xr:uid="{00000000-0005-0000-0000-0000457C0000}"/>
    <cellStyle name="Standard 4 9 7 2 3" xfId="23436" xr:uid="{00000000-0005-0000-0000-0000467C0000}"/>
    <cellStyle name="Standard 4 9 7 3" xfId="11534" xr:uid="{00000000-0005-0000-0000-0000477C0000}"/>
    <cellStyle name="Standard 4 9 7 3 2" xfId="28372" xr:uid="{00000000-0005-0000-0000-0000487C0000}"/>
    <cellStyle name="Standard 4 9 7 4" xfId="19954" xr:uid="{00000000-0005-0000-0000-0000497C0000}"/>
    <cellStyle name="Standard 4 9 8" xfId="3610" xr:uid="{00000000-0005-0000-0000-00004A7C0000}"/>
    <cellStyle name="Standard 4 9 8 2" xfId="7092" xr:uid="{00000000-0005-0000-0000-00004B7C0000}"/>
    <cellStyle name="Standard 4 9 8 2 2" xfId="15513" xr:uid="{00000000-0005-0000-0000-00004C7C0000}"/>
    <cellStyle name="Standard 4 9 8 2 2 2" xfId="32351" xr:uid="{00000000-0005-0000-0000-00004D7C0000}"/>
    <cellStyle name="Standard 4 9 8 2 3" xfId="23933" xr:uid="{00000000-0005-0000-0000-00004E7C0000}"/>
    <cellStyle name="Standard 4 9 8 3" xfId="12031" xr:uid="{00000000-0005-0000-0000-00004F7C0000}"/>
    <cellStyle name="Standard 4 9 8 3 2" xfId="28869" xr:uid="{00000000-0005-0000-0000-0000507C0000}"/>
    <cellStyle name="Standard 4 9 8 4" xfId="20451" xr:uid="{00000000-0005-0000-0000-0000517C0000}"/>
    <cellStyle name="Standard 4 9 9" xfId="3822" xr:uid="{00000000-0005-0000-0000-0000527C0000}"/>
    <cellStyle name="Standard 4 9 9 2" xfId="12243" xr:uid="{00000000-0005-0000-0000-0000537C0000}"/>
    <cellStyle name="Standard 4 9 9 2 2" xfId="29081" xr:uid="{00000000-0005-0000-0000-0000547C0000}"/>
    <cellStyle name="Standard 4 9 9 3" xfId="20663" xr:uid="{00000000-0005-0000-0000-0000557C0000}"/>
    <cellStyle name="Standard 4_1" xfId="248" xr:uid="{00000000-0005-0000-0000-0000567C0000}"/>
    <cellStyle name="Standard 40" xfId="2652" xr:uid="{00000000-0005-0000-0000-0000577C0000}"/>
    <cellStyle name="Standard 40 2" xfId="6134" xr:uid="{00000000-0005-0000-0000-0000587C0000}"/>
    <cellStyle name="Standard 40 2 2" xfId="14555" xr:uid="{00000000-0005-0000-0000-0000597C0000}"/>
    <cellStyle name="Standard 40 2 2 2" xfId="31393" xr:uid="{00000000-0005-0000-0000-00005A7C0000}"/>
    <cellStyle name="Standard 40 2 3" xfId="22975" xr:uid="{00000000-0005-0000-0000-00005B7C0000}"/>
    <cellStyle name="Standard 40 3" xfId="11073" xr:uid="{00000000-0005-0000-0000-00005C7C0000}"/>
    <cellStyle name="Standard 40 3 2" xfId="27911" xr:uid="{00000000-0005-0000-0000-00005D7C0000}"/>
    <cellStyle name="Standard 40 4" xfId="19493" xr:uid="{00000000-0005-0000-0000-00005E7C0000}"/>
    <cellStyle name="Standard 41" xfId="3143" xr:uid="{00000000-0005-0000-0000-00005F7C0000}"/>
    <cellStyle name="Standard 41 2" xfId="6625" xr:uid="{00000000-0005-0000-0000-0000607C0000}"/>
    <cellStyle name="Standard 41 2 2" xfId="15046" xr:uid="{00000000-0005-0000-0000-0000617C0000}"/>
    <cellStyle name="Standard 41 2 2 2" xfId="31884" xr:uid="{00000000-0005-0000-0000-0000627C0000}"/>
    <cellStyle name="Standard 41 2 3" xfId="23466" xr:uid="{00000000-0005-0000-0000-0000637C0000}"/>
    <cellStyle name="Standard 41 3" xfId="11564" xr:uid="{00000000-0005-0000-0000-0000647C0000}"/>
    <cellStyle name="Standard 41 3 2" xfId="28402" xr:uid="{00000000-0005-0000-0000-0000657C0000}"/>
    <cellStyle name="Standard 41 4" xfId="19984" xr:uid="{00000000-0005-0000-0000-0000667C0000}"/>
    <cellStyle name="Standard 42" xfId="3145" xr:uid="{00000000-0005-0000-0000-0000677C0000}"/>
    <cellStyle name="Standard 42 2" xfId="6627" xr:uid="{00000000-0005-0000-0000-0000687C0000}"/>
    <cellStyle name="Standard 42 2 2" xfId="15048" xr:uid="{00000000-0005-0000-0000-0000697C0000}"/>
    <cellStyle name="Standard 42 2 2 2" xfId="31886" xr:uid="{00000000-0005-0000-0000-00006A7C0000}"/>
    <cellStyle name="Standard 42 2 3" xfId="23468" xr:uid="{00000000-0005-0000-0000-00006B7C0000}"/>
    <cellStyle name="Standard 42 3" xfId="11566" xr:uid="{00000000-0005-0000-0000-00006C7C0000}"/>
    <cellStyle name="Standard 42 3 2" xfId="28404" xr:uid="{00000000-0005-0000-0000-00006D7C0000}"/>
    <cellStyle name="Standard 42 4" xfId="19986" xr:uid="{00000000-0005-0000-0000-00006E7C0000}"/>
    <cellStyle name="Standard 43" xfId="3146" xr:uid="{00000000-0005-0000-0000-00006F7C0000}"/>
    <cellStyle name="Standard 43 2" xfId="6628" xr:uid="{00000000-0005-0000-0000-0000707C0000}"/>
    <cellStyle name="Standard 43 2 2" xfId="15049" xr:uid="{00000000-0005-0000-0000-0000717C0000}"/>
    <cellStyle name="Standard 43 2 2 2" xfId="31887" xr:uid="{00000000-0005-0000-0000-0000727C0000}"/>
    <cellStyle name="Standard 43 2 3" xfId="23469" xr:uid="{00000000-0005-0000-0000-0000737C0000}"/>
    <cellStyle name="Standard 43 3" xfId="11567" xr:uid="{00000000-0005-0000-0000-0000747C0000}"/>
    <cellStyle name="Standard 43 3 2" xfId="28405" xr:uid="{00000000-0005-0000-0000-0000757C0000}"/>
    <cellStyle name="Standard 43 4" xfId="19987" xr:uid="{00000000-0005-0000-0000-0000767C0000}"/>
    <cellStyle name="Standard 44" xfId="3147" xr:uid="{00000000-0005-0000-0000-0000777C0000}"/>
    <cellStyle name="Standard 44 2" xfId="6629" xr:uid="{00000000-0005-0000-0000-0000787C0000}"/>
    <cellStyle name="Standard 44 2 2" xfId="15050" xr:uid="{00000000-0005-0000-0000-0000797C0000}"/>
    <cellStyle name="Standard 44 2 2 2" xfId="31888" xr:uid="{00000000-0005-0000-0000-00007A7C0000}"/>
    <cellStyle name="Standard 44 2 3" xfId="23470" xr:uid="{00000000-0005-0000-0000-00007B7C0000}"/>
    <cellStyle name="Standard 44 3" xfId="11568" xr:uid="{00000000-0005-0000-0000-00007C7C0000}"/>
    <cellStyle name="Standard 44 3 2" xfId="28406" xr:uid="{00000000-0005-0000-0000-00007D7C0000}"/>
    <cellStyle name="Standard 44 4" xfId="19988" xr:uid="{00000000-0005-0000-0000-00007E7C0000}"/>
    <cellStyle name="Standard 45" xfId="3148" xr:uid="{00000000-0005-0000-0000-00007F7C0000}"/>
    <cellStyle name="Standard 45 2" xfId="6630" xr:uid="{00000000-0005-0000-0000-0000807C0000}"/>
    <cellStyle name="Standard 45 2 2" xfId="15051" xr:uid="{00000000-0005-0000-0000-0000817C0000}"/>
    <cellStyle name="Standard 45 2 2 2" xfId="31889" xr:uid="{00000000-0005-0000-0000-0000827C0000}"/>
    <cellStyle name="Standard 45 2 3" xfId="23471" xr:uid="{00000000-0005-0000-0000-0000837C0000}"/>
    <cellStyle name="Standard 45 3" xfId="11569" xr:uid="{00000000-0005-0000-0000-0000847C0000}"/>
    <cellStyle name="Standard 45 3 2" xfId="28407" xr:uid="{00000000-0005-0000-0000-0000857C0000}"/>
    <cellStyle name="Standard 45 4" xfId="19989" xr:uid="{00000000-0005-0000-0000-0000867C0000}"/>
    <cellStyle name="Standard 46" xfId="3149" xr:uid="{00000000-0005-0000-0000-0000877C0000}"/>
    <cellStyle name="Standard 46 2" xfId="6631" xr:uid="{00000000-0005-0000-0000-0000887C0000}"/>
    <cellStyle name="Standard 46 2 2" xfId="15052" xr:uid="{00000000-0005-0000-0000-0000897C0000}"/>
    <cellStyle name="Standard 46 2 2 2" xfId="31890" xr:uid="{00000000-0005-0000-0000-00008A7C0000}"/>
    <cellStyle name="Standard 46 2 3" xfId="23472" xr:uid="{00000000-0005-0000-0000-00008B7C0000}"/>
    <cellStyle name="Standard 46 3" xfId="11570" xr:uid="{00000000-0005-0000-0000-00008C7C0000}"/>
    <cellStyle name="Standard 46 3 2" xfId="28408" xr:uid="{00000000-0005-0000-0000-00008D7C0000}"/>
    <cellStyle name="Standard 46 4" xfId="19990" xr:uid="{00000000-0005-0000-0000-00008E7C0000}"/>
    <cellStyle name="Standard 47" xfId="3640" xr:uid="{00000000-0005-0000-0000-00008F7C0000}"/>
    <cellStyle name="Standard 47 2" xfId="12061" xr:uid="{00000000-0005-0000-0000-0000907C0000}"/>
    <cellStyle name="Standard 47 2 2" xfId="28899" xr:uid="{00000000-0005-0000-0000-0000917C0000}"/>
    <cellStyle name="Standard 47 3" xfId="20481" xr:uid="{00000000-0005-0000-0000-0000927C0000}"/>
    <cellStyle name="Standard 48" xfId="3643" xr:uid="{00000000-0005-0000-0000-0000937C0000}"/>
    <cellStyle name="Standard 48 2" xfId="12064" xr:uid="{00000000-0005-0000-0000-0000947C0000}"/>
    <cellStyle name="Standard 48 2 2" xfId="28902" xr:uid="{00000000-0005-0000-0000-0000957C0000}"/>
    <cellStyle name="Standard 48 3" xfId="20484" xr:uid="{00000000-0005-0000-0000-0000967C0000}"/>
    <cellStyle name="Standard 49" xfId="3644" xr:uid="{00000000-0005-0000-0000-0000977C0000}"/>
    <cellStyle name="Standard 49 2" xfId="12065" xr:uid="{00000000-0005-0000-0000-0000987C0000}"/>
    <cellStyle name="Standard 49 2 2" xfId="28903" xr:uid="{00000000-0005-0000-0000-0000997C0000}"/>
    <cellStyle name="Standard 49 3" xfId="20485" xr:uid="{00000000-0005-0000-0000-00009A7C0000}"/>
    <cellStyle name="Standard 5" xfId="63" xr:uid="{00000000-0005-0000-0000-00009B7C0000}"/>
    <cellStyle name="Standard 5 2" xfId="64" xr:uid="{00000000-0005-0000-0000-00009C7C0000}"/>
    <cellStyle name="Standard 50" xfId="3645" xr:uid="{00000000-0005-0000-0000-00009D7C0000}"/>
    <cellStyle name="Standard 50 2" xfId="12066" xr:uid="{00000000-0005-0000-0000-00009E7C0000}"/>
    <cellStyle name="Standard 50 2 2" xfId="28904" xr:uid="{00000000-0005-0000-0000-00009F7C0000}"/>
    <cellStyle name="Standard 50 3" xfId="20486" xr:uid="{00000000-0005-0000-0000-0000A07C0000}"/>
    <cellStyle name="Standard 51" xfId="3646" xr:uid="{00000000-0005-0000-0000-0000A17C0000}"/>
    <cellStyle name="Standard 51 2" xfId="12067" xr:uid="{00000000-0005-0000-0000-0000A27C0000}"/>
    <cellStyle name="Standard 51 2 2" xfId="28905" xr:uid="{00000000-0005-0000-0000-0000A37C0000}"/>
    <cellStyle name="Standard 51 3" xfId="20487" xr:uid="{00000000-0005-0000-0000-0000A47C0000}"/>
    <cellStyle name="Standard 52" xfId="3647" xr:uid="{00000000-0005-0000-0000-0000A57C0000}"/>
    <cellStyle name="Standard 52 2" xfId="12068" xr:uid="{00000000-0005-0000-0000-0000A67C0000}"/>
    <cellStyle name="Standard 52 2 2" xfId="28906" xr:uid="{00000000-0005-0000-0000-0000A77C0000}"/>
    <cellStyle name="Standard 52 3" xfId="20488" xr:uid="{00000000-0005-0000-0000-0000A87C0000}"/>
    <cellStyle name="Standard 53" xfId="3648" xr:uid="{00000000-0005-0000-0000-0000A97C0000}"/>
    <cellStyle name="Standard 53 2" xfId="12069" xr:uid="{00000000-0005-0000-0000-0000AA7C0000}"/>
    <cellStyle name="Standard 53 2 2" xfId="28907" xr:uid="{00000000-0005-0000-0000-0000AB7C0000}"/>
    <cellStyle name="Standard 53 3" xfId="20489" xr:uid="{00000000-0005-0000-0000-0000AC7C0000}"/>
    <cellStyle name="Standard 54" xfId="3649" xr:uid="{00000000-0005-0000-0000-0000AD7C0000}"/>
    <cellStyle name="Standard 54 2" xfId="12070" xr:uid="{00000000-0005-0000-0000-0000AE7C0000}"/>
    <cellStyle name="Standard 54 2 2" xfId="28908" xr:uid="{00000000-0005-0000-0000-0000AF7C0000}"/>
    <cellStyle name="Standard 54 3" xfId="20490" xr:uid="{00000000-0005-0000-0000-0000B07C0000}"/>
    <cellStyle name="Standard 55" xfId="3650" xr:uid="{00000000-0005-0000-0000-0000B17C0000}"/>
    <cellStyle name="Standard 55 2" xfId="12071" xr:uid="{00000000-0005-0000-0000-0000B27C0000}"/>
    <cellStyle name="Standard 55 2 2" xfId="28909" xr:uid="{00000000-0005-0000-0000-0000B37C0000}"/>
    <cellStyle name="Standard 55 3" xfId="20491" xr:uid="{00000000-0005-0000-0000-0000B47C0000}"/>
    <cellStyle name="Standard 56" xfId="3651" xr:uid="{00000000-0005-0000-0000-0000B57C0000}"/>
    <cellStyle name="Standard 56 2" xfId="12072" xr:uid="{00000000-0005-0000-0000-0000B67C0000}"/>
    <cellStyle name="Standard 56 2 2" xfId="28910" xr:uid="{00000000-0005-0000-0000-0000B77C0000}"/>
    <cellStyle name="Standard 56 3" xfId="20492" xr:uid="{00000000-0005-0000-0000-0000B87C0000}"/>
    <cellStyle name="Standard 57" xfId="3652" xr:uid="{00000000-0005-0000-0000-0000B97C0000}"/>
    <cellStyle name="Standard 57 2" xfId="12073" xr:uid="{00000000-0005-0000-0000-0000BA7C0000}"/>
    <cellStyle name="Standard 57 2 2" xfId="28911" xr:uid="{00000000-0005-0000-0000-0000BB7C0000}"/>
    <cellStyle name="Standard 57 3" xfId="20493" xr:uid="{00000000-0005-0000-0000-0000BC7C0000}"/>
    <cellStyle name="Standard 58" xfId="3653" xr:uid="{00000000-0005-0000-0000-0000BD7C0000}"/>
    <cellStyle name="Standard 58 2" xfId="12074" xr:uid="{00000000-0005-0000-0000-0000BE7C0000}"/>
    <cellStyle name="Standard 58 2 2" xfId="28912" xr:uid="{00000000-0005-0000-0000-0000BF7C0000}"/>
    <cellStyle name="Standard 58 3" xfId="20494" xr:uid="{00000000-0005-0000-0000-0000C07C0000}"/>
    <cellStyle name="Standard 59" xfId="3657" xr:uid="{00000000-0005-0000-0000-0000C17C0000}"/>
    <cellStyle name="Standard 59 2" xfId="12078" xr:uid="{00000000-0005-0000-0000-0000C27C0000}"/>
    <cellStyle name="Standard 59 2 2" xfId="28916" xr:uid="{00000000-0005-0000-0000-0000C37C0000}"/>
    <cellStyle name="Standard 59 3" xfId="20498" xr:uid="{00000000-0005-0000-0000-0000C47C0000}"/>
    <cellStyle name="Standard 6" xfId="65" xr:uid="{00000000-0005-0000-0000-0000C57C0000}"/>
    <cellStyle name="Standard 6 2" xfId="66" xr:uid="{00000000-0005-0000-0000-0000C67C0000}"/>
    <cellStyle name="Standard 60" xfId="3658" xr:uid="{00000000-0005-0000-0000-0000C77C0000}"/>
    <cellStyle name="Standard 60 2" xfId="12079" xr:uid="{00000000-0005-0000-0000-0000C87C0000}"/>
    <cellStyle name="Standard 60 2 2" xfId="28917" xr:uid="{00000000-0005-0000-0000-0000C97C0000}"/>
    <cellStyle name="Standard 60 3" xfId="20499" xr:uid="{00000000-0005-0000-0000-0000CA7C0000}"/>
    <cellStyle name="Standard 61" xfId="3659" xr:uid="{00000000-0005-0000-0000-0000CB7C0000}"/>
    <cellStyle name="Standard 61 2" xfId="12080" xr:uid="{00000000-0005-0000-0000-0000CC7C0000}"/>
    <cellStyle name="Standard 61 2 2" xfId="28918" xr:uid="{00000000-0005-0000-0000-0000CD7C0000}"/>
    <cellStyle name="Standard 61 3" xfId="20500" xr:uid="{00000000-0005-0000-0000-0000CE7C0000}"/>
    <cellStyle name="Standard 62" xfId="3660" xr:uid="{00000000-0005-0000-0000-0000CF7C0000}"/>
    <cellStyle name="Standard 62 2" xfId="12081" xr:uid="{00000000-0005-0000-0000-0000D07C0000}"/>
    <cellStyle name="Standard 62 2 2" xfId="28919" xr:uid="{00000000-0005-0000-0000-0000D17C0000}"/>
    <cellStyle name="Standard 62 3" xfId="20501" xr:uid="{00000000-0005-0000-0000-0000D27C0000}"/>
    <cellStyle name="Standard 63" xfId="3661" xr:uid="{00000000-0005-0000-0000-0000D37C0000}"/>
    <cellStyle name="Standard 63 2" xfId="12082" xr:uid="{00000000-0005-0000-0000-0000D47C0000}"/>
    <cellStyle name="Standard 63 2 2" xfId="28920" xr:uid="{00000000-0005-0000-0000-0000D57C0000}"/>
    <cellStyle name="Standard 63 3" xfId="20502" xr:uid="{00000000-0005-0000-0000-0000D67C0000}"/>
    <cellStyle name="Standard 64" xfId="3662" xr:uid="{00000000-0005-0000-0000-0000D77C0000}"/>
    <cellStyle name="Standard 64 2" xfId="12083" xr:uid="{00000000-0005-0000-0000-0000D87C0000}"/>
    <cellStyle name="Standard 64 2 2" xfId="28921" xr:uid="{00000000-0005-0000-0000-0000D97C0000}"/>
    <cellStyle name="Standard 64 3" xfId="20503" xr:uid="{00000000-0005-0000-0000-0000DA7C0000}"/>
    <cellStyle name="Standard 65" xfId="3663" xr:uid="{00000000-0005-0000-0000-0000DB7C0000}"/>
    <cellStyle name="Standard 65 2" xfId="12084" xr:uid="{00000000-0005-0000-0000-0000DC7C0000}"/>
    <cellStyle name="Standard 65 2 2" xfId="28922" xr:uid="{00000000-0005-0000-0000-0000DD7C0000}"/>
    <cellStyle name="Standard 65 3" xfId="20504" xr:uid="{00000000-0005-0000-0000-0000DE7C0000}"/>
    <cellStyle name="Standard 66" xfId="3664" xr:uid="{00000000-0005-0000-0000-0000DF7C0000}"/>
    <cellStyle name="Standard 66 2" xfId="12085" xr:uid="{00000000-0005-0000-0000-0000E07C0000}"/>
    <cellStyle name="Standard 66 2 2" xfId="28923" xr:uid="{00000000-0005-0000-0000-0000E17C0000}"/>
    <cellStyle name="Standard 66 3" xfId="20505" xr:uid="{00000000-0005-0000-0000-0000E27C0000}"/>
    <cellStyle name="Standard 67" xfId="3665" xr:uid="{00000000-0005-0000-0000-0000E37C0000}"/>
    <cellStyle name="Standard 67 2" xfId="12086" xr:uid="{00000000-0005-0000-0000-0000E47C0000}"/>
    <cellStyle name="Standard 67 2 2" xfId="28924" xr:uid="{00000000-0005-0000-0000-0000E57C0000}"/>
    <cellStyle name="Standard 67 3" xfId="20506" xr:uid="{00000000-0005-0000-0000-0000E67C0000}"/>
    <cellStyle name="Standard 68" xfId="3656" xr:uid="{00000000-0005-0000-0000-0000E77C0000}"/>
    <cellStyle name="Standard 68 2" xfId="12077" xr:uid="{00000000-0005-0000-0000-0000E87C0000}"/>
    <cellStyle name="Standard 68 2 2" xfId="28915" xr:uid="{00000000-0005-0000-0000-0000E97C0000}"/>
    <cellStyle name="Standard 68 3" xfId="20497" xr:uid="{00000000-0005-0000-0000-0000EA7C0000}"/>
    <cellStyle name="Standard 69" xfId="3666" xr:uid="{00000000-0005-0000-0000-0000EB7C0000}"/>
    <cellStyle name="Standard 69 2" xfId="12087" xr:uid="{00000000-0005-0000-0000-0000EC7C0000}"/>
    <cellStyle name="Standard 69 2 2" xfId="28925" xr:uid="{00000000-0005-0000-0000-0000ED7C0000}"/>
    <cellStyle name="Standard 69 3" xfId="20507" xr:uid="{00000000-0005-0000-0000-0000EE7C0000}"/>
    <cellStyle name="Standard 7" xfId="67" xr:uid="{00000000-0005-0000-0000-0000EF7C0000}"/>
    <cellStyle name="Standard 70" xfId="3667" xr:uid="{00000000-0005-0000-0000-0000F07C0000}"/>
    <cellStyle name="Standard 70 2" xfId="12088" xr:uid="{00000000-0005-0000-0000-0000F17C0000}"/>
    <cellStyle name="Standard 70 2 2" xfId="28926" xr:uid="{00000000-0005-0000-0000-0000F27C0000}"/>
    <cellStyle name="Standard 70 3" xfId="20508" xr:uid="{00000000-0005-0000-0000-0000F37C0000}"/>
    <cellStyle name="Standard 71" xfId="7122" xr:uid="{00000000-0005-0000-0000-0000F47C0000}"/>
    <cellStyle name="Standard 71 2" xfId="15543" xr:uid="{00000000-0005-0000-0000-0000F57C0000}"/>
    <cellStyle name="Standard 71 2 2" xfId="32381" xr:uid="{00000000-0005-0000-0000-0000F67C0000}"/>
    <cellStyle name="Standard 71 3" xfId="23963" xr:uid="{00000000-0005-0000-0000-0000F77C0000}"/>
    <cellStyle name="Standard 72" xfId="7125" xr:uid="{00000000-0005-0000-0000-0000F87C0000}"/>
    <cellStyle name="Standard 72 2" xfId="15546" xr:uid="{00000000-0005-0000-0000-0000F97C0000}"/>
    <cellStyle name="Standard 72 2 2" xfId="32384" xr:uid="{00000000-0005-0000-0000-0000FA7C0000}"/>
    <cellStyle name="Standard 72 3" xfId="23966" xr:uid="{00000000-0005-0000-0000-0000FB7C0000}"/>
    <cellStyle name="Standard 73" xfId="7617" xr:uid="{00000000-0005-0000-0000-0000FC7C0000}"/>
    <cellStyle name="Standard 73 2" xfId="16038" xr:uid="{00000000-0005-0000-0000-0000FD7C0000}"/>
    <cellStyle name="Standard 73 2 2" xfId="32876" xr:uid="{00000000-0005-0000-0000-0000FE7C0000}"/>
    <cellStyle name="Standard 73 3" xfId="24458" xr:uid="{00000000-0005-0000-0000-0000FF7C0000}"/>
    <cellStyle name="Standard 74" xfId="8108" xr:uid="{00000000-0005-0000-0000-0000007D0000}"/>
    <cellStyle name="Standard 74 2" xfId="16529" xr:uid="{00000000-0005-0000-0000-0000017D0000}"/>
    <cellStyle name="Standard 74 2 2" xfId="33367" xr:uid="{00000000-0005-0000-0000-0000027D0000}"/>
    <cellStyle name="Standard 74 3" xfId="24949" xr:uid="{00000000-0005-0000-0000-0000037D0000}"/>
    <cellStyle name="Standard 75" xfId="8110" xr:uid="{00000000-0005-0000-0000-0000047D0000}"/>
    <cellStyle name="Standard 75 2" xfId="16531" xr:uid="{00000000-0005-0000-0000-0000057D0000}"/>
    <cellStyle name="Standard 75 2 2" xfId="33369" xr:uid="{00000000-0005-0000-0000-0000067D0000}"/>
    <cellStyle name="Standard 75 3" xfId="24951" xr:uid="{00000000-0005-0000-0000-0000077D0000}"/>
    <cellStyle name="Standard 76" xfId="8604" xr:uid="{00000000-0005-0000-0000-0000087D0000}"/>
    <cellStyle name="Standard 77" xfId="17022" xr:uid="{00000000-0005-0000-0000-0000097D0000}"/>
    <cellStyle name="Standard 78" xfId="8601" xr:uid="{00000000-0005-0000-0000-00000A7D0000}"/>
    <cellStyle name="Standard 78 2" xfId="25442" xr:uid="{00000000-0005-0000-0000-00000B7D0000}"/>
    <cellStyle name="Standard 79" xfId="17024" xr:uid="{00000000-0005-0000-0000-00000C7D0000}"/>
    <cellStyle name="Standard 8" xfId="68" xr:uid="{00000000-0005-0000-0000-00000D7D0000}"/>
    <cellStyle name="Standard 80" xfId="17023" xr:uid="{00000000-0005-0000-0000-00000E7D0000}"/>
    <cellStyle name="Standard 81" xfId="33860" xr:uid="{00000000-0005-0000-0000-00000F7D0000}"/>
    <cellStyle name="Standard 82" xfId="33866" xr:uid="{00000000-0005-0000-0000-0000107D0000}"/>
    <cellStyle name="Standard 83" xfId="33867" xr:uid="{00000000-0005-0000-0000-0000117D0000}"/>
    <cellStyle name="Standard 9" xfId="69" xr:uid="{00000000-0005-0000-0000-0000127D0000}"/>
    <cellStyle name="Standard 9 10" xfId="2621" xr:uid="{00000000-0005-0000-0000-0000137D0000}"/>
    <cellStyle name="Standard 9 10 2" xfId="6107" xr:uid="{00000000-0005-0000-0000-0000147D0000}"/>
    <cellStyle name="Standard 9 10 2 2" xfId="14528" xr:uid="{00000000-0005-0000-0000-0000157D0000}"/>
    <cellStyle name="Standard 9 10 2 2 2" xfId="31366" xr:uid="{00000000-0005-0000-0000-0000167D0000}"/>
    <cellStyle name="Standard 9 10 2 3" xfId="22948" xr:uid="{00000000-0005-0000-0000-0000177D0000}"/>
    <cellStyle name="Standard 9 10 3" xfId="11046" xr:uid="{00000000-0005-0000-0000-0000187D0000}"/>
    <cellStyle name="Standard 9 10 3 2" xfId="27884" xr:uid="{00000000-0005-0000-0000-0000197D0000}"/>
    <cellStyle name="Standard 9 10 4" xfId="19466" xr:uid="{00000000-0005-0000-0000-00001A7D0000}"/>
    <cellStyle name="Standard 9 11" xfId="3116" xr:uid="{00000000-0005-0000-0000-00001B7D0000}"/>
    <cellStyle name="Standard 9 11 2" xfId="6598" xr:uid="{00000000-0005-0000-0000-00001C7D0000}"/>
    <cellStyle name="Standard 9 11 2 2" xfId="15019" xr:uid="{00000000-0005-0000-0000-00001D7D0000}"/>
    <cellStyle name="Standard 9 11 2 2 2" xfId="31857" xr:uid="{00000000-0005-0000-0000-00001E7D0000}"/>
    <cellStyle name="Standard 9 11 2 3" xfId="23439" xr:uid="{00000000-0005-0000-0000-00001F7D0000}"/>
    <cellStyle name="Standard 9 11 3" xfId="11537" xr:uid="{00000000-0005-0000-0000-0000207D0000}"/>
    <cellStyle name="Standard 9 11 3 2" xfId="28375" xr:uid="{00000000-0005-0000-0000-0000217D0000}"/>
    <cellStyle name="Standard 9 11 4" xfId="19957" xr:uid="{00000000-0005-0000-0000-0000227D0000}"/>
    <cellStyle name="Standard 9 12" xfId="3613" xr:uid="{00000000-0005-0000-0000-0000237D0000}"/>
    <cellStyle name="Standard 9 12 2" xfId="7095" xr:uid="{00000000-0005-0000-0000-0000247D0000}"/>
    <cellStyle name="Standard 9 12 2 2" xfId="15516" xr:uid="{00000000-0005-0000-0000-0000257D0000}"/>
    <cellStyle name="Standard 9 12 2 2 2" xfId="32354" xr:uid="{00000000-0005-0000-0000-0000267D0000}"/>
    <cellStyle name="Standard 9 12 2 3" xfId="23936" xr:uid="{00000000-0005-0000-0000-0000277D0000}"/>
    <cellStyle name="Standard 9 12 3" xfId="12034" xr:uid="{00000000-0005-0000-0000-0000287D0000}"/>
    <cellStyle name="Standard 9 12 3 2" xfId="28872" xr:uid="{00000000-0005-0000-0000-0000297D0000}"/>
    <cellStyle name="Standard 9 12 4" xfId="20454" xr:uid="{00000000-0005-0000-0000-00002A7D0000}"/>
    <cellStyle name="Standard 9 13" xfId="3702" xr:uid="{00000000-0005-0000-0000-00002B7D0000}"/>
    <cellStyle name="Standard 9 13 2" xfId="12123" xr:uid="{00000000-0005-0000-0000-00002C7D0000}"/>
    <cellStyle name="Standard 9 13 2 2" xfId="28961" xr:uid="{00000000-0005-0000-0000-00002D7D0000}"/>
    <cellStyle name="Standard 9 13 3" xfId="20543" xr:uid="{00000000-0005-0000-0000-00002E7D0000}"/>
    <cellStyle name="Standard 9 14" xfId="7590" xr:uid="{00000000-0005-0000-0000-00002F7D0000}"/>
    <cellStyle name="Standard 9 14 2" xfId="16011" xr:uid="{00000000-0005-0000-0000-0000307D0000}"/>
    <cellStyle name="Standard 9 14 2 2" xfId="32849" xr:uid="{00000000-0005-0000-0000-0000317D0000}"/>
    <cellStyle name="Standard 9 14 3" xfId="24431" xr:uid="{00000000-0005-0000-0000-0000327D0000}"/>
    <cellStyle name="Standard 9 15" xfId="8081" xr:uid="{00000000-0005-0000-0000-0000337D0000}"/>
    <cellStyle name="Standard 9 15 2" xfId="16502" xr:uid="{00000000-0005-0000-0000-0000347D0000}"/>
    <cellStyle name="Standard 9 15 2 2" xfId="33340" xr:uid="{00000000-0005-0000-0000-0000357D0000}"/>
    <cellStyle name="Standard 9 15 3" xfId="24922" xr:uid="{00000000-0005-0000-0000-0000367D0000}"/>
    <cellStyle name="Standard 9 16" xfId="8574" xr:uid="{00000000-0005-0000-0000-0000377D0000}"/>
    <cellStyle name="Standard 9 16 2" xfId="16995" xr:uid="{00000000-0005-0000-0000-0000387D0000}"/>
    <cellStyle name="Standard 9 16 2 2" xfId="33833" xr:uid="{00000000-0005-0000-0000-0000397D0000}"/>
    <cellStyle name="Standard 9 16 3" xfId="25415" xr:uid="{00000000-0005-0000-0000-00003A7D0000}"/>
    <cellStyle name="Standard 9 17" xfId="8640" xr:uid="{00000000-0005-0000-0000-00003B7D0000}"/>
    <cellStyle name="Standard 9 17 2" xfId="25479" xr:uid="{00000000-0005-0000-0000-00003C7D0000}"/>
    <cellStyle name="Standard 9 18" xfId="17060" xr:uid="{00000000-0005-0000-0000-00003D7D0000}"/>
    <cellStyle name="Standard 9 2" xfId="70" xr:uid="{00000000-0005-0000-0000-00003E7D0000}"/>
    <cellStyle name="Standard 9 2 10" xfId="3117" xr:uid="{00000000-0005-0000-0000-00003F7D0000}"/>
    <cellStyle name="Standard 9 2 10 2" xfId="6599" xr:uid="{00000000-0005-0000-0000-0000407D0000}"/>
    <cellStyle name="Standard 9 2 10 2 2" xfId="15020" xr:uid="{00000000-0005-0000-0000-0000417D0000}"/>
    <cellStyle name="Standard 9 2 10 2 2 2" xfId="31858" xr:uid="{00000000-0005-0000-0000-0000427D0000}"/>
    <cellStyle name="Standard 9 2 10 2 3" xfId="23440" xr:uid="{00000000-0005-0000-0000-0000437D0000}"/>
    <cellStyle name="Standard 9 2 10 3" xfId="11538" xr:uid="{00000000-0005-0000-0000-0000447D0000}"/>
    <cellStyle name="Standard 9 2 10 3 2" xfId="28376" xr:uid="{00000000-0005-0000-0000-0000457D0000}"/>
    <cellStyle name="Standard 9 2 10 4" xfId="19958" xr:uid="{00000000-0005-0000-0000-0000467D0000}"/>
    <cellStyle name="Standard 9 2 11" xfId="3614" xr:uid="{00000000-0005-0000-0000-0000477D0000}"/>
    <cellStyle name="Standard 9 2 11 2" xfId="7096" xr:uid="{00000000-0005-0000-0000-0000487D0000}"/>
    <cellStyle name="Standard 9 2 11 2 2" xfId="15517" xr:uid="{00000000-0005-0000-0000-0000497D0000}"/>
    <cellStyle name="Standard 9 2 11 2 2 2" xfId="32355" xr:uid="{00000000-0005-0000-0000-00004A7D0000}"/>
    <cellStyle name="Standard 9 2 11 2 3" xfId="23937" xr:uid="{00000000-0005-0000-0000-00004B7D0000}"/>
    <cellStyle name="Standard 9 2 11 3" xfId="12035" xr:uid="{00000000-0005-0000-0000-00004C7D0000}"/>
    <cellStyle name="Standard 9 2 11 3 2" xfId="28873" xr:uid="{00000000-0005-0000-0000-00004D7D0000}"/>
    <cellStyle name="Standard 9 2 11 4" xfId="20455" xr:uid="{00000000-0005-0000-0000-00004E7D0000}"/>
    <cellStyle name="Standard 9 2 12" xfId="3703" xr:uid="{00000000-0005-0000-0000-00004F7D0000}"/>
    <cellStyle name="Standard 9 2 12 2" xfId="12124" xr:uid="{00000000-0005-0000-0000-0000507D0000}"/>
    <cellStyle name="Standard 9 2 12 2 2" xfId="28962" xr:uid="{00000000-0005-0000-0000-0000517D0000}"/>
    <cellStyle name="Standard 9 2 12 3" xfId="20544" xr:uid="{00000000-0005-0000-0000-0000527D0000}"/>
    <cellStyle name="Standard 9 2 13" xfId="7591" xr:uid="{00000000-0005-0000-0000-0000537D0000}"/>
    <cellStyle name="Standard 9 2 13 2" xfId="16012" xr:uid="{00000000-0005-0000-0000-0000547D0000}"/>
    <cellStyle name="Standard 9 2 13 2 2" xfId="32850" xr:uid="{00000000-0005-0000-0000-0000557D0000}"/>
    <cellStyle name="Standard 9 2 13 3" xfId="24432" xr:uid="{00000000-0005-0000-0000-0000567D0000}"/>
    <cellStyle name="Standard 9 2 14" xfId="8082" xr:uid="{00000000-0005-0000-0000-0000577D0000}"/>
    <cellStyle name="Standard 9 2 14 2" xfId="16503" xr:uid="{00000000-0005-0000-0000-0000587D0000}"/>
    <cellStyle name="Standard 9 2 14 2 2" xfId="33341" xr:uid="{00000000-0005-0000-0000-0000597D0000}"/>
    <cellStyle name="Standard 9 2 14 3" xfId="24923" xr:uid="{00000000-0005-0000-0000-00005A7D0000}"/>
    <cellStyle name="Standard 9 2 15" xfId="8575" xr:uid="{00000000-0005-0000-0000-00005B7D0000}"/>
    <cellStyle name="Standard 9 2 15 2" xfId="16996" xr:uid="{00000000-0005-0000-0000-00005C7D0000}"/>
    <cellStyle name="Standard 9 2 15 2 2" xfId="33834" xr:uid="{00000000-0005-0000-0000-00005D7D0000}"/>
    <cellStyle name="Standard 9 2 15 3" xfId="25416" xr:uid="{00000000-0005-0000-0000-00005E7D0000}"/>
    <cellStyle name="Standard 9 2 16" xfId="8641" xr:uid="{00000000-0005-0000-0000-00005F7D0000}"/>
    <cellStyle name="Standard 9 2 16 2" xfId="25480" xr:uid="{00000000-0005-0000-0000-0000607D0000}"/>
    <cellStyle name="Standard 9 2 17" xfId="17061" xr:uid="{00000000-0005-0000-0000-0000617D0000}"/>
    <cellStyle name="Standard 9 2 2" xfId="131" xr:uid="{00000000-0005-0000-0000-0000627D0000}"/>
    <cellStyle name="Standard 9 2 2 10" xfId="3745" xr:uid="{00000000-0005-0000-0000-0000637D0000}"/>
    <cellStyle name="Standard 9 2 2 10 2" xfId="12166" xr:uid="{00000000-0005-0000-0000-0000647D0000}"/>
    <cellStyle name="Standard 9 2 2 10 2 2" xfId="29004" xr:uid="{00000000-0005-0000-0000-0000657D0000}"/>
    <cellStyle name="Standard 9 2 2 10 3" xfId="20586" xr:uid="{00000000-0005-0000-0000-0000667D0000}"/>
    <cellStyle name="Standard 9 2 2 11" xfId="7592" xr:uid="{00000000-0005-0000-0000-0000677D0000}"/>
    <cellStyle name="Standard 9 2 2 11 2" xfId="16013" xr:uid="{00000000-0005-0000-0000-0000687D0000}"/>
    <cellStyle name="Standard 9 2 2 11 2 2" xfId="32851" xr:uid="{00000000-0005-0000-0000-0000697D0000}"/>
    <cellStyle name="Standard 9 2 2 11 3" xfId="24433" xr:uid="{00000000-0005-0000-0000-00006A7D0000}"/>
    <cellStyle name="Standard 9 2 2 12" xfId="8083" xr:uid="{00000000-0005-0000-0000-00006B7D0000}"/>
    <cellStyle name="Standard 9 2 2 12 2" xfId="16504" xr:uid="{00000000-0005-0000-0000-00006C7D0000}"/>
    <cellStyle name="Standard 9 2 2 12 2 2" xfId="33342" xr:uid="{00000000-0005-0000-0000-00006D7D0000}"/>
    <cellStyle name="Standard 9 2 2 12 3" xfId="24924" xr:uid="{00000000-0005-0000-0000-00006E7D0000}"/>
    <cellStyle name="Standard 9 2 2 13" xfId="8576" xr:uid="{00000000-0005-0000-0000-00006F7D0000}"/>
    <cellStyle name="Standard 9 2 2 13 2" xfId="16997" xr:uid="{00000000-0005-0000-0000-0000707D0000}"/>
    <cellStyle name="Standard 9 2 2 13 2 2" xfId="33835" xr:uid="{00000000-0005-0000-0000-0000717D0000}"/>
    <cellStyle name="Standard 9 2 2 13 3" xfId="25417" xr:uid="{00000000-0005-0000-0000-0000727D0000}"/>
    <cellStyle name="Standard 9 2 2 14" xfId="8683" xr:uid="{00000000-0005-0000-0000-0000737D0000}"/>
    <cellStyle name="Standard 9 2 2 14 2" xfId="25522" xr:uid="{00000000-0005-0000-0000-0000747D0000}"/>
    <cellStyle name="Standard 9 2 2 15" xfId="17103" xr:uid="{00000000-0005-0000-0000-0000757D0000}"/>
    <cellStyle name="Standard 9 2 2 2" xfId="284" xr:uid="{00000000-0005-0000-0000-0000767D0000}"/>
    <cellStyle name="Standard 9 2 2 2 10" xfId="7593" xr:uid="{00000000-0005-0000-0000-0000777D0000}"/>
    <cellStyle name="Standard 9 2 2 2 10 2" xfId="16014" xr:uid="{00000000-0005-0000-0000-0000787D0000}"/>
    <cellStyle name="Standard 9 2 2 2 10 2 2" xfId="32852" xr:uid="{00000000-0005-0000-0000-0000797D0000}"/>
    <cellStyle name="Standard 9 2 2 2 10 3" xfId="24434" xr:uid="{00000000-0005-0000-0000-00007A7D0000}"/>
    <cellStyle name="Standard 9 2 2 2 11" xfId="8084" xr:uid="{00000000-0005-0000-0000-00007B7D0000}"/>
    <cellStyle name="Standard 9 2 2 2 11 2" xfId="16505" xr:uid="{00000000-0005-0000-0000-00007C7D0000}"/>
    <cellStyle name="Standard 9 2 2 2 11 2 2" xfId="33343" xr:uid="{00000000-0005-0000-0000-00007D7D0000}"/>
    <cellStyle name="Standard 9 2 2 2 11 3" xfId="24925" xr:uid="{00000000-0005-0000-0000-00007E7D0000}"/>
    <cellStyle name="Standard 9 2 2 2 12" xfId="8577" xr:uid="{00000000-0005-0000-0000-00007F7D0000}"/>
    <cellStyle name="Standard 9 2 2 2 12 2" xfId="16998" xr:uid="{00000000-0005-0000-0000-0000807D0000}"/>
    <cellStyle name="Standard 9 2 2 2 12 2 2" xfId="33836" xr:uid="{00000000-0005-0000-0000-0000817D0000}"/>
    <cellStyle name="Standard 9 2 2 2 12 3" xfId="25418" xr:uid="{00000000-0005-0000-0000-0000827D0000}"/>
    <cellStyle name="Standard 9 2 2 2 13" xfId="8761" xr:uid="{00000000-0005-0000-0000-0000837D0000}"/>
    <cellStyle name="Standard 9 2 2 2 13 2" xfId="25600" xr:uid="{00000000-0005-0000-0000-0000847D0000}"/>
    <cellStyle name="Standard 9 2 2 2 14" xfId="17181" xr:uid="{00000000-0005-0000-0000-0000857D0000}"/>
    <cellStyle name="Standard 9 2 2 2 2" xfId="449" xr:uid="{00000000-0005-0000-0000-0000867D0000}"/>
    <cellStyle name="Standard 9 2 2 2 2 10" xfId="8578" xr:uid="{00000000-0005-0000-0000-0000877D0000}"/>
    <cellStyle name="Standard 9 2 2 2 2 10 2" xfId="16999" xr:uid="{00000000-0005-0000-0000-0000887D0000}"/>
    <cellStyle name="Standard 9 2 2 2 2 10 2 2" xfId="33837" xr:uid="{00000000-0005-0000-0000-0000897D0000}"/>
    <cellStyle name="Standard 9 2 2 2 2 10 3" xfId="25419" xr:uid="{00000000-0005-0000-0000-00008A7D0000}"/>
    <cellStyle name="Standard 9 2 2 2 2 11" xfId="8924" xr:uid="{00000000-0005-0000-0000-00008B7D0000}"/>
    <cellStyle name="Standard 9 2 2 2 2 11 2" xfId="25763" xr:uid="{00000000-0005-0000-0000-00008C7D0000}"/>
    <cellStyle name="Standard 9 2 2 2 2 12" xfId="17344" xr:uid="{00000000-0005-0000-0000-00008D7D0000}"/>
    <cellStyle name="Standard 9 2 2 2 2 2" xfId="945" xr:uid="{00000000-0005-0000-0000-00008E7D0000}"/>
    <cellStyle name="Standard 9 2 2 2 2 2 2" xfId="1933" xr:uid="{00000000-0005-0000-0000-00008F7D0000}"/>
    <cellStyle name="Standard 9 2 2 2 2 2 2 2" xfId="5469" xr:uid="{00000000-0005-0000-0000-0000907D0000}"/>
    <cellStyle name="Standard 9 2 2 2 2 2 2 2 2" xfId="13890" xr:uid="{00000000-0005-0000-0000-0000917D0000}"/>
    <cellStyle name="Standard 9 2 2 2 2 2 2 2 2 2" xfId="30728" xr:uid="{00000000-0005-0000-0000-0000927D0000}"/>
    <cellStyle name="Standard 9 2 2 2 2 2 2 2 3" xfId="22310" xr:uid="{00000000-0005-0000-0000-0000937D0000}"/>
    <cellStyle name="Standard 9 2 2 2 2 2 2 3" xfId="10408" xr:uid="{00000000-0005-0000-0000-0000947D0000}"/>
    <cellStyle name="Standard 9 2 2 2 2 2 2 3 2" xfId="27246" xr:uid="{00000000-0005-0000-0000-0000957D0000}"/>
    <cellStyle name="Standard 9 2 2 2 2 2 2 4" xfId="18828" xr:uid="{00000000-0005-0000-0000-0000967D0000}"/>
    <cellStyle name="Standard 9 2 2 2 2 2 3" xfId="4481" xr:uid="{00000000-0005-0000-0000-0000977D0000}"/>
    <cellStyle name="Standard 9 2 2 2 2 2 3 2" xfId="12902" xr:uid="{00000000-0005-0000-0000-0000987D0000}"/>
    <cellStyle name="Standard 9 2 2 2 2 2 3 2 2" xfId="29740" xr:uid="{00000000-0005-0000-0000-0000997D0000}"/>
    <cellStyle name="Standard 9 2 2 2 2 2 3 3" xfId="21322" xr:uid="{00000000-0005-0000-0000-00009A7D0000}"/>
    <cellStyle name="Standard 9 2 2 2 2 2 4" xfId="9420" xr:uid="{00000000-0005-0000-0000-00009B7D0000}"/>
    <cellStyle name="Standard 9 2 2 2 2 2 4 2" xfId="26258" xr:uid="{00000000-0005-0000-0000-00009C7D0000}"/>
    <cellStyle name="Standard 9 2 2 2 2 2 5" xfId="17840" xr:uid="{00000000-0005-0000-0000-00009D7D0000}"/>
    <cellStyle name="Standard 9 2 2 2 2 3" xfId="1438" xr:uid="{00000000-0005-0000-0000-00009E7D0000}"/>
    <cellStyle name="Standard 9 2 2 2 2 3 2" xfId="4974" xr:uid="{00000000-0005-0000-0000-00009F7D0000}"/>
    <cellStyle name="Standard 9 2 2 2 2 3 2 2" xfId="13395" xr:uid="{00000000-0005-0000-0000-0000A07D0000}"/>
    <cellStyle name="Standard 9 2 2 2 2 3 2 2 2" xfId="30233" xr:uid="{00000000-0005-0000-0000-0000A17D0000}"/>
    <cellStyle name="Standard 9 2 2 2 2 3 2 3" xfId="21815" xr:uid="{00000000-0005-0000-0000-0000A27D0000}"/>
    <cellStyle name="Standard 9 2 2 2 2 3 3" xfId="9913" xr:uid="{00000000-0005-0000-0000-0000A37D0000}"/>
    <cellStyle name="Standard 9 2 2 2 2 3 3 2" xfId="26751" xr:uid="{00000000-0005-0000-0000-0000A47D0000}"/>
    <cellStyle name="Standard 9 2 2 2 2 3 4" xfId="18333" xr:uid="{00000000-0005-0000-0000-0000A57D0000}"/>
    <cellStyle name="Standard 9 2 2 2 2 4" xfId="2625" xr:uid="{00000000-0005-0000-0000-0000A67D0000}"/>
    <cellStyle name="Standard 9 2 2 2 2 4 2" xfId="6111" xr:uid="{00000000-0005-0000-0000-0000A77D0000}"/>
    <cellStyle name="Standard 9 2 2 2 2 4 2 2" xfId="14532" xr:uid="{00000000-0005-0000-0000-0000A87D0000}"/>
    <cellStyle name="Standard 9 2 2 2 2 4 2 2 2" xfId="31370" xr:uid="{00000000-0005-0000-0000-0000A97D0000}"/>
    <cellStyle name="Standard 9 2 2 2 2 4 2 3" xfId="22952" xr:uid="{00000000-0005-0000-0000-0000AA7D0000}"/>
    <cellStyle name="Standard 9 2 2 2 2 4 3" xfId="11050" xr:uid="{00000000-0005-0000-0000-0000AB7D0000}"/>
    <cellStyle name="Standard 9 2 2 2 2 4 3 2" xfId="27888" xr:uid="{00000000-0005-0000-0000-0000AC7D0000}"/>
    <cellStyle name="Standard 9 2 2 2 2 4 4" xfId="19470" xr:uid="{00000000-0005-0000-0000-0000AD7D0000}"/>
    <cellStyle name="Standard 9 2 2 2 2 5" xfId="3120" xr:uid="{00000000-0005-0000-0000-0000AE7D0000}"/>
    <cellStyle name="Standard 9 2 2 2 2 5 2" xfId="6602" xr:uid="{00000000-0005-0000-0000-0000AF7D0000}"/>
    <cellStyle name="Standard 9 2 2 2 2 5 2 2" xfId="15023" xr:uid="{00000000-0005-0000-0000-0000B07D0000}"/>
    <cellStyle name="Standard 9 2 2 2 2 5 2 2 2" xfId="31861" xr:uid="{00000000-0005-0000-0000-0000B17D0000}"/>
    <cellStyle name="Standard 9 2 2 2 2 5 2 3" xfId="23443" xr:uid="{00000000-0005-0000-0000-0000B27D0000}"/>
    <cellStyle name="Standard 9 2 2 2 2 5 3" xfId="11541" xr:uid="{00000000-0005-0000-0000-0000B37D0000}"/>
    <cellStyle name="Standard 9 2 2 2 2 5 3 2" xfId="28379" xr:uid="{00000000-0005-0000-0000-0000B47D0000}"/>
    <cellStyle name="Standard 9 2 2 2 2 5 4" xfId="19961" xr:uid="{00000000-0005-0000-0000-0000B57D0000}"/>
    <cellStyle name="Standard 9 2 2 2 2 6" xfId="3617" xr:uid="{00000000-0005-0000-0000-0000B67D0000}"/>
    <cellStyle name="Standard 9 2 2 2 2 6 2" xfId="7099" xr:uid="{00000000-0005-0000-0000-0000B77D0000}"/>
    <cellStyle name="Standard 9 2 2 2 2 6 2 2" xfId="15520" xr:uid="{00000000-0005-0000-0000-0000B87D0000}"/>
    <cellStyle name="Standard 9 2 2 2 2 6 2 2 2" xfId="32358" xr:uid="{00000000-0005-0000-0000-0000B97D0000}"/>
    <cellStyle name="Standard 9 2 2 2 2 6 2 3" xfId="23940" xr:uid="{00000000-0005-0000-0000-0000BA7D0000}"/>
    <cellStyle name="Standard 9 2 2 2 2 6 3" xfId="12038" xr:uid="{00000000-0005-0000-0000-0000BB7D0000}"/>
    <cellStyle name="Standard 9 2 2 2 2 6 3 2" xfId="28876" xr:uid="{00000000-0005-0000-0000-0000BC7D0000}"/>
    <cellStyle name="Standard 9 2 2 2 2 6 4" xfId="20458" xr:uid="{00000000-0005-0000-0000-0000BD7D0000}"/>
    <cellStyle name="Standard 9 2 2 2 2 7" xfId="3986" xr:uid="{00000000-0005-0000-0000-0000BE7D0000}"/>
    <cellStyle name="Standard 9 2 2 2 2 7 2" xfId="12407" xr:uid="{00000000-0005-0000-0000-0000BF7D0000}"/>
    <cellStyle name="Standard 9 2 2 2 2 7 2 2" xfId="29245" xr:uid="{00000000-0005-0000-0000-0000C07D0000}"/>
    <cellStyle name="Standard 9 2 2 2 2 7 3" xfId="20827" xr:uid="{00000000-0005-0000-0000-0000C17D0000}"/>
    <cellStyle name="Standard 9 2 2 2 2 8" xfId="7594" xr:uid="{00000000-0005-0000-0000-0000C27D0000}"/>
    <cellStyle name="Standard 9 2 2 2 2 8 2" xfId="16015" xr:uid="{00000000-0005-0000-0000-0000C37D0000}"/>
    <cellStyle name="Standard 9 2 2 2 2 8 2 2" xfId="32853" xr:uid="{00000000-0005-0000-0000-0000C47D0000}"/>
    <cellStyle name="Standard 9 2 2 2 2 8 3" xfId="24435" xr:uid="{00000000-0005-0000-0000-0000C57D0000}"/>
    <cellStyle name="Standard 9 2 2 2 2 9" xfId="8085" xr:uid="{00000000-0005-0000-0000-0000C67D0000}"/>
    <cellStyle name="Standard 9 2 2 2 2 9 2" xfId="16506" xr:uid="{00000000-0005-0000-0000-0000C77D0000}"/>
    <cellStyle name="Standard 9 2 2 2 2 9 2 2" xfId="33344" xr:uid="{00000000-0005-0000-0000-0000C87D0000}"/>
    <cellStyle name="Standard 9 2 2 2 2 9 3" xfId="24926" xr:uid="{00000000-0005-0000-0000-0000C97D0000}"/>
    <cellStyle name="Standard 9 2 2 2 3" xfId="611" xr:uid="{00000000-0005-0000-0000-0000CA7D0000}"/>
    <cellStyle name="Standard 9 2 2 2 3 10" xfId="8579" xr:uid="{00000000-0005-0000-0000-0000CB7D0000}"/>
    <cellStyle name="Standard 9 2 2 2 3 10 2" xfId="17000" xr:uid="{00000000-0005-0000-0000-0000CC7D0000}"/>
    <cellStyle name="Standard 9 2 2 2 3 10 2 2" xfId="33838" xr:uid="{00000000-0005-0000-0000-0000CD7D0000}"/>
    <cellStyle name="Standard 9 2 2 2 3 10 3" xfId="25420" xr:uid="{00000000-0005-0000-0000-0000CE7D0000}"/>
    <cellStyle name="Standard 9 2 2 2 3 11" xfId="9087" xr:uid="{00000000-0005-0000-0000-0000CF7D0000}"/>
    <cellStyle name="Standard 9 2 2 2 3 11 2" xfId="25925" xr:uid="{00000000-0005-0000-0000-0000D07D0000}"/>
    <cellStyle name="Standard 9 2 2 2 3 12" xfId="17507" xr:uid="{00000000-0005-0000-0000-0000D17D0000}"/>
    <cellStyle name="Standard 9 2 2 2 3 2" xfId="1107" xr:uid="{00000000-0005-0000-0000-0000D27D0000}"/>
    <cellStyle name="Standard 9 2 2 2 3 2 2" xfId="2095" xr:uid="{00000000-0005-0000-0000-0000D37D0000}"/>
    <cellStyle name="Standard 9 2 2 2 3 2 2 2" xfId="5631" xr:uid="{00000000-0005-0000-0000-0000D47D0000}"/>
    <cellStyle name="Standard 9 2 2 2 3 2 2 2 2" xfId="14052" xr:uid="{00000000-0005-0000-0000-0000D57D0000}"/>
    <cellStyle name="Standard 9 2 2 2 3 2 2 2 2 2" xfId="30890" xr:uid="{00000000-0005-0000-0000-0000D67D0000}"/>
    <cellStyle name="Standard 9 2 2 2 3 2 2 2 3" xfId="22472" xr:uid="{00000000-0005-0000-0000-0000D77D0000}"/>
    <cellStyle name="Standard 9 2 2 2 3 2 2 3" xfId="10570" xr:uid="{00000000-0005-0000-0000-0000D87D0000}"/>
    <cellStyle name="Standard 9 2 2 2 3 2 2 3 2" xfId="27408" xr:uid="{00000000-0005-0000-0000-0000D97D0000}"/>
    <cellStyle name="Standard 9 2 2 2 3 2 2 4" xfId="18990" xr:uid="{00000000-0005-0000-0000-0000DA7D0000}"/>
    <cellStyle name="Standard 9 2 2 2 3 2 3" xfId="4643" xr:uid="{00000000-0005-0000-0000-0000DB7D0000}"/>
    <cellStyle name="Standard 9 2 2 2 3 2 3 2" xfId="13064" xr:uid="{00000000-0005-0000-0000-0000DC7D0000}"/>
    <cellStyle name="Standard 9 2 2 2 3 2 3 2 2" xfId="29902" xr:uid="{00000000-0005-0000-0000-0000DD7D0000}"/>
    <cellStyle name="Standard 9 2 2 2 3 2 3 3" xfId="21484" xr:uid="{00000000-0005-0000-0000-0000DE7D0000}"/>
    <cellStyle name="Standard 9 2 2 2 3 2 4" xfId="9582" xr:uid="{00000000-0005-0000-0000-0000DF7D0000}"/>
    <cellStyle name="Standard 9 2 2 2 3 2 4 2" xfId="26420" xr:uid="{00000000-0005-0000-0000-0000E07D0000}"/>
    <cellStyle name="Standard 9 2 2 2 3 2 5" xfId="18002" xr:uid="{00000000-0005-0000-0000-0000E17D0000}"/>
    <cellStyle name="Standard 9 2 2 2 3 3" xfId="1600" xr:uid="{00000000-0005-0000-0000-0000E27D0000}"/>
    <cellStyle name="Standard 9 2 2 2 3 3 2" xfId="5136" xr:uid="{00000000-0005-0000-0000-0000E37D0000}"/>
    <cellStyle name="Standard 9 2 2 2 3 3 2 2" xfId="13557" xr:uid="{00000000-0005-0000-0000-0000E47D0000}"/>
    <cellStyle name="Standard 9 2 2 2 3 3 2 2 2" xfId="30395" xr:uid="{00000000-0005-0000-0000-0000E57D0000}"/>
    <cellStyle name="Standard 9 2 2 2 3 3 2 3" xfId="21977" xr:uid="{00000000-0005-0000-0000-0000E67D0000}"/>
    <cellStyle name="Standard 9 2 2 2 3 3 3" xfId="10075" xr:uid="{00000000-0005-0000-0000-0000E77D0000}"/>
    <cellStyle name="Standard 9 2 2 2 3 3 3 2" xfId="26913" xr:uid="{00000000-0005-0000-0000-0000E87D0000}"/>
    <cellStyle name="Standard 9 2 2 2 3 3 4" xfId="18495" xr:uid="{00000000-0005-0000-0000-0000E97D0000}"/>
    <cellStyle name="Standard 9 2 2 2 3 4" xfId="2626" xr:uid="{00000000-0005-0000-0000-0000EA7D0000}"/>
    <cellStyle name="Standard 9 2 2 2 3 4 2" xfId="6112" xr:uid="{00000000-0005-0000-0000-0000EB7D0000}"/>
    <cellStyle name="Standard 9 2 2 2 3 4 2 2" xfId="14533" xr:uid="{00000000-0005-0000-0000-0000EC7D0000}"/>
    <cellStyle name="Standard 9 2 2 2 3 4 2 2 2" xfId="31371" xr:uid="{00000000-0005-0000-0000-0000ED7D0000}"/>
    <cellStyle name="Standard 9 2 2 2 3 4 2 3" xfId="22953" xr:uid="{00000000-0005-0000-0000-0000EE7D0000}"/>
    <cellStyle name="Standard 9 2 2 2 3 4 3" xfId="11051" xr:uid="{00000000-0005-0000-0000-0000EF7D0000}"/>
    <cellStyle name="Standard 9 2 2 2 3 4 3 2" xfId="27889" xr:uid="{00000000-0005-0000-0000-0000F07D0000}"/>
    <cellStyle name="Standard 9 2 2 2 3 4 4" xfId="19471" xr:uid="{00000000-0005-0000-0000-0000F17D0000}"/>
    <cellStyle name="Standard 9 2 2 2 3 5" xfId="3121" xr:uid="{00000000-0005-0000-0000-0000F27D0000}"/>
    <cellStyle name="Standard 9 2 2 2 3 5 2" xfId="6603" xr:uid="{00000000-0005-0000-0000-0000F37D0000}"/>
    <cellStyle name="Standard 9 2 2 2 3 5 2 2" xfId="15024" xr:uid="{00000000-0005-0000-0000-0000F47D0000}"/>
    <cellStyle name="Standard 9 2 2 2 3 5 2 2 2" xfId="31862" xr:uid="{00000000-0005-0000-0000-0000F57D0000}"/>
    <cellStyle name="Standard 9 2 2 2 3 5 2 3" xfId="23444" xr:uid="{00000000-0005-0000-0000-0000F67D0000}"/>
    <cellStyle name="Standard 9 2 2 2 3 5 3" xfId="11542" xr:uid="{00000000-0005-0000-0000-0000F77D0000}"/>
    <cellStyle name="Standard 9 2 2 2 3 5 3 2" xfId="28380" xr:uid="{00000000-0005-0000-0000-0000F87D0000}"/>
    <cellStyle name="Standard 9 2 2 2 3 5 4" xfId="19962" xr:uid="{00000000-0005-0000-0000-0000F97D0000}"/>
    <cellStyle name="Standard 9 2 2 2 3 6" xfId="3618" xr:uid="{00000000-0005-0000-0000-0000FA7D0000}"/>
    <cellStyle name="Standard 9 2 2 2 3 6 2" xfId="7100" xr:uid="{00000000-0005-0000-0000-0000FB7D0000}"/>
    <cellStyle name="Standard 9 2 2 2 3 6 2 2" xfId="15521" xr:uid="{00000000-0005-0000-0000-0000FC7D0000}"/>
    <cellStyle name="Standard 9 2 2 2 3 6 2 2 2" xfId="32359" xr:uid="{00000000-0005-0000-0000-0000FD7D0000}"/>
    <cellStyle name="Standard 9 2 2 2 3 6 2 3" xfId="23941" xr:uid="{00000000-0005-0000-0000-0000FE7D0000}"/>
    <cellStyle name="Standard 9 2 2 2 3 6 3" xfId="12039" xr:uid="{00000000-0005-0000-0000-0000FF7D0000}"/>
    <cellStyle name="Standard 9 2 2 2 3 6 3 2" xfId="28877" xr:uid="{00000000-0005-0000-0000-0000007E0000}"/>
    <cellStyle name="Standard 9 2 2 2 3 6 4" xfId="20459" xr:uid="{00000000-0005-0000-0000-0000017E0000}"/>
    <cellStyle name="Standard 9 2 2 2 3 7" xfId="4148" xr:uid="{00000000-0005-0000-0000-0000027E0000}"/>
    <cellStyle name="Standard 9 2 2 2 3 7 2" xfId="12569" xr:uid="{00000000-0005-0000-0000-0000037E0000}"/>
    <cellStyle name="Standard 9 2 2 2 3 7 2 2" xfId="29407" xr:uid="{00000000-0005-0000-0000-0000047E0000}"/>
    <cellStyle name="Standard 9 2 2 2 3 7 3" xfId="20989" xr:uid="{00000000-0005-0000-0000-0000057E0000}"/>
    <cellStyle name="Standard 9 2 2 2 3 8" xfId="7595" xr:uid="{00000000-0005-0000-0000-0000067E0000}"/>
    <cellStyle name="Standard 9 2 2 2 3 8 2" xfId="16016" xr:uid="{00000000-0005-0000-0000-0000077E0000}"/>
    <cellStyle name="Standard 9 2 2 2 3 8 2 2" xfId="32854" xr:uid="{00000000-0005-0000-0000-0000087E0000}"/>
    <cellStyle name="Standard 9 2 2 2 3 8 3" xfId="24436" xr:uid="{00000000-0005-0000-0000-0000097E0000}"/>
    <cellStyle name="Standard 9 2 2 2 3 9" xfId="8086" xr:uid="{00000000-0005-0000-0000-00000A7E0000}"/>
    <cellStyle name="Standard 9 2 2 2 3 9 2" xfId="16507" xr:uid="{00000000-0005-0000-0000-00000B7E0000}"/>
    <cellStyle name="Standard 9 2 2 2 3 9 2 2" xfId="33345" xr:uid="{00000000-0005-0000-0000-00000C7E0000}"/>
    <cellStyle name="Standard 9 2 2 2 3 9 3" xfId="24927" xr:uid="{00000000-0005-0000-0000-00000D7E0000}"/>
    <cellStyle name="Standard 9 2 2 2 4" xfId="782" xr:uid="{00000000-0005-0000-0000-00000E7E0000}"/>
    <cellStyle name="Standard 9 2 2 2 4 2" xfId="1770" xr:uid="{00000000-0005-0000-0000-00000F7E0000}"/>
    <cellStyle name="Standard 9 2 2 2 4 2 2" xfId="5306" xr:uid="{00000000-0005-0000-0000-0000107E0000}"/>
    <cellStyle name="Standard 9 2 2 2 4 2 2 2" xfId="13727" xr:uid="{00000000-0005-0000-0000-0000117E0000}"/>
    <cellStyle name="Standard 9 2 2 2 4 2 2 2 2" xfId="30565" xr:uid="{00000000-0005-0000-0000-0000127E0000}"/>
    <cellStyle name="Standard 9 2 2 2 4 2 2 3" xfId="22147" xr:uid="{00000000-0005-0000-0000-0000137E0000}"/>
    <cellStyle name="Standard 9 2 2 2 4 2 3" xfId="10245" xr:uid="{00000000-0005-0000-0000-0000147E0000}"/>
    <cellStyle name="Standard 9 2 2 2 4 2 3 2" xfId="27083" xr:uid="{00000000-0005-0000-0000-0000157E0000}"/>
    <cellStyle name="Standard 9 2 2 2 4 2 4" xfId="18665" xr:uid="{00000000-0005-0000-0000-0000167E0000}"/>
    <cellStyle name="Standard 9 2 2 2 4 3" xfId="4318" xr:uid="{00000000-0005-0000-0000-0000177E0000}"/>
    <cellStyle name="Standard 9 2 2 2 4 3 2" xfId="12739" xr:uid="{00000000-0005-0000-0000-0000187E0000}"/>
    <cellStyle name="Standard 9 2 2 2 4 3 2 2" xfId="29577" xr:uid="{00000000-0005-0000-0000-0000197E0000}"/>
    <cellStyle name="Standard 9 2 2 2 4 3 3" xfId="21159" xr:uid="{00000000-0005-0000-0000-00001A7E0000}"/>
    <cellStyle name="Standard 9 2 2 2 4 4" xfId="9257" xr:uid="{00000000-0005-0000-0000-00001B7E0000}"/>
    <cellStyle name="Standard 9 2 2 2 4 4 2" xfId="26095" xr:uid="{00000000-0005-0000-0000-00001C7E0000}"/>
    <cellStyle name="Standard 9 2 2 2 4 5" xfId="17677" xr:uid="{00000000-0005-0000-0000-00001D7E0000}"/>
    <cellStyle name="Standard 9 2 2 2 5" xfId="1275" xr:uid="{00000000-0005-0000-0000-00001E7E0000}"/>
    <cellStyle name="Standard 9 2 2 2 5 2" xfId="4811" xr:uid="{00000000-0005-0000-0000-00001F7E0000}"/>
    <cellStyle name="Standard 9 2 2 2 5 2 2" xfId="13232" xr:uid="{00000000-0005-0000-0000-0000207E0000}"/>
    <cellStyle name="Standard 9 2 2 2 5 2 2 2" xfId="30070" xr:uid="{00000000-0005-0000-0000-0000217E0000}"/>
    <cellStyle name="Standard 9 2 2 2 5 2 3" xfId="21652" xr:uid="{00000000-0005-0000-0000-0000227E0000}"/>
    <cellStyle name="Standard 9 2 2 2 5 3" xfId="9750" xr:uid="{00000000-0005-0000-0000-0000237E0000}"/>
    <cellStyle name="Standard 9 2 2 2 5 3 2" xfId="26588" xr:uid="{00000000-0005-0000-0000-0000247E0000}"/>
    <cellStyle name="Standard 9 2 2 2 5 4" xfId="18170" xr:uid="{00000000-0005-0000-0000-0000257E0000}"/>
    <cellStyle name="Standard 9 2 2 2 6" xfId="2624" xr:uid="{00000000-0005-0000-0000-0000267E0000}"/>
    <cellStyle name="Standard 9 2 2 2 6 2" xfId="6110" xr:uid="{00000000-0005-0000-0000-0000277E0000}"/>
    <cellStyle name="Standard 9 2 2 2 6 2 2" xfId="14531" xr:uid="{00000000-0005-0000-0000-0000287E0000}"/>
    <cellStyle name="Standard 9 2 2 2 6 2 2 2" xfId="31369" xr:uid="{00000000-0005-0000-0000-0000297E0000}"/>
    <cellStyle name="Standard 9 2 2 2 6 2 3" xfId="22951" xr:uid="{00000000-0005-0000-0000-00002A7E0000}"/>
    <cellStyle name="Standard 9 2 2 2 6 3" xfId="11049" xr:uid="{00000000-0005-0000-0000-00002B7E0000}"/>
    <cellStyle name="Standard 9 2 2 2 6 3 2" xfId="27887" xr:uid="{00000000-0005-0000-0000-00002C7E0000}"/>
    <cellStyle name="Standard 9 2 2 2 6 4" xfId="19469" xr:uid="{00000000-0005-0000-0000-00002D7E0000}"/>
    <cellStyle name="Standard 9 2 2 2 7" xfId="3119" xr:uid="{00000000-0005-0000-0000-00002E7E0000}"/>
    <cellStyle name="Standard 9 2 2 2 7 2" xfId="6601" xr:uid="{00000000-0005-0000-0000-00002F7E0000}"/>
    <cellStyle name="Standard 9 2 2 2 7 2 2" xfId="15022" xr:uid="{00000000-0005-0000-0000-0000307E0000}"/>
    <cellStyle name="Standard 9 2 2 2 7 2 2 2" xfId="31860" xr:uid="{00000000-0005-0000-0000-0000317E0000}"/>
    <cellStyle name="Standard 9 2 2 2 7 2 3" xfId="23442" xr:uid="{00000000-0005-0000-0000-0000327E0000}"/>
    <cellStyle name="Standard 9 2 2 2 7 3" xfId="11540" xr:uid="{00000000-0005-0000-0000-0000337E0000}"/>
    <cellStyle name="Standard 9 2 2 2 7 3 2" xfId="28378" xr:uid="{00000000-0005-0000-0000-0000347E0000}"/>
    <cellStyle name="Standard 9 2 2 2 7 4" xfId="19960" xr:uid="{00000000-0005-0000-0000-0000357E0000}"/>
    <cellStyle name="Standard 9 2 2 2 8" xfId="3616" xr:uid="{00000000-0005-0000-0000-0000367E0000}"/>
    <cellStyle name="Standard 9 2 2 2 8 2" xfId="7098" xr:uid="{00000000-0005-0000-0000-0000377E0000}"/>
    <cellStyle name="Standard 9 2 2 2 8 2 2" xfId="15519" xr:uid="{00000000-0005-0000-0000-0000387E0000}"/>
    <cellStyle name="Standard 9 2 2 2 8 2 2 2" xfId="32357" xr:uid="{00000000-0005-0000-0000-0000397E0000}"/>
    <cellStyle name="Standard 9 2 2 2 8 2 3" xfId="23939" xr:uid="{00000000-0005-0000-0000-00003A7E0000}"/>
    <cellStyle name="Standard 9 2 2 2 8 3" xfId="12037" xr:uid="{00000000-0005-0000-0000-00003B7E0000}"/>
    <cellStyle name="Standard 9 2 2 2 8 3 2" xfId="28875" xr:uid="{00000000-0005-0000-0000-00003C7E0000}"/>
    <cellStyle name="Standard 9 2 2 2 8 4" xfId="20457" xr:uid="{00000000-0005-0000-0000-00003D7E0000}"/>
    <cellStyle name="Standard 9 2 2 2 9" xfId="3823" xr:uid="{00000000-0005-0000-0000-00003E7E0000}"/>
    <cellStyle name="Standard 9 2 2 2 9 2" xfId="12244" xr:uid="{00000000-0005-0000-0000-00003F7E0000}"/>
    <cellStyle name="Standard 9 2 2 2 9 2 2" xfId="29082" xr:uid="{00000000-0005-0000-0000-0000407E0000}"/>
    <cellStyle name="Standard 9 2 2 2 9 3" xfId="20664" xr:uid="{00000000-0005-0000-0000-0000417E0000}"/>
    <cellStyle name="Standard 9 2 2 3" xfId="371" xr:uid="{00000000-0005-0000-0000-0000427E0000}"/>
    <cellStyle name="Standard 9 2 2 3 10" xfId="8580" xr:uid="{00000000-0005-0000-0000-0000437E0000}"/>
    <cellStyle name="Standard 9 2 2 3 10 2" xfId="17001" xr:uid="{00000000-0005-0000-0000-0000447E0000}"/>
    <cellStyle name="Standard 9 2 2 3 10 2 2" xfId="33839" xr:uid="{00000000-0005-0000-0000-0000457E0000}"/>
    <cellStyle name="Standard 9 2 2 3 10 3" xfId="25421" xr:uid="{00000000-0005-0000-0000-0000467E0000}"/>
    <cellStyle name="Standard 9 2 2 3 11" xfId="8846" xr:uid="{00000000-0005-0000-0000-0000477E0000}"/>
    <cellStyle name="Standard 9 2 2 3 11 2" xfId="25685" xr:uid="{00000000-0005-0000-0000-0000487E0000}"/>
    <cellStyle name="Standard 9 2 2 3 12" xfId="17266" xr:uid="{00000000-0005-0000-0000-0000497E0000}"/>
    <cellStyle name="Standard 9 2 2 3 2" xfId="867" xr:uid="{00000000-0005-0000-0000-00004A7E0000}"/>
    <cellStyle name="Standard 9 2 2 3 2 2" xfId="1855" xr:uid="{00000000-0005-0000-0000-00004B7E0000}"/>
    <cellStyle name="Standard 9 2 2 3 2 2 2" xfId="5391" xr:uid="{00000000-0005-0000-0000-00004C7E0000}"/>
    <cellStyle name="Standard 9 2 2 3 2 2 2 2" xfId="13812" xr:uid="{00000000-0005-0000-0000-00004D7E0000}"/>
    <cellStyle name="Standard 9 2 2 3 2 2 2 2 2" xfId="30650" xr:uid="{00000000-0005-0000-0000-00004E7E0000}"/>
    <cellStyle name="Standard 9 2 2 3 2 2 2 3" xfId="22232" xr:uid="{00000000-0005-0000-0000-00004F7E0000}"/>
    <cellStyle name="Standard 9 2 2 3 2 2 3" xfId="10330" xr:uid="{00000000-0005-0000-0000-0000507E0000}"/>
    <cellStyle name="Standard 9 2 2 3 2 2 3 2" xfId="27168" xr:uid="{00000000-0005-0000-0000-0000517E0000}"/>
    <cellStyle name="Standard 9 2 2 3 2 2 4" xfId="18750" xr:uid="{00000000-0005-0000-0000-0000527E0000}"/>
    <cellStyle name="Standard 9 2 2 3 2 3" xfId="4403" xr:uid="{00000000-0005-0000-0000-0000537E0000}"/>
    <cellStyle name="Standard 9 2 2 3 2 3 2" xfId="12824" xr:uid="{00000000-0005-0000-0000-0000547E0000}"/>
    <cellStyle name="Standard 9 2 2 3 2 3 2 2" xfId="29662" xr:uid="{00000000-0005-0000-0000-0000557E0000}"/>
    <cellStyle name="Standard 9 2 2 3 2 3 3" xfId="21244" xr:uid="{00000000-0005-0000-0000-0000567E0000}"/>
    <cellStyle name="Standard 9 2 2 3 2 4" xfId="9342" xr:uid="{00000000-0005-0000-0000-0000577E0000}"/>
    <cellStyle name="Standard 9 2 2 3 2 4 2" xfId="26180" xr:uid="{00000000-0005-0000-0000-0000587E0000}"/>
    <cellStyle name="Standard 9 2 2 3 2 5" xfId="17762" xr:uid="{00000000-0005-0000-0000-0000597E0000}"/>
    <cellStyle name="Standard 9 2 2 3 3" xfId="1360" xr:uid="{00000000-0005-0000-0000-00005A7E0000}"/>
    <cellStyle name="Standard 9 2 2 3 3 2" xfId="4896" xr:uid="{00000000-0005-0000-0000-00005B7E0000}"/>
    <cellStyle name="Standard 9 2 2 3 3 2 2" xfId="13317" xr:uid="{00000000-0005-0000-0000-00005C7E0000}"/>
    <cellStyle name="Standard 9 2 2 3 3 2 2 2" xfId="30155" xr:uid="{00000000-0005-0000-0000-00005D7E0000}"/>
    <cellStyle name="Standard 9 2 2 3 3 2 3" xfId="21737" xr:uid="{00000000-0005-0000-0000-00005E7E0000}"/>
    <cellStyle name="Standard 9 2 2 3 3 3" xfId="9835" xr:uid="{00000000-0005-0000-0000-00005F7E0000}"/>
    <cellStyle name="Standard 9 2 2 3 3 3 2" xfId="26673" xr:uid="{00000000-0005-0000-0000-0000607E0000}"/>
    <cellStyle name="Standard 9 2 2 3 3 4" xfId="18255" xr:uid="{00000000-0005-0000-0000-0000617E0000}"/>
    <cellStyle name="Standard 9 2 2 3 4" xfId="2627" xr:uid="{00000000-0005-0000-0000-0000627E0000}"/>
    <cellStyle name="Standard 9 2 2 3 4 2" xfId="6113" xr:uid="{00000000-0005-0000-0000-0000637E0000}"/>
    <cellStyle name="Standard 9 2 2 3 4 2 2" xfId="14534" xr:uid="{00000000-0005-0000-0000-0000647E0000}"/>
    <cellStyle name="Standard 9 2 2 3 4 2 2 2" xfId="31372" xr:uid="{00000000-0005-0000-0000-0000657E0000}"/>
    <cellStyle name="Standard 9 2 2 3 4 2 3" xfId="22954" xr:uid="{00000000-0005-0000-0000-0000667E0000}"/>
    <cellStyle name="Standard 9 2 2 3 4 3" xfId="11052" xr:uid="{00000000-0005-0000-0000-0000677E0000}"/>
    <cellStyle name="Standard 9 2 2 3 4 3 2" xfId="27890" xr:uid="{00000000-0005-0000-0000-0000687E0000}"/>
    <cellStyle name="Standard 9 2 2 3 4 4" xfId="19472" xr:uid="{00000000-0005-0000-0000-0000697E0000}"/>
    <cellStyle name="Standard 9 2 2 3 5" xfId="3122" xr:uid="{00000000-0005-0000-0000-00006A7E0000}"/>
    <cellStyle name="Standard 9 2 2 3 5 2" xfId="6604" xr:uid="{00000000-0005-0000-0000-00006B7E0000}"/>
    <cellStyle name="Standard 9 2 2 3 5 2 2" xfId="15025" xr:uid="{00000000-0005-0000-0000-00006C7E0000}"/>
    <cellStyle name="Standard 9 2 2 3 5 2 2 2" xfId="31863" xr:uid="{00000000-0005-0000-0000-00006D7E0000}"/>
    <cellStyle name="Standard 9 2 2 3 5 2 3" xfId="23445" xr:uid="{00000000-0005-0000-0000-00006E7E0000}"/>
    <cellStyle name="Standard 9 2 2 3 5 3" xfId="11543" xr:uid="{00000000-0005-0000-0000-00006F7E0000}"/>
    <cellStyle name="Standard 9 2 2 3 5 3 2" xfId="28381" xr:uid="{00000000-0005-0000-0000-0000707E0000}"/>
    <cellStyle name="Standard 9 2 2 3 5 4" xfId="19963" xr:uid="{00000000-0005-0000-0000-0000717E0000}"/>
    <cellStyle name="Standard 9 2 2 3 6" xfId="3619" xr:uid="{00000000-0005-0000-0000-0000727E0000}"/>
    <cellStyle name="Standard 9 2 2 3 6 2" xfId="7101" xr:uid="{00000000-0005-0000-0000-0000737E0000}"/>
    <cellStyle name="Standard 9 2 2 3 6 2 2" xfId="15522" xr:uid="{00000000-0005-0000-0000-0000747E0000}"/>
    <cellStyle name="Standard 9 2 2 3 6 2 2 2" xfId="32360" xr:uid="{00000000-0005-0000-0000-0000757E0000}"/>
    <cellStyle name="Standard 9 2 2 3 6 2 3" xfId="23942" xr:uid="{00000000-0005-0000-0000-0000767E0000}"/>
    <cellStyle name="Standard 9 2 2 3 6 3" xfId="12040" xr:uid="{00000000-0005-0000-0000-0000777E0000}"/>
    <cellStyle name="Standard 9 2 2 3 6 3 2" xfId="28878" xr:uid="{00000000-0005-0000-0000-0000787E0000}"/>
    <cellStyle name="Standard 9 2 2 3 6 4" xfId="20460" xr:uid="{00000000-0005-0000-0000-0000797E0000}"/>
    <cellStyle name="Standard 9 2 2 3 7" xfId="3908" xr:uid="{00000000-0005-0000-0000-00007A7E0000}"/>
    <cellStyle name="Standard 9 2 2 3 7 2" xfId="12329" xr:uid="{00000000-0005-0000-0000-00007B7E0000}"/>
    <cellStyle name="Standard 9 2 2 3 7 2 2" xfId="29167" xr:uid="{00000000-0005-0000-0000-00007C7E0000}"/>
    <cellStyle name="Standard 9 2 2 3 7 3" xfId="20749" xr:uid="{00000000-0005-0000-0000-00007D7E0000}"/>
    <cellStyle name="Standard 9 2 2 3 8" xfId="7596" xr:uid="{00000000-0005-0000-0000-00007E7E0000}"/>
    <cellStyle name="Standard 9 2 2 3 8 2" xfId="16017" xr:uid="{00000000-0005-0000-0000-00007F7E0000}"/>
    <cellStyle name="Standard 9 2 2 3 8 2 2" xfId="32855" xr:uid="{00000000-0005-0000-0000-0000807E0000}"/>
    <cellStyle name="Standard 9 2 2 3 8 3" xfId="24437" xr:uid="{00000000-0005-0000-0000-0000817E0000}"/>
    <cellStyle name="Standard 9 2 2 3 9" xfId="8087" xr:uid="{00000000-0005-0000-0000-0000827E0000}"/>
    <cellStyle name="Standard 9 2 2 3 9 2" xfId="16508" xr:uid="{00000000-0005-0000-0000-0000837E0000}"/>
    <cellStyle name="Standard 9 2 2 3 9 2 2" xfId="33346" xr:uid="{00000000-0005-0000-0000-0000847E0000}"/>
    <cellStyle name="Standard 9 2 2 3 9 3" xfId="24928" xr:uid="{00000000-0005-0000-0000-0000857E0000}"/>
    <cellStyle name="Standard 9 2 2 4" xfId="533" xr:uid="{00000000-0005-0000-0000-0000867E0000}"/>
    <cellStyle name="Standard 9 2 2 4 10" xfId="8581" xr:uid="{00000000-0005-0000-0000-0000877E0000}"/>
    <cellStyle name="Standard 9 2 2 4 10 2" xfId="17002" xr:uid="{00000000-0005-0000-0000-0000887E0000}"/>
    <cellStyle name="Standard 9 2 2 4 10 2 2" xfId="33840" xr:uid="{00000000-0005-0000-0000-0000897E0000}"/>
    <cellStyle name="Standard 9 2 2 4 10 3" xfId="25422" xr:uid="{00000000-0005-0000-0000-00008A7E0000}"/>
    <cellStyle name="Standard 9 2 2 4 11" xfId="9009" xr:uid="{00000000-0005-0000-0000-00008B7E0000}"/>
    <cellStyle name="Standard 9 2 2 4 11 2" xfId="25847" xr:uid="{00000000-0005-0000-0000-00008C7E0000}"/>
    <cellStyle name="Standard 9 2 2 4 12" xfId="17429" xr:uid="{00000000-0005-0000-0000-00008D7E0000}"/>
    <cellStyle name="Standard 9 2 2 4 2" xfId="1029" xr:uid="{00000000-0005-0000-0000-00008E7E0000}"/>
    <cellStyle name="Standard 9 2 2 4 2 2" xfId="2017" xr:uid="{00000000-0005-0000-0000-00008F7E0000}"/>
    <cellStyle name="Standard 9 2 2 4 2 2 2" xfId="5553" xr:uid="{00000000-0005-0000-0000-0000907E0000}"/>
    <cellStyle name="Standard 9 2 2 4 2 2 2 2" xfId="13974" xr:uid="{00000000-0005-0000-0000-0000917E0000}"/>
    <cellStyle name="Standard 9 2 2 4 2 2 2 2 2" xfId="30812" xr:uid="{00000000-0005-0000-0000-0000927E0000}"/>
    <cellStyle name="Standard 9 2 2 4 2 2 2 3" xfId="22394" xr:uid="{00000000-0005-0000-0000-0000937E0000}"/>
    <cellStyle name="Standard 9 2 2 4 2 2 3" xfId="10492" xr:uid="{00000000-0005-0000-0000-0000947E0000}"/>
    <cellStyle name="Standard 9 2 2 4 2 2 3 2" xfId="27330" xr:uid="{00000000-0005-0000-0000-0000957E0000}"/>
    <cellStyle name="Standard 9 2 2 4 2 2 4" xfId="18912" xr:uid="{00000000-0005-0000-0000-0000967E0000}"/>
    <cellStyle name="Standard 9 2 2 4 2 3" xfId="4565" xr:uid="{00000000-0005-0000-0000-0000977E0000}"/>
    <cellStyle name="Standard 9 2 2 4 2 3 2" xfId="12986" xr:uid="{00000000-0005-0000-0000-0000987E0000}"/>
    <cellStyle name="Standard 9 2 2 4 2 3 2 2" xfId="29824" xr:uid="{00000000-0005-0000-0000-0000997E0000}"/>
    <cellStyle name="Standard 9 2 2 4 2 3 3" xfId="21406" xr:uid="{00000000-0005-0000-0000-00009A7E0000}"/>
    <cellStyle name="Standard 9 2 2 4 2 4" xfId="9504" xr:uid="{00000000-0005-0000-0000-00009B7E0000}"/>
    <cellStyle name="Standard 9 2 2 4 2 4 2" xfId="26342" xr:uid="{00000000-0005-0000-0000-00009C7E0000}"/>
    <cellStyle name="Standard 9 2 2 4 2 5" xfId="17924" xr:uid="{00000000-0005-0000-0000-00009D7E0000}"/>
    <cellStyle name="Standard 9 2 2 4 3" xfId="1522" xr:uid="{00000000-0005-0000-0000-00009E7E0000}"/>
    <cellStyle name="Standard 9 2 2 4 3 2" xfId="5058" xr:uid="{00000000-0005-0000-0000-00009F7E0000}"/>
    <cellStyle name="Standard 9 2 2 4 3 2 2" xfId="13479" xr:uid="{00000000-0005-0000-0000-0000A07E0000}"/>
    <cellStyle name="Standard 9 2 2 4 3 2 2 2" xfId="30317" xr:uid="{00000000-0005-0000-0000-0000A17E0000}"/>
    <cellStyle name="Standard 9 2 2 4 3 2 3" xfId="21899" xr:uid="{00000000-0005-0000-0000-0000A27E0000}"/>
    <cellStyle name="Standard 9 2 2 4 3 3" xfId="9997" xr:uid="{00000000-0005-0000-0000-0000A37E0000}"/>
    <cellStyle name="Standard 9 2 2 4 3 3 2" xfId="26835" xr:uid="{00000000-0005-0000-0000-0000A47E0000}"/>
    <cellStyle name="Standard 9 2 2 4 3 4" xfId="18417" xr:uid="{00000000-0005-0000-0000-0000A57E0000}"/>
    <cellStyle name="Standard 9 2 2 4 4" xfId="2628" xr:uid="{00000000-0005-0000-0000-0000A67E0000}"/>
    <cellStyle name="Standard 9 2 2 4 4 2" xfId="6114" xr:uid="{00000000-0005-0000-0000-0000A77E0000}"/>
    <cellStyle name="Standard 9 2 2 4 4 2 2" xfId="14535" xr:uid="{00000000-0005-0000-0000-0000A87E0000}"/>
    <cellStyle name="Standard 9 2 2 4 4 2 2 2" xfId="31373" xr:uid="{00000000-0005-0000-0000-0000A97E0000}"/>
    <cellStyle name="Standard 9 2 2 4 4 2 3" xfId="22955" xr:uid="{00000000-0005-0000-0000-0000AA7E0000}"/>
    <cellStyle name="Standard 9 2 2 4 4 3" xfId="11053" xr:uid="{00000000-0005-0000-0000-0000AB7E0000}"/>
    <cellStyle name="Standard 9 2 2 4 4 3 2" xfId="27891" xr:uid="{00000000-0005-0000-0000-0000AC7E0000}"/>
    <cellStyle name="Standard 9 2 2 4 4 4" xfId="19473" xr:uid="{00000000-0005-0000-0000-0000AD7E0000}"/>
    <cellStyle name="Standard 9 2 2 4 5" xfId="3123" xr:uid="{00000000-0005-0000-0000-0000AE7E0000}"/>
    <cellStyle name="Standard 9 2 2 4 5 2" xfId="6605" xr:uid="{00000000-0005-0000-0000-0000AF7E0000}"/>
    <cellStyle name="Standard 9 2 2 4 5 2 2" xfId="15026" xr:uid="{00000000-0005-0000-0000-0000B07E0000}"/>
    <cellStyle name="Standard 9 2 2 4 5 2 2 2" xfId="31864" xr:uid="{00000000-0005-0000-0000-0000B17E0000}"/>
    <cellStyle name="Standard 9 2 2 4 5 2 3" xfId="23446" xr:uid="{00000000-0005-0000-0000-0000B27E0000}"/>
    <cellStyle name="Standard 9 2 2 4 5 3" xfId="11544" xr:uid="{00000000-0005-0000-0000-0000B37E0000}"/>
    <cellStyle name="Standard 9 2 2 4 5 3 2" xfId="28382" xr:uid="{00000000-0005-0000-0000-0000B47E0000}"/>
    <cellStyle name="Standard 9 2 2 4 5 4" xfId="19964" xr:uid="{00000000-0005-0000-0000-0000B57E0000}"/>
    <cellStyle name="Standard 9 2 2 4 6" xfId="3620" xr:uid="{00000000-0005-0000-0000-0000B67E0000}"/>
    <cellStyle name="Standard 9 2 2 4 6 2" xfId="7102" xr:uid="{00000000-0005-0000-0000-0000B77E0000}"/>
    <cellStyle name="Standard 9 2 2 4 6 2 2" xfId="15523" xr:uid="{00000000-0005-0000-0000-0000B87E0000}"/>
    <cellStyle name="Standard 9 2 2 4 6 2 2 2" xfId="32361" xr:uid="{00000000-0005-0000-0000-0000B97E0000}"/>
    <cellStyle name="Standard 9 2 2 4 6 2 3" xfId="23943" xr:uid="{00000000-0005-0000-0000-0000BA7E0000}"/>
    <cellStyle name="Standard 9 2 2 4 6 3" xfId="12041" xr:uid="{00000000-0005-0000-0000-0000BB7E0000}"/>
    <cellStyle name="Standard 9 2 2 4 6 3 2" xfId="28879" xr:uid="{00000000-0005-0000-0000-0000BC7E0000}"/>
    <cellStyle name="Standard 9 2 2 4 6 4" xfId="20461" xr:uid="{00000000-0005-0000-0000-0000BD7E0000}"/>
    <cellStyle name="Standard 9 2 2 4 7" xfId="4070" xr:uid="{00000000-0005-0000-0000-0000BE7E0000}"/>
    <cellStyle name="Standard 9 2 2 4 7 2" xfId="12491" xr:uid="{00000000-0005-0000-0000-0000BF7E0000}"/>
    <cellStyle name="Standard 9 2 2 4 7 2 2" xfId="29329" xr:uid="{00000000-0005-0000-0000-0000C07E0000}"/>
    <cellStyle name="Standard 9 2 2 4 7 3" xfId="20911" xr:uid="{00000000-0005-0000-0000-0000C17E0000}"/>
    <cellStyle name="Standard 9 2 2 4 8" xfId="7597" xr:uid="{00000000-0005-0000-0000-0000C27E0000}"/>
    <cellStyle name="Standard 9 2 2 4 8 2" xfId="16018" xr:uid="{00000000-0005-0000-0000-0000C37E0000}"/>
    <cellStyle name="Standard 9 2 2 4 8 2 2" xfId="32856" xr:uid="{00000000-0005-0000-0000-0000C47E0000}"/>
    <cellStyle name="Standard 9 2 2 4 8 3" xfId="24438" xr:uid="{00000000-0005-0000-0000-0000C57E0000}"/>
    <cellStyle name="Standard 9 2 2 4 9" xfId="8088" xr:uid="{00000000-0005-0000-0000-0000C67E0000}"/>
    <cellStyle name="Standard 9 2 2 4 9 2" xfId="16509" xr:uid="{00000000-0005-0000-0000-0000C77E0000}"/>
    <cellStyle name="Standard 9 2 2 4 9 2 2" xfId="33347" xr:uid="{00000000-0005-0000-0000-0000C87E0000}"/>
    <cellStyle name="Standard 9 2 2 4 9 3" xfId="24929" xr:uid="{00000000-0005-0000-0000-0000C97E0000}"/>
    <cellStyle name="Standard 9 2 2 5" xfId="704" xr:uid="{00000000-0005-0000-0000-0000CA7E0000}"/>
    <cellStyle name="Standard 9 2 2 5 2" xfId="1692" xr:uid="{00000000-0005-0000-0000-0000CB7E0000}"/>
    <cellStyle name="Standard 9 2 2 5 2 2" xfId="5228" xr:uid="{00000000-0005-0000-0000-0000CC7E0000}"/>
    <cellStyle name="Standard 9 2 2 5 2 2 2" xfId="13649" xr:uid="{00000000-0005-0000-0000-0000CD7E0000}"/>
    <cellStyle name="Standard 9 2 2 5 2 2 2 2" xfId="30487" xr:uid="{00000000-0005-0000-0000-0000CE7E0000}"/>
    <cellStyle name="Standard 9 2 2 5 2 2 3" xfId="22069" xr:uid="{00000000-0005-0000-0000-0000CF7E0000}"/>
    <cellStyle name="Standard 9 2 2 5 2 3" xfId="10167" xr:uid="{00000000-0005-0000-0000-0000D07E0000}"/>
    <cellStyle name="Standard 9 2 2 5 2 3 2" xfId="27005" xr:uid="{00000000-0005-0000-0000-0000D17E0000}"/>
    <cellStyle name="Standard 9 2 2 5 2 4" xfId="18587" xr:uid="{00000000-0005-0000-0000-0000D27E0000}"/>
    <cellStyle name="Standard 9 2 2 5 3" xfId="4240" xr:uid="{00000000-0005-0000-0000-0000D37E0000}"/>
    <cellStyle name="Standard 9 2 2 5 3 2" xfId="12661" xr:uid="{00000000-0005-0000-0000-0000D47E0000}"/>
    <cellStyle name="Standard 9 2 2 5 3 2 2" xfId="29499" xr:uid="{00000000-0005-0000-0000-0000D57E0000}"/>
    <cellStyle name="Standard 9 2 2 5 3 3" xfId="21081" xr:uid="{00000000-0005-0000-0000-0000D67E0000}"/>
    <cellStyle name="Standard 9 2 2 5 4" xfId="9179" xr:uid="{00000000-0005-0000-0000-0000D77E0000}"/>
    <cellStyle name="Standard 9 2 2 5 4 2" xfId="26017" xr:uid="{00000000-0005-0000-0000-0000D87E0000}"/>
    <cellStyle name="Standard 9 2 2 5 5" xfId="17599" xr:uid="{00000000-0005-0000-0000-0000D97E0000}"/>
    <cellStyle name="Standard 9 2 2 6" xfId="1197" xr:uid="{00000000-0005-0000-0000-0000DA7E0000}"/>
    <cellStyle name="Standard 9 2 2 6 2" xfId="4733" xr:uid="{00000000-0005-0000-0000-0000DB7E0000}"/>
    <cellStyle name="Standard 9 2 2 6 2 2" xfId="13154" xr:uid="{00000000-0005-0000-0000-0000DC7E0000}"/>
    <cellStyle name="Standard 9 2 2 6 2 2 2" xfId="29992" xr:uid="{00000000-0005-0000-0000-0000DD7E0000}"/>
    <cellStyle name="Standard 9 2 2 6 2 3" xfId="21574" xr:uid="{00000000-0005-0000-0000-0000DE7E0000}"/>
    <cellStyle name="Standard 9 2 2 6 3" xfId="9672" xr:uid="{00000000-0005-0000-0000-0000DF7E0000}"/>
    <cellStyle name="Standard 9 2 2 6 3 2" xfId="26510" xr:uid="{00000000-0005-0000-0000-0000E07E0000}"/>
    <cellStyle name="Standard 9 2 2 6 4" xfId="18092" xr:uid="{00000000-0005-0000-0000-0000E17E0000}"/>
    <cellStyle name="Standard 9 2 2 7" xfId="2623" xr:uid="{00000000-0005-0000-0000-0000E27E0000}"/>
    <cellStyle name="Standard 9 2 2 7 2" xfId="6109" xr:uid="{00000000-0005-0000-0000-0000E37E0000}"/>
    <cellStyle name="Standard 9 2 2 7 2 2" xfId="14530" xr:uid="{00000000-0005-0000-0000-0000E47E0000}"/>
    <cellStyle name="Standard 9 2 2 7 2 2 2" xfId="31368" xr:uid="{00000000-0005-0000-0000-0000E57E0000}"/>
    <cellStyle name="Standard 9 2 2 7 2 3" xfId="22950" xr:uid="{00000000-0005-0000-0000-0000E67E0000}"/>
    <cellStyle name="Standard 9 2 2 7 3" xfId="11048" xr:uid="{00000000-0005-0000-0000-0000E77E0000}"/>
    <cellStyle name="Standard 9 2 2 7 3 2" xfId="27886" xr:uid="{00000000-0005-0000-0000-0000E87E0000}"/>
    <cellStyle name="Standard 9 2 2 7 4" xfId="19468" xr:uid="{00000000-0005-0000-0000-0000E97E0000}"/>
    <cellStyle name="Standard 9 2 2 8" xfId="3118" xr:uid="{00000000-0005-0000-0000-0000EA7E0000}"/>
    <cellStyle name="Standard 9 2 2 8 2" xfId="6600" xr:uid="{00000000-0005-0000-0000-0000EB7E0000}"/>
    <cellStyle name="Standard 9 2 2 8 2 2" xfId="15021" xr:uid="{00000000-0005-0000-0000-0000EC7E0000}"/>
    <cellStyle name="Standard 9 2 2 8 2 2 2" xfId="31859" xr:uid="{00000000-0005-0000-0000-0000ED7E0000}"/>
    <cellStyle name="Standard 9 2 2 8 2 3" xfId="23441" xr:uid="{00000000-0005-0000-0000-0000EE7E0000}"/>
    <cellStyle name="Standard 9 2 2 8 3" xfId="11539" xr:uid="{00000000-0005-0000-0000-0000EF7E0000}"/>
    <cellStyle name="Standard 9 2 2 8 3 2" xfId="28377" xr:uid="{00000000-0005-0000-0000-0000F07E0000}"/>
    <cellStyle name="Standard 9 2 2 8 4" xfId="19959" xr:uid="{00000000-0005-0000-0000-0000F17E0000}"/>
    <cellStyle name="Standard 9 2 2 9" xfId="3615" xr:uid="{00000000-0005-0000-0000-0000F27E0000}"/>
    <cellStyle name="Standard 9 2 2 9 2" xfId="7097" xr:uid="{00000000-0005-0000-0000-0000F37E0000}"/>
    <cellStyle name="Standard 9 2 2 9 2 2" xfId="15518" xr:uid="{00000000-0005-0000-0000-0000F47E0000}"/>
    <cellStyle name="Standard 9 2 2 9 2 2 2" xfId="32356" xr:uid="{00000000-0005-0000-0000-0000F57E0000}"/>
    <cellStyle name="Standard 9 2 2 9 2 3" xfId="23938" xr:uid="{00000000-0005-0000-0000-0000F67E0000}"/>
    <cellStyle name="Standard 9 2 2 9 3" xfId="12036" xr:uid="{00000000-0005-0000-0000-0000F77E0000}"/>
    <cellStyle name="Standard 9 2 2 9 3 2" xfId="28874" xr:uid="{00000000-0005-0000-0000-0000F87E0000}"/>
    <cellStyle name="Standard 9 2 2 9 4" xfId="20456" xr:uid="{00000000-0005-0000-0000-0000F97E0000}"/>
    <cellStyle name="Standard 9 2 2_1" xfId="283" xr:uid="{00000000-0005-0000-0000-0000FA7E0000}"/>
    <cellStyle name="Standard 9 2 3" xfId="130" xr:uid="{00000000-0005-0000-0000-0000FB7E0000}"/>
    <cellStyle name="Standard 9 2 4" xfId="167" xr:uid="{00000000-0005-0000-0000-0000FC7E0000}"/>
    <cellStyle name="Standard 9 2 4 10" xfId="7598" xr:uid="{00000000-0005-0000-0000-0000FD7E0000}"/>
    <cellStyle name="Standard 9 2 4 10 2" xfId="16019" xr:uid="{00000000-0005-0000-0000-0000FE7E0000}"/>
    <cellStyle name="Standard 9 2 4 10 2 2" xfId="32857" xr:uid="{00000000-0005-0000-0000-0000FF7E0000}"/>
    <cellStyle name="Standard 9 2 4 10 3" xfId="24439" xr:uid="{00000000-0005-0000-0000-0000007F0000}"/>
    <cellStyle name="Standard 9 2 4 11" xfId="8089" xr:uid="{00000000-0005-0000-0000-0000017F0000}"/>
    <cellStyle name="Standard 9 2 4 11 2" xfId="16510" xr:uid="{00000000-0005-0000-0000-0000027F0000}"/>
    <cellStyle name="Standard 9 2 4 11 2 2" xfId="33348" xr:uid="{00000000-0005-0000-0000-0000037F0000}"/>
    <cellStyle name="Standard 9 2 4 11 3" xfId="24930" xr:uid="{00000000-0005-0000-0000-0000047F0000}"/>
    <cellStyle name="Standard 9 2 4 12" xfId="8582" xr:uid="{00000000-0005-0000-0000-0000057F0000}"/>
    <cellStyle name="Standard 9 2 4 12 2" xfId="17003" xr:uid="{00000000-0005-0000-0000-0000067F0000}"/>
    <cellStyle name="Standard 9 2 4 12 2 2" xfId="33841" xr:uid="{00000000-0005-0000-0000-0000077F0000}"/>
    <cellStyle name="Standard 9 2 4 12 3" xfId="25423" xr:uid="{00000000-0005-0000-0000-0000087F0000}"/>
    <cellStyle name="Standard 9 2 4 13" xfId="8719" xr:uid="{00000000-0005-0000-0000-0000097F0000}"/>
    <cellStyle name="Standard 9 2 4 13 2" xfId="25558" xr:uid="{00000000-0005-0000-0000-00000A7F0000}"/>
    <cellStyle name="Standard 9 2 4 14" xfId="17139" xr:uid="{00000000-0005-0000-0000-00000B7F0000}"/>
    <cellStyle name="Standard 9 2 4 2" xfId="407" xr:uid="{00000000-0005-0000-0000-00000C7F0000}"/>
    <cellStyle name="Standard 9 2 4 2 10" xfId="8583" xr:uid="{00000000-0005-0000-0000-00000D7F0000}"/>
    <cellStyle name="Standard 9 2 4 2 10 2" xfId="17004" xr:uid="{00000000-0005-0000-0000-00000E7F0000}"/>
    <cellStyle name="Standard 9 2 4 2 10 2 2" xfId="33842" xr:uid="{00000000-0005-0000-0000-00000F7F0000}"/>
    <cellStyle name="Standard 9 2 4 2 10 3" xfId="25424" xr:uid="{00000000-0005-0000-0000-0000107F0000}"/>
    <cellStyle name="Standard 9 2 4 2 11" xfId="8882" xr:uid="{00000000-0005-0000-0000-0000117F0000}"/>
    <cellStyle name="Standard 9 2 4 2 11 2" xfId="25721" xr:uid="{00000000-0005-0000-0000-0000127F0000}"/>
    <cellStyle name="Standard 9 2 4 2 12" xfId="17302" xr:uid="{00000000-0005-0000-0000-0000137F0000}"/>
    <cellStyle name="Standard 9 2 4 2 2" xfId="903" xr:uid="{00000000-0005-0000-0000-0000147F0000}"/>
    <cellStyle name="Standard 9 2 4 2 2 2" xfId="1891" xr:uid="{00000000-0005-0000-0000-0000157F0000}"/>
    <cellStyle name="Standard 9 2 4 2 2 2 2" xfId="5427" xr:uid="{00000000-0005-0000-0000-0000167F0000}"/>
    <cellStyle name="Standard 9 2 4 2 2 2 2 2" xfId="13848" xr:uid="{00000000-0005-0000-0000-0000177F0000}"/>
    <cellStyle name="Standard 9 2 4 2 2 2 2 2 2" xfId="30686" xr:uid="{00000000-0005-0000-0000-0000187F0000}"/>
    <cellStyle name="Standard 9 2 4 2 2 2 2 3" xfId="22268" xr:uid="{00000000-0005-0000-0000-0000197F0000}"/>
    <cellStyle name="Standard 9 2 4 2 2 2 3" xfId="10366" xr:uid="{00000000-0005-0000-0000-00001A7F0000}"/>
    <cellStyle name="Standard 9 2 4 2 2 2 3 2" xfId="27204" xr:uid="{00000000-0005-0000-0000-00001B7F0000}"/>
    <cellStyle name="Standard 9 2 4 2 2 2 4" xfId="18786" xr:uid="{00000000-0005-0000-0000-00001C7F0000}"/>
    <cellStyle name="Standard 9 2 4 2 2 3" xfId="4439" xr:uid="{00000000-0005-0000-0000-00001D7F0000}"/>
    <cellStyle name="Standard 9 2 4 2 2 3 2" xfId="12860" xr:uid="{00000000-0005-0000-0000-00001E7F0000}"/>
    <cellStyle name="Standard 9 2 4 2 2 3 2 2" xfId="29698" xr:uid="{00000000-0005-0000-0000-00001F7F0000}"/>
    <cellStyle name="Standard 9 2 4 2 2 3 3" xfId="21280" xr:uid="{00000000-0005-0000-0000-0000207F0000}"/>
    <cellStyle name="Standard 9 2 4 2 2 4" xfId="9378" xr:uid="{00000000-0005-0000-0000-0000217F0000}"/>
    <cellStyle name="Standard 9 2 4 2 2 4 2" xfId="26216" xr:uid="{00000000-0005-0000-0000-0000227F0000}"/>
    <cellStyle name="Standard 9 2 4 2 2 5" xfId="17798" xr:uid="{00000000-0005-0000-0000-0000237F0000}"/>
    <cellStyle name="Standard 9 2 4 2 3" xfId="1396" xr:uid="{00000000-0005-0000-0000-0000247F0000}"/>
    <cellStyle name="Standard 9 2 4 2 3 2" xfId="4932" xr:uid="{00000000-0005-0000-0000-0000257F0000}"/>
    <cellStyle name="Standard 9 2 4 2 3 2 2" xfId="13353" xr:uid="{00000000-0005-0000-0000-0000267F0000}"/>
    <cellStyle name="Standard 9 2 4 2 3 2 2 2" xfId="30191" xr:uid="{00000000-0005-0000-0000-0000277F0000}"/>
    <cellStyle name="Standard 9 2 4 2 3 2 3" xfId="21773" xr:uid="{00000000-0005-0000-0000-0000287F0000}"/>
    <cellStyle name="Standard 9 2 4 2 3 3" xfId="9871" xr:uid="{00000000-0005-0000-0000-0000297F0000}"/>
    <cellStyle name="Standard 9 2 4 2 3 3 2" xfId="26709" xr:uid="{00000000-0005-0000-0000-00002A7F0000}"/>
    <cellStyle name="Standard 9 2 4 2 3 4" xfId="18291" xr:uid="{00000000-0005-0000-0000-00002B7F0000}"/>
    <cellStyle name="Standard 9 2 4 2 4" xfId="2630" xr:uid="{00000000-0005-0000-0000-00002C7F0000}"/>
    <cellStyle name="Standard 9 2 4 2 4 2" xfId="6116" xr:uid="{00000000-0005-0000-0000-00002D7F0000}"/>
    <cellStyle name="Standard 9 2 4 2 4 2 2" xfId="14537" xr:uid="{00000000-0005-0000-0000-00002E7F0000}"/>
    <cellStyle name="Standard 9 2 4 2 4 2 2 2" xfId="31375" xr:uid="{00000000-0005-0000-0000-00002F7F0000}"/>
    <cellStyle name="Standard 9 2 4 2 4 2 3" xfId="22957" xr:uid="{00000000-0005-0000-0000-0000307F0000}"/>
    <cellStyle name="Standard 9 2 4 2 4 3" xfId="11055" xr:uid="{00000000-0005-0000-0000-0000317F0000}"/>
    <cellStyle name="Standard 9 2 4 2 4 3 2" xfId="27893" xr:uid="{00000000-0005-0000-0000-0000327F0000}"/>
    <cellStyle name="Standard 9 2 4 2 4 4" xfId="19475" xr:uid="{00000000-0005-0000-0000-0000337F0000}"/>
    <cellStyle name="Standard 9 2 4 2 5" xfId="3125" xr:uid="{00000000-0005-0000-0000-0000347F0000}"/>
    <cellStyle name="Standard 9 2 4 2 5 2" xfId="6607" xr:uid="{00000000-0005-0000-0000-0000357F0000}"/>
    <cellStyle name="Standard 9 2 4 2 5 2 2" xfId="15028" xr:uid="{00000000-0005-0000-0000-0000367F0000}"/>
    <cellStyle name="Standard 9 2 4 2 5 2 2 2" xfId="31866" xr:uid="{00000000-0005-0000-0000-0000377F0000}"/>
    <cellStyle name="Standard 9 2 4 2 5 2 3" xfId="23448" xr:uid="{00000000-0005-0000-0000-0000387F0000}"/>
    <cellStyle name="Standard 9 2 4 2 5 3" xfId="11546" xr:uid="{00000000-0005-0000-0000-0000397F0000}"/>
    <cellStyle name="Standard 9 2 4 2 5 3 2" xfId="28384" xr:uid="{00000000-0005-0000-0000-00003A7F0000}"/>
    <cellStyle name="Standard 9 2 4 2 5 4" xfId="19966" xr:uid="{00000000-0005-0000-0000-00003B7F0000}"/>
    <cellStyle name="Standard 9 2 4 2 6" xfId="3622" xr:uid="{00000000-0005-0000-0000-00003C7F0000}"/>
    <cellStyle name="Standard 9 2 4 2 6 2" xfId="7104" xr:uid="{00000000-0005-0000-0000-00003D7F0000}"/>
    <cellStyle name="Standard 9 2 4 2 6 2 2" xfId="15525" xr:uid="{00000000-0005-0000-0000-00003E7F0000}"/>
    <cellStyle name="Standard 9 2 4 2 6 2 2 2" xfId="32363" xr:uid="{00000000-0005-0000-0000-00003F7F0000}"/>
    <cellStyle name="Standard 9 2 4 2 6 2 3" xfId="23945" xr:uid="{00000000-0005-0000-0000-0000407F0000}"/>
    <cellStyle name="Standard 9 2 4 2 6 3" xfId="12043" xr:uid="{00000000-0005-0000-0000-0000417F0000}"/>
    <cellStyle name="Standard 9 2 4 2 6 3 2" xfId="28881" xr:uid="{00000000-0005-0000-0000-0000427F0000}"/>
    <cellStyle name="Standard 9 2 4 2 6 4" xfId="20463" xr:uid="{00000000-0005-0000-0000-0000437F0000}"/>
    <cellStyle name="Standard 9 2 4 2 7" xfId="3944" xr:uid="{00000000-0005-0000-0000-0000447F0000}"/>
    <cellStyle name="Standard 9 2 4 2 7 2" xfId="12365" xr:uid="{00000000-0005-0000-0000-0000457F0000}"/>
    <cellStyle name="Standard 9 2 4 2 7 2 2" xfId="29203" xr:uid="{00000000-0005-0000-0000-0000467F0000}"/>
    <cellStyle name="Standard 9 2 4 2 7 3" xfId="20785" xr:uid="{00000000-0005-0000-0000-0000477F0000}"/>
    <cellStyle name="Standard 9 2 4 2 8" xfId="7599" xr:uid="{00000000-0005-0000-0000-0000487F0000}"/>
    <cellStyle name="Standard 9 2 4 2 8 2" xfId="16020" xr:uid="{00000000-0005-0000-0000-0000497F0000}"/>
    <cellStyle name="Standard 9 2 4 2 8 2 2" xfId="32858" xr:uid="{00000000-0005-0000-0000-00004A7F0000}"/>
    <cellStyle name="Standard 9 2 4 2 8 3" xfId="24440" xr:uid="{00000000-0005-0000-0000-00004B7F0000}"/>
    <cellStyle name="Standard 9 2 4 2 9" xfId="8090" xr:uid="{00000000-0005-0000-0000-00004C7F0000}"/>
    <cellStyle name="Standard 9 2 4 2 9 2" xfId="16511" xr:uid="{00000000-0005-0000-0000-00004D7F0000}"/>
    <cellStyle name="Standard 9 2 4 2 9 2 2" xfId="33349" xr:uid="{00000000-0005-0000-0000-00004E7F0000}"/>
    <cellStyle name="Standard 9 2 4 2 9 3" xfId="24931" xr:uid="{00000000-0005-0000-0000-00004F7F0000}"/>
    <cellStyle name="Standard 9 2 4 3" xfId="569" xr:uid="{00000000-0005-0000-0000-0000507F0000}"/>
    <cellStyle name="Standard 9 2 4 3 10" xfId="8584" xr:uid="{00000000-0005-0000-0000-0000517F0000}"/>
    <cellStyle name="Standard 9 2 4 3 10 2" xfId="17005" xr:uid="{00000000-0005-0000-0000-0000527F0000}"/>
    <cellStyle name="Standard 9 2 4 3 10 2 2" xfId="33843" xr:uid="{00000000-0005-0000-0000-0000537F0000}"/>
    <cellStyle name="Standard 9 2 4 3 10 3" xfId="25425" xr:uid="{00000000-0005-0000-0000-0000547F0000}"/>
    <cellStyle name="Standard 9 2 4 3 11" xfId="9045" xr:uid="{00000000-0005-0000-0000-0000557F0000}"/>
    <cellStyle name="Standard 9 2 4 3 11 2" xfId="25883" xr:uid="{00000000-0005-0000-0000-0000567F0000}"/>
    <cellStyle name="Standard 9 2 4 3 12" xfId="17465" xr:uid="{00000000-0005-0000-0000-0000577F0000}"/>
    <cellStyle name="Standard 9 2 4 3 2" xfId="1065" xr:uid="{00000000-0005-0000-0000-0000587F0000}"/>
    <cellStyle name="Standard 9 2 4 3 2 2" xfId="2053" xr:uid="{00000000-0005-0000-0000-0000597F0000}"/>
    <cellStyle name="Standard 9 2 4 3 2 2 2" xfId="5589" xr:uid="{00000000-0005-0000-0000-00005A7F0000}"/>
    <cellStyle name="Standard 9 2 4 3 2 2 2 2" xfId="14010" xr:uid="{00000000-0005-0000-0000-00005B7F0000}"/>
    <cellStyle name="Standard 9 2 4 3 2 2 2 2 2" xfId="30848" xr:uid="{00000000-0005-0000-0000-00005C7F0000}"/>
    <cellStyle name="Standard 9 2 4 3 2 2 2 3" xfId="22430" xr:uid="{00000000-0005-0000-0000-00005D7F0000}"/>
    <cellStyle name="Standard 9 2 4 3 2 2 3" xfId="10528" xr:uid="{00000000-0005-0000-0000-00005E7F0000}"/>
    <cellStyle name="Standard 9 2 4 3 2 2 3 2" xfId="27366" xr:uid="{00000000-0005-0000-0000-00005F7F0000}"/>
    <cellStyle name="Standard 9 2 4 3 2 2 4" xfId="18948" xr:uid="{00000000-0005-0000-0000-0000607F0000}"/>
    <cellStyle name="Standard 9 2 4 3 2 3" xfId="4601" xr:uid="{00000000-0005-0000-0000-0000617F0000}"/>
    <cellStyle name="Standard 9 2 4 3 2 3 2" xfId="13022" xr:uid="{00000000-0005-0000-0000-0000627F0000}"/>
    <cellStyle name="Standard 9 2 4 3 2 3 2 2" xfId="29860" xr:uid="{00000000-0005-0000-0000-0000637F0000}"/>
    <cellStyle name="Standard 9 2 4 3 2 3 3" xfId="21442" xr:uid="{00000000-0005-0000-0000-0000647F0000}"/>
    <cellStyle name="Standard 9 2 4 3 2 4" xfId="9540" xr:uid="{00000000-0005-0000-0000-0000657F0000}"/>
    <cellStyle name="Standard 9 2 4 3 2 4 2" xfId="26378" xr:uid="{00000000-0005-0000-0000-0000667F0000}"/>
    <cellStyle name="Standard 9 2 4 3 2 5" xfId="17960" xr:uid="{00000000-0005-0000-0000-0000677F0000}"/>
    <cellStyle name="Standard 9 2 4 3 3" xfId="1558" xr:uid="{00000000-0005-0000-0000-0000687F0000}"/>
    <cellStyle name="Standard 9 2 4 3 3 2" xfId="5094" xr:uid="{00000000-0005-0000-0000-0000697F0000}"/>
    <cellStyle name="Standard 9 2 4 3 3 2 2" xfId="13515" xr:uid="{00000000-0005-0000-0000-00006A7F0000}"/>
    <cellStyle name="Standard 9 2 4 3 3 2 2 2" xfId="30353" xr:uid="{00000000-0005-0000-0000-00006B7F0000}"/>
    <cellStyle name="Standard 9 2 4 3 3 2 3" xfId="21935" xr:uid="{00000000-0005-0000-0000-00006C7F0000}"/>
    <cellStyle name="Standard 9 2 4 3 3 3" xfId="10033" xr:uid="{00000000-0005-0000-0000-00006D7F0000}"/>
    <cellStyle name="Standard 9 2 4 3 3 3 2" xfId="26871" xr:uid="{00000000-0005-0000-0000-00006E7F0000}"/>
    <cellStyle name="Standard 9 2 4 3 3 4" xfId="18453" xr:uid="{00000000-0005-0000-0000-00006F7F0000}"/>
    <cellStyle name="Standard 9 2 4 3 4" xfId="2631" xr:uid="{00000000-0005-0000-0000-0000707F0000}"/>
    <cellStyle name="Standard 9 2 4 3 4 2" xfId="6117" xr:uid="{00000000-0005-0000-0000-0000717F0000}"/>
    <cellStyle name="Standard 9 2 4 3 4 2 2" xfId="14538" xr:uid="{00000000-0005-0000-0000-0000727F0000}"/>
    <cellStyle name="Standard 9 2 4 3 4 2 2 2" xfId="31376" xr:uid="{00000000-0005-0000-0000-0000737F0000}"/>
    <cellStyle name="Standard 9 2 4 3 4 2 3" xfId="22958" xr:uid="{00000000-0005-0000-0000-0000747F0000}"/>
    <cellStyle name="Standard 9 2 4 3 4 3" xfId="11056" xr:uid="{00000000-0005-0000-0000-0000757F0000}"/>
    <cellStyle name="Standard 9 2 4 3 4 3 2" xfId="27894" xr:uid="{00000000-0005-0000-0000-0000767F0000}"/>
    <cellStyle name="Standard 9 2 4 3 4 4" xfId="19476" xr:uid="{00000000-0005-0000-0000-0000777F0000}"/>
    <cellStyle name="Standard 9 2 4 3 5" xfId="3126" xr:uid="{00000000-0005-0000-0000-0000787F0000}"/>
    <cellStyle name="Standard 9 2 4 3 5 2" xfId="6608" xr:uid="{00000000-0005-0000-0000-0000797F0000}"/>
    <cellStyle name="Standard 9 2 4 3 5 2 2" xfId="15029" xr:uid="{00000000-0005-0000-0000-00007A7F0000}"/>
    <cellStyle name="Standard 9 2 4 3 5 2 2 2" xfId="31867" xr:uid="{00000000-0005-0000-0000-00007B7F0000}"/>
    <cellStyle name="Standard 9 2 4 3 5 2 3" xfId="23449" xr:uid="{00000000-0005-0000-0000-00007C7F0000}"/>
    <cellStyle name="Standard 9 2 4 3 5 3" xfId="11547" xr:uid="{00000000-0005-0000-0000-00007D7F0000}"/>
    <cellStyle name="Standard 9 2 4 3 5 3 2" xfId="28385" xr:uid="{00000000-0005-0000-0000-00007E7F0000}"/>
    <cellStyle name="Standard 9 2 4 3 5 4" xfId="19967" xr:uid="{00000000-0005-0000-0000-00007F7F0000}"/>
    <cellStyle name="Standard 9 2 4 3 6" xfId="3623" xr:uid="{00000000-0005-0000-0000-0000807F0000}"/>
    <cellStyle name="Standard 9 2 4 3 6 2" xfId="7105" xr:uid="{00000000-0005-0000-0000-0000817F0000}"/>
    <cellStyle name="Standard 9 2 4 3 6 2 2" xfId="15526" xr:uid="{00000000-0005-0000-0000-0000827F0000}"/>
    <cellStyle name="Standard 9 2 4 3 6 2 2 2" xfId="32364" xr:uid="{00000000-0005-0000-0000-0000837F0000}"/>
    <cellStyle name="Standard 9 2 4 3 6 2 3" xfId="23946" xr:uid="{00000000-0005-0000-0000-0000847F0000}"/>
    <cellStyle name="Standard 9 2 4 3 6 3" xfId="12044" xr:uid="{00000000-0005-0000-0000-0000857F0000}"/>
    <cellStyle name="Standard 9 2 4 3 6 3 2" xfId="28882" xr:uid="{00000000-0005-0000-0000-0000867F0000}"/>
    <cellStyle name="Standard 9 2 4 3 6 4" xfId="20464" xr:uid="{00000000-0005-0000-0000-0000877F0000}"/>
    <cellStyle name="Standard 9 2 4 3 7" xfId="4106" xr:uid="{00000000-0005-0000-0000-0000887F0000}"/>
    <cellStyle name="Standard 9 2 4 3 7 2" xfId="12527" xr:uid="{00000000-0005-0000-0000-0000897F0000}"/>
    <cellStyle name="Standard 9 2 4 3 7 2 2" xfId="29365" xr:uid="{00000000-0005-0000-0000-00008A7F0000}"/>
    <cellStyle name="Standard 9 2 4 3 7 3" xfId="20947" xr:uid="{00000000-0005-0000-0000-00008B7F0000}"/>
    <cellStyle name="Standard 9 2 4 3 8" xfId="7600" xr:uid="{00000000-0005-0000-0000-00008C7F0000}"/>
    <cellStyle name="Standard 9 2 4 3 8 2" xfId="16021" xr:uid="{00000000-0005-0000-0000-00008D7F0000}"/>
    <cellStyle name="Standard 9 2 4 3 8 2 2" xfId="32859" xr:uid="{00000000-0005-0000-0000-00008E7F0000}"/>
    <cellStyle name="Standard 9 2 4 3 8 3" xfId="24441" xr:uid="{00000000-0005-0000-0000-00008F7F0000}"/>
    <cellStyle name="Standard 9 2 4 3 9" xfId="8091" xr:uid="{00000000-0005-0000-0000-0000907F0000}"/>
    <cellStyle name="Standard 9 2 4 3 9 2" xfId="16512" xr:uid="{00000000-0005-0000-0000-0000917F0000}"/>
    <cellStyle name="Standard 9 2 4 3 9 2 2" xfId="33350" xr:uid="{00000000-0005-0000-0000-0000927F0000}"/>
    <cellStyle name="Standard 9 2 4 3 9 3" xfId="24932" xr:uid="{00000000-0005-0000-0000-0000937F0000}"/>
    <cellStyle name="Standard 9 2 4 4" xfId="740" xr:uid="{00000000-0005-0000-0000-0000947F0000}"/>
    <cellStyle name="Standard 9 2 4 4 2" xfId="1728" xr:uid="{00000000-0005-0000-0000-0000957F0000}"/>
    <cellStyle name="Standard 9 2 4 4 2 2" xfId="5264" xr:uid="{00000000-0005-0000-0000-0000967F0000}"/>
    <cellStyle name="Standard 9 2 4 4 2 2 2" xfId="13685" xr:uid="{00000000-0005-0000-0000-0000977F0000}"/>
    <cellStyle name="Standard 9 2 4 4 2 2 2 2" xfId="30523" xr:uid="{00000000-0005-0000-0000-0000987F0000}"/>
    <cellStyle name="Standard 9 2 4 4 2 2 3" xfId="22105" xr:uid="{00000000-0005-0000-0000-0000997F0000}"/>
    <cellStyle name="Standard 9 2 4 4 2 3" xfId="10203" xr:uid="{00000000-0005-0000-0000-00009A7F0000}"/>
    <cellStyle name="Standard 9 2 4 4 2 3 2" xfId="27041" xr:uid="{00000000-0005-0000-0000-00009B7F0000}"/>
    <cellStyle name="Standard 9 2 4 4 2 4" xfId="18623" xr:uid="{00000000-0005-0000-0000-00009C7F0000}"/>
    <cellStyle name="Standard 9 2 4 4 3" xfId="4276" xr:uid="{00000000-0005-0000-0000-00009D7F0000}"/>
    <cellStyle name="Standard 9 2 4 4 3 2" xfId="12697" xr:uid="{00000000-0005-0000-0000-00009E7F0000}"/>
    <cellStyle name="Standard 9 2 4 4 3 2 2" xfId="29535" xr:uid="{00000000-0005-0000-0000-00009F7F0000}"/>
    <cellStyle name="Standard 9 2 4 4 3 3" xfId="21117" xr:uid="{00000000-0005-0000-0000-0000A07F0000}"/>
    <cellStyle name="Standard 9 2 4 4 4" xfId="9215" xr:uid="{00000000-0005-0000-0000-0000A17F0000}"/>
    <cellStyle name="Standard 9 2 4 4 4 2" xfId="26053" xr:uid="{00000000-0005-0000-0000-0000A27F0000}"/>
    <cellStyle name="Standard 9 2 4 4 5" xfId="17635" xr:uid="{00000000-0005-0000-0000-0000A37F0000}"/>
    <cellStyle name="Standard 9 2 4 5" xfId="1233" xr:uid="{00000000-0005-0000-0000-0000A47F0000}"/>
    <cellStyle name="Standard 9 2 4 5 2" xfId="4769" xr:uid="{00000000-0005-0000-0000-0000A57F0000}"/>
    <cellStyle name="Standard 9 2 4 5 2 2" xfId="13190" xr:uid="{00000000-0005-0000-0000-0000A67F0000}"/>
    <cellStyle name="Standard 9 2 4 5 2 2 2" xfId="30028" xr:uid="{00000000-0005-0000-0000-0000A77F0000}"/>
    <cellStyle name="Standard 9 2 4 5 2 3" xfId="21610" xr:uid="{00000000-0005-0000-0000-0000A87F0000}"/>
    <cellStyle name="Standard 9 2 4 5 3" xfId="9708" xr:uid="{00000000-0005-0000-0000-0000A97F0000}"/>
    <cellStyle name="Standard 9 2 4 5 3 2" xfId="26546" xr:uid="{00000000-0005-0000-0000-0000AA7F0000}"/>
    <cellStyle name="Standard 9 2 4 5 4" xfId="18128" xr:uid="{00000000-0005-0000-0000-0000AB7F0000}"/>
    <cellStyle name="Standard 9 2 4 6" xfId="2629" xr:uid="{00000000-0005-0000-0000-0000AC7F0000}"/>
    <cellStyle name="Standard 9 2 4 6 2" xfId="6115" xr:uid="{00000000-0005-0000-0000-0000AD7F0000}"/>
    <cellStyle name="Standard 9 2 4 6 2 2" xfId="14536" xr:uid="{00000000-0005-0000-0000-0000AE7F0000}"/>
    <cellStyle name="Standard 9 2 4 6 2 2 2" xfId="31374" xr:uid="{00000000-0005-0000-0000-0000AF7F0000}"/>
    <cellStyle name="Standard 9 2 4 6 2 3" xfId="22956" xr:uid="{00000000-0005-0000-0000-0000B07F0000}"/>
    <cellStyle name="Standard 9 2 4 6 3" xfId="11054" xr:uid="{00000000-0005-0000-0000-0000B17F0000}"/>
    <cellStyle name="Standard 9 2 4 6 3 2" xfId="27892" xr:uid="{00000000-0005-0000-0000-0000B27F0000}"/>
    <cellStyle name="Standard 9 2 4 6 4" xfId="19474" xr:uid="{00000000-0005-0000-0000-0000B37F0000}"/>
    <cellStyle name="Standard 9 2 4 7" xfId="3124" xr:uid="{00000000-0005-0000-0000-0000B47F0000}"/>
    <cellStyle name="Standard 9 2 4 7 2" xfId="6606" xr:uid="{00000000-0005-0000-0000-0000B57F0000}"/>
    <cellStyle name="Standard 9 2 4 7 2 2" xfId="15027" xr:uid="{00000000-0005-0000-0000-0000B67F0000}"/>
    <cellStyle name="Standard 9 2 4 7 2 2 2" xfId="31865" xr:uid="{00000000-0005-0000-0000-0000B77F0000}"/>
    <cellStyle name="Standard 9 2 4 7 2 3" xfId="23447" xr:uid="{00000000-0005-0000-0000-0000B87F0000}"/>
    <cellStyle name="Standard 9 2 4 7 3" xfId="11545" xr:uid="{00000000-0005-0000-0000-0000B97F0000}"/>
    <cellStyle name="Standard 9 2 4 7 3 2" xfId="28383" xr:uid="{00000000-0005-0000-0000-0000BA7F0000}"/>
    <cellStyle name="Standard 9 2 4 7 4" xfId="19965" xr:uid="{00000000-0005-0000-0000-0000BB7F0000}"/>
    <cellStyle name="Standard 9 2 4 8" xfId="3621" xr:uid="{00000000-0005-0000-0000-0000BC7F0000}"/>
    <cellStyle name="Standard 9 2 4 8 2" xfId="7103" xr:uid="{00000000-0005-0000-0000-0000BD7F0000}"/>
    <cellStyle name="Standard 9 2 4 8 2 2" xfId="15524" xr:uid="{00000000-0005-0000-0000-0000BE7F0000}"/>
    <cellStyle name="Standard 9 2 4 8 2 2 2" xfId="32362" xr:uid="{00000000-0005-0000-0000-0000BF7F0000}"/>
    <cellStyle name="Standard 9 2 4 8 2 3" xfId="23944" xr:uid="{00000000-0005-0000-0000-0000C07F0000}"/>
    <cellStyle name="Standard 9 2 4 8 3" xfId="12042" xr:uid="{00000000-0005-0000-0000-0000C17F0000}"/>
    <cellStyle name="Standard 9 2 4 8 3 2" xfId="28880" xr:uid="{00000000-0005-0000-0000-0000C27F0000}"/>
    <cellStyle name="Standard 9 2 4 8 4" xfId="20462" xr:uid="{00000000-0005-0000-0000-0000C37F0000}"/>
    <cellStyle name="Standard 9 2 4 9" xfId="3781" xr:uid="{00000000-0005-0000-0000-0000C47F0000}"/>
    <cellStyle name="Standard 9 2 4 9 2" xfId="12202" xr:uid="{00000000-0005-0000-0000-0000C57F0000}"/>
    <cellStyle name="Standard 9 2 4 9 2 2" xfId="29040" xr:uid="{00000000-0005-0000-0000-0000C67F0000}"/>
    <cellStyle name="Standard 9 2 4 9 3" xfId="20622" xr:uid="{00000000-0005-0000-0000-0000C77F0000}"/>
    <cellStyle name="Standard 9 2 5" xfId="329" xr:uid="{00000000-0005-0000-0000-0000C87F0000}"/>
    <cellStyle name="Standard 9 2 5 10" xfId="8585" xr:uid="{00000000-0005-0000-0000-0000C97F0000}"/>
    <cellStyle name="Standard 9 2 5 10 2" xfId="17006" xr:uid="{00000000-0005-0000-0000-0000CA7F0000}"/>
    <cellStyle name="Standard 9 2 5 10 2 2" xfId="33844" xr:uid="{00000000-0005-0000-0000-0000CB7F0000}"/>
    <cellStyle name="Standard 9 2 5 10 3" xfId="25426" xr:uid="{00000000-0005-0000-0000-0000CC7F0000}"/>
    <cellStyle name="Standard 9 2 5 11" xfId="8804" xr:uid="{00000000-0005-0000-0000-0000CD7F0000}"/>
    <cellStyle name="Standard 9 2 5 11 2" xfId="25643" xr:uid="{00000000-0005-0000-0000-0000CE7F0000}"/>
    <cellStyle name="Standard 9 2 5 12" xfId="17224" xr:uid="{00000000-0005-0000-0000-0000CF7F0000}"/>
    <cellStyle name="Standard 9 2 5 2" xfId="825" xr:uid="{00000000-0005-0000-0000-0000D07F0000}"/>
    <cellStyle name="Standard 9 2 5 2 2" xfId="1813" xr:uid="{00000000-0005-0000-0000-0000D17F0000}"/>
    <cellStyle name="Standard 9 2 5 2 2 2" xfId="5349" xr:uid="{00000000-0005-0000-0000-0000D27F0000}"/>
    <cellStyle name="Standard 9 2 5 2 2 2 2" xfId="13770" xr:uid="{00000000-0005-0000-0000-0000D37F0000}"/>
    <cellStyle name="Standard 9 2 5 2 2 2 2 2" xfId="30608" xr:uid="{00000000-0005-0000-0000-0000D47F0000}"/>
    <cellStyle name="Standard 9 2 5 2 2 2 3" xfId="22190" xr:uid="{00000000-0005-0000-0000-0000D57F0000}"/>
    <cellStyle name="Standard 9 2 5 2 2 3" xfId="10288" xr:uid="{00000000-0005-0000-0000-0000D67F0000}"/>
    <cellStyle name="Standard 9 2 5 2 2 3 2" xfId="27126" xr:uid="{00000000-0005-0000-0000-0000D77F0000}"/>
    <cellStyle name="Standard 9 2 5 2 2 4" xfId="18708" xr:uid="{00000000-0005-0000-0000-0000D87F0000}"/>
    <cellStyle name="Standard 9 2 5 2 3" xfId="4361" xr:uid="{00000000-0005-0000-0000-0000D97F0000}"/>
    <cellStyle name="Standard 9 2 5 2 3 2" xfId="12782" xr:uid="{00000000-0005-0000-0000-0000DA7F0000}"/>
    <cellStyle name="Standard 9 2 5 2 3 2 2" xfId="29620" xr:uid="{00000000-0005-0000-0000-0000DB7F0000}"/>
    <cellStyle name="Standard 9 2 5 2 3 3" xfId="21202" xr:uid="{00000000-0005-0000-0000-0000DC7F0000}"/>
    <cellStyle name="Standard 9 2 5 2 4" xfId="9300" xr:uid="{00000000-0005-0000-0000-0000DD7F0000}"/>
    <cellStyle name="Standard 9 2 5 2 4 2" xfId="26138" xr:uid="{00000000-0005-0000-0000-0000DE7F0000}"/>
    <cellStyle name="Standard 9 2 5 2 5" xfId="17720" xr:uid="{00000000-0005-0000-0000-0000DF7F0000}"/>
    <cellStyle name="Standard 9 2 5 3" xfId="1318" xr:uid="{00000000-0005-0000-0000-0000E07F0000}"/>
    <cellStyle name="Standard 9 2 5 3 2" xfId="4854" xr:uid="{00000000-0005-0000-0000-0000E17F0000}"/>
    <cellStyle name="Standard 9 2 5 3 2 2" xfId="13275" xr:uid="{00000000-0005-0000-0000-0000E27F0000}"/>
    <cellStyle name="Standard 9 2 5 3 2 2 2" xfId="30113" xr:uid="{00000000-0005-0000-0000-0000E37F0000}"/>
    <cellStyle name="Standard 9 2 5 3 2 3" xfId="21695" xr:uid="{00000000-0005-0000-0000-0000E47F0000}"/>
    <cellStyle name="Standard 9 2 5 3 3" xfId="9793" xr:uid="{00000000-0005-0000-0000-0000E57F0000}"/>
    <cellStyle name="Standard 9 2 5 3 3 2" xfId="26631" xr:uid="{00000000-0005-0000-0000-0000E67F0000}"/>
    <cellStyle name="Standard 9 2 5 3 4" xfId="18213" xr:uid="{00000000-0005-0000-0000-0000E77F0000}"/>
    <cellStyle name="Standard 9 2 5 4" xfId="2632" xr:uid="{00000000-0005-0000-0000-0000E87F0000}"/>
    <cellStyle name="Standard 9 2 5 4 2" xfId="6118" xr:uid="{00000000-0005-0000-0000-0000E97F0000}"/>
    <cellStyle name="Standard 9 2 5 4 2 2" xfId="14539" xr:uid="{00000000-0005-0000-0000-0000EA7F0000}"/>
    <cellStyle name="Standard 9 2 5 4 2 2 2" xfId="31377" xr:uid="{00000000-0005-0000-0000-0000EB7F0000}"/>
    <cellStyle name="Standard 9 2 5 4 2 3" xfId="22959" xr:uid="{00000000-0005-0000-0000-0000EC7F0000}"/>
    <cellStyle name="Standard 9 2 5 4 3" xfId="11057" xr:uid="{00000000-0005-0000-0000-0000ED7F0000}"/>
    <cellStyle name="Standard 9 2 5 4 3 2" xfId="27895" xr:uid="{00000000-0005-0000-0000-0000EE7F0000}"/>
    <cellStyle name="Standard 9 2 5 4 4" xfId="19477" xr:uid="{00000000-0005-0000-0000-0000EF7F0000}"/>
    <cellStyle name="Standard 9 2 5 5" xfId="3127" xr:uid="{00000000-0005-0000-0000-0000F07F0000}"/>
    <cellStyle name="Standard 9 2 5 5 2" xfId="6609" xr:uid="{00000000-0005-0000-0000-0000F17F0000}"/>
    <cellStyle name="Standard 9 2 5 5 2 2" xfId="15030" xr:uid="{00000000-0005-0000-0000-0000F27F0000}"/>
    <cellStyle name="Standard 9 2 5 5 2 2 2" xfId="31868" xr:uid="{00000000-0005-0000-0000-0000F37F0000}"/>
    <cellStyle name="Standard 9 2 5 5 2 3" xfId="23450" xr:uid="{00000000-0005-0000-0000-0000F47F0000}"/>
    <cellStyle name="Standard 9 2 5 5 3" xfId="11548" xr:uid="{00000000-0005-0000-0000-0000F57F0000}"/>
    <cellStyle name="Standard 9 2 5 5 3 2" xfId="28386" xr:uid="{00000000-0005-0000-0000-0000F67F0000}"/>
    <cellStyle name="Standard 9 2 5 5 4" xfId="19968" xr:uid="{00000000-0005-0000-0000-0000F77F0000}"/>
    <cellStyle name="Standard 9 2 5 6" xfId="3624" xr:uid="{00000000-0005-0000-0000-0000F87F0000}"/>
    <cellStyle name="Standard 9 2 5 6 2" xfId="7106" xr:uid="{00000000-0005-0000-0000-0000F97F0000}"/>
    <cellStyle name="Standard 9 2 5 6 2 2" xfId="15527" xr:uid="{00000000-0005-0000-0000-0000FA7F0000}"/>
    <cellStyle name="Standard 9 2 5 6 2 2 2" xfId="32365" xr:uid="{00000000-0005-0000-0000-0000FB7F0000}"/>
    <cellStyle name="Standard 9 2 5 6 2 3" xfId="23947" xr:uid="{00000000-0005-0000-0000-0000FC7F0000}"/>
    <cellStyle name="Standard 9 2 5 6 3" xfId="12045" xr:uid="{00000000-0005-0000-0000-0000FD7F0000}"/>
    <cellStyle name="Standard 9 2 5 6 3 2" xfId="28883" xr:uid="{00000000-0005-0000-0000-0000FE7F0000}"/>
    <cellStyle name="Standard 9 2 5 6 4" xfId="20465" xr:uid="{00000000-0005-0000-0000-0000FF7F0000}"/>
    <cellStyle name="Standard 9 2 5 7" xfId="3866" xr:uid="{00000000-0005-0000-0000-000000800000}"/>
    <cellStyle name="Standard 9 2 5 7 2" xfId="12287" xr:uid="{00000000-0005-0000-0000-000001800000}"/>
    <cellStyle name="Standard 9 2 5 7 2 2" xfId="29125" xr:uid="{00000000-0005-0000-0000-000002800000}"/>
    <cellStyle name="Standard 9 2 5 7 3" xfId="20707" xr:uid="{00000000-0005-0000-0000-000003800000}"/>
    <cellStyle name="Standard 9 2 5 8" xfId="7601" xr:uid="{00000000-0005-0000-0000-000004800000}"/>
    <cellStyle name="Standard 9 2 5 8 2" xfId="16022" xr:uid="{00000000-0005-0000-0000-000005800000}"/>
    <cellStyle name="Standard 9 2 5 8 2 2" xfId="32860" xr:uid="{00000000-0005-0000-0000-000006800000}"/>
    <cellStyle name="Standard 9 2 5 8 3" xfId="24442" xr:uid="{00000000-0005-0000-0000-000007800000}"/>
    <cellStyle name="Standard 9 2 5 9" xfId="8092" xr:uid="{00000000-0005-0000-0000-000008800000}"/>
    <cellStyle name="Standard 9 2 5 9 2" xfId="16513" xr:uid="{00000000-0005-0000-0000-000009800000}"/>
    <cellStyle name="Standard 9 2 5 9 2 2" xfId="33351" xr:uid="{00000000-0005-0000-0000-00000A800000}"/>
    <cellStyle name="Standard 9 2 5 9 3" xfId="24933" xr:uid="{00000000-0005-0000-0000-00000B800000}"/>
    <cellStyle name="Standard 9 2 6" xfId="491" xr:uid="{00000000-0005-0000-0000-00000C800000}"/>
    <cellStyle name="Standard 9 2 6 10" xfId="8586" xr:uid="{00000000-0005-0000-0000-00000D800000}"/>
    <cellStyle name="Standard 9 2 6 10 2" xfId="17007" xr:uid="{00000000-0005-0000-0000-00000E800000}"/>
    <cellStyle name="Standard 9 2 6 10 2 2" xfId="33845" xr:uid="{00000000-0005-0000-0000-00000F800000}"/>
    <cellStyle name="Standard 9 2 6 10 3" xfId="25427" xr:uid="{00000000-0005-0000-0000-000010800000}"/>
    <cellStyle name="Standard 9 2 6 11" xfId="8967" xr:uid="{00000000-0005-0000-0000-000011800000}"/>
    <cellStyle name="Standard 9 2 6 11 2" xfId="25805" xr:uid="{00000000-0005-0000-0000-000012800000}"/>
    <cellStyle name="Standard 9 2 6 12" xfId="17387" xr:uid="{00000000-0005-0000-0000-000013800000}"/>
    <cellStyle name="Standard 9 2 6 2" xfId="987" xr:uid="{00000000-0005-0000-0000-000014800000}"/>
    <cellStyle name="Standard 9 2 6 2 2" xfId="1975" xr:uid="{00000000-0005-0000-0000-000015800000}"/>
    <cellStyle name="Standard 9 2 6 2 2 2" xfId="5511" xr:uid="{00000000-0005-0000-0000-000016800000}"/>
    <cellStyle name="Standard 9 2 6 2 2 2 2" xfId="13932" xr:uid="{00000000-0005-0000-0000-000017800000}"/>
    <cellStyle name="Standard 9 2 6 2 2 2 2 2" xfId="30770" xr:uid="{00000000-0005-0000-0000-000018800000}"/>
    <cellStyle name="Standard 9 2 6 2 2 2 3" xfId="22352" xr:uid="{00000000-0005-0000-0000-000019800000}"/>
    <cellStyle name="Standard 9 2 6 2 2 3" xfId="10450" xr:uid="{00000000-0005-0000-0000-00001A800000}"/>
    <cellStyle name="Standard 9 2 6 2 2 3 2" xfId="27288" xr:uid="{00000000-0005-0000-0000-00001B800000}"/>
    <cellStyle name="Standard 9 2 6 2 2 4" xfId="18870" xr:uid="{00000000-0005-0000-0000-00001C800000}"/>
    <cellStyle name="Standard 9 2 6 2 3" xfId="4523" xr:uid="{00000000-0005-0000-0000-00001D800000}"/>
    <cellStyle name="Standard 9 2 6 2 3 2" xfId="12944" xr:uid="{00000000-0005-0000-0000-00001E800000}"/>
    <cellStyle name="Standard 9 2 6 2 3 2 2" xfId="29782" xr:uid="{00000000-0005-0000-0000-00001F800000}"/>
    <cellStyle name="Standard 9 2 6 2 3 3" xfId="21364" xr:uid="{00000000-0005-0000-0000-000020800000}"/>
    <cellStyle name="Standard 9 2 6 2 4" xfId="9462" xr:uid="{00000000-0005-0000-0000-000021800000}"/>
    <cellStyle name="Standard 9 2 6 2 4 2" xfId="26300" xr:uid="{00000000-0005-0000-0000-000022800000}"/>
    <cellStyle name="Standard 9 2 6 2 5" xfId="17882" xr:uid="{00000000-0005-0000-0000-000023800000}"/>
    <cellStyle name="Standard 9 2 6 3" xfId="1480" xr:uid="{00000000-0005-0000-0000-000024800000}"/>
    <cellStyle name="Standard 9 2 6 3 2" xfId="5016" xr:uid="{00000000-0005-0000-0000-000025800000}"/>
    <cellStyle name="Standard 9 2 6 3 2 2" xfId="13437" xr:uid="{00000000-0005-0000-0000-000026800000}"/>
    <cellStyle name="Standard 9 2 6 3 2 2 2" xfId="30275" xr:uid="{00000000-0005-0000-0000-000027800000}"/>
    <cellStyle name="Standard 9 2 6 3 2 3" xfId="21857" xr:uid="{00000000-0005-0000-0000-000028800000}"/>
    <cellStyle name="Standard 9 2 6 3 3" xfId="9955" xr:uid="{00000000-0005-0000-0000-000029800000}"/>
    <cellStyle name="Standard 9 2 6 3 3 2" xfId="26793" xr:uid="{00000000-0005-0000-0000-00002A800000}"/>
    <cellStyle name="Standard 9 2 6 3 4" xfId="18375" xr:uid="{00000000-0005-0000-0000-00002B800000}"/>
    <cellStyle name="Standard 9 2 6 4" xfId="2633" xr:uid="{00000000-0005-0000-0000-00002C800000}"/>
    <cellStyle name="Standard 9 2 6 4 2" xfId="6119" xr:uid="{00000000-0005-0000-0000-00002D800000}"/>
    <cellStyle name="Standard 9 2 6 4 2 2" xfId="14540" xr:uid="{00000000-0005-0000-0000-00002E800000}"/>
    <cellStyle name="Standard 9 2 6 4 2 2 2" xfId="31378" xr:uid="{00000000-0005-0000-0000-00002F800000}"/>
    <cellStyle name="Standard 9 2 6 4 2 3" xfId="22960" xr:uid="{00000000-0005-0000-0000-000030800000}"/>
    <cellStyle name="Standard 9 2 6 4 3" xfId="11058" xr:uid="{00000000-0005-0000-0000-000031800000}"/>
    <cellStyle name="Standard 9 2 6 4 3 2" xfId="27896" xr:uid="{00000000-0005-0000-0000-000032800000}"/>
    <cellStyle name="Standard 9 2 6 4 4" xfId="19478" xr:uid="{00000000-0005-0000-0000-000033800000}"/>
    <cellStyle name="Standard 9 2 6 5" xfId="3128" xr:uid="{00000000-0005-0000-0000-000034800000}"/>
    <cellStyle name="Standard 9 2 6 5 2" xfId="6610" xr:uid="{00000000-0005-0000-0000-000035800000}"/>
    <cellStyle name="Standard 9 2 6 5 2 2" xfId="15031" xr:uid="{00000000-0005-0000-0000-000036800000}"/>
    <cellStyle name="Standard 9 2 6 5 2 2 2" xfId="31869" xr:uid="{00000000-0005-0000-0000-000037800000}"/>
    <cellStyle name="Standard 9 2 6 5 2 3" xfId="23451" xr:uid="{00000000-0005-0000-0000-000038800000}"/>
    <cellStyle name="Standard 9 2 6 5 3" xfId="11549" xr:uid="{00000000-0005-0000-0000-000039800000}"/>
    <cellStyle name="Standard 9 2 6 5 3 2" xfId="28387" xr:uid="{00000000-0005-0000-0000-00003A800000}"/>
    <cellStyle name="Standard 9 2 6 5 4" xfId="19969" xr:uid="{00000000-0005-0000-0000-00003B800000}"/>
    <cellStyle name="Standard 9 2 6 6" xfId="3625" xr:uid="{00000000-0005-0000-0000-00003C800000}"/>
    <cellStyle name="Standard 9 2 6 6 2" xfId="7107" xr:uid="{00000000-0005-0000-0000-00003D800000}"/>
    <cellStyle name="Standard 9 2 6 6 2 2" xfId="15528" xr:uid="{00000000-0005-0000-0000-00003E800000}"/>
    <cellStyle name="Standard 9 2 6 6 2 2 2" xfId="32366" xr:uid="{00000000-0005-0000-0000-00003F800000}"/>
    <cellStyle name="Standard 9 2 6 6 2 3" xfId="23948" xr:uid="{00000000-0005-0000-0000-000040800000}"/>
    <cellStyle name="Standard 9 2 6 6 3" xfId="12046" xr:uid="{00000000-0005-0000-0000-000041800000}"/>
    <cellStyle name="Standard 9 2 6 6 3 2" xfId="28884" xr:uid="{00000000-0005-0000-0000-000042800000}"/>
    <cellStyle name="Standard 9 2 6 6 4" xfId="20466" xr:uid="{00000000-0005-0000-0000-000043800000}"/>
    <cellStyle name="Standard 9 2 6 7" xfId="4028" xr:uid="{00000000-0005-0000-0000-000044800000}"/>
    <cellStyle name="Standard 9 2 6 7 2" xfId="12449" xr:uid="{00000000-0005-0000-0000-000045800000}"/>
    <cellStyle name="Standard 9 2 6 7 2 2" xfId="29287" xr:uid="{00000000-0005-0000-0000-000046800000}"/>
    <cellStyle name="Standard 9 2 6 7 3" xfId="20869" xr:uid="{00000000-0005-0000-0000-000047800000}"/>
    <cellStyle name="Standard 9 2 6 8" xfId="7602" xr:uid="{00000000-0005-0000-0000-000048800000}"/>
    <cellStyle name="Standard 9 2 6 8 2" xfId="16023" xr:uid="{00000000-0005-0000-0000-000049800000}"/>
    <cellStyle name="Standard 9 2 6 8 2 2" xfId="32861" xr:uid="{00000000-0005-0000-0000-00004A800000}"/>
    <cellStyle name="Standard 9 2 6 8 3" xfId="24443" xr:uid="{00000000-0005-0000-0000-00004B800000}"/>
    <cellStyle name="Standard 9 2 6 9" xfId="8093" xr:uid="{00000000-0005-0000-0000-00004C800000}"/>
    <cellStyle name="Standard 9 2 6 9 2" xfId="16514" xr:uid="{00000000-0005-0000-0000-00004D800000}"/>
    <cellStyle name="Standard 9 2 6 9 2 2" xfId="33352" xr:uid="{00000000-0005-0000-0000-00004E800000}"/>
    <cellStyle name="Standard 9 2 6 9 3" xfId="24934" xr:uid="{00000000-0005-0000-0000-00004F800000}"/>
    <cellStyle name="Standard 9 2 7" xfId="662" xr:uid="{00000000-0005-0000-0000-000050800000}"/>
    <cellStyle name="Standard 9 2 7 2" xfId="1650" xr:uid="{00000000-0005-0000-0000-000051800000}"/>
    <cellStyle name="Standard 9 2 7 2 2" xfId="5186" xr:uid="{00000000-0005-0000-0000-000052800000}"/>
    <cellStyle name="Standard 9 2 7 2 2 2" xfId="13607" xr:uid="{00000000-0005-0000-0000-000053800000}"/>
    <cellStyle name="Standard 9 2 7 2 2 2 2" xfId="30445" xr:uid="{00000000-0005-0000-0000-000054800000}"/>
    <cellStyle name="Standard 9 2 7 2 2 3" xfId="22027" xr:uid="{00000000-0005-0000-0000-000055800000}"/>
    <cellStyle name="Standard 9 2 7 2 3" xfId="10125" xr:uid="{00000000-0005-0000-0000-000056800000}"/>
    <cellStyle name="Standard 9 2 7 2 3 2" xfId="26963" xr:uid="{00000000-0005-0000-0000-000057800000}"/>
    <cellStyle name="Standard 9 2 7 2 4" xfId="18545" xr:uid="{00000000-0005-0000-0000-000058800000}"/>
    <cellStyle name="Standard 9 2 7 3" xfId="4198" xr:uid="{00000000-0005-0000-0000-000059800000}"/>
    <cellStyle name="Standard 9 2 7 3 2" xfId="12619" xr:uid="{00000000-0005-0000-0000-00005A800000}"/>
    <cellStyle name="Standard 9 2 7 3 2 2" xfId="29457" xr:uid="{00000000-0005-0000-0000-00005B800000}"/>
    <cellStyle name="Standard 9 2 7 3 3" xfId="21039" xr:uid="{00000000-0005-0000-0000-00005C800000}"/>
    <cellStyle name="Standard 9 2 7 4" xfId="9137" xr:uid="{00000000-0005-0000-0000-00005D800000}"/>
    <cellStyle name="Standard 9 2 7 4 2" xfId="25975" xr:uid="{00000000-0005-0000-0000-00005E800000}"/>
    <cellStyle name="Standard 9 2 7 5" xfId="17557" xr:uid="{00000000-0005-0000-0000-00005F800000}"/>
    <cellStyle name="Standard 9 2 8" xfId="1155" xr:uid="{00000000-0005-0000-0000-000060800000}"/>
    <cellStyle name="Standard 9 2 8 2" xfId="4691" xr:uid="{00000000-0005-0000-0000-000061800000}"/>
    <cellStyle name="Standard 9 2 8 2 2" xfId="13112" xr:uid="{00000000-0005-0000-0000-000062800000}"/>
    <cellStyle name="Standard 9 2 8 2 2 2" xfId="29950" xr:uid="{00000000-0005-0000-0000-000063800000}"/>
    <cellStyle name="Standard 9 2 8 2 3" xfId="21532" xr:uid="{00000000-0005-0000-0000-000064800000}"/>
    <cellStyle name="Standard 9 2 8 3" xfId="9630" xr:uid="{00000000-0005-0000-0000-000065800000}"/>
    <cellStyle name="Standard 9 2 8 3 2" xfId="26468" xr:uid="{00000000-0005-0000-0000-000066800000}"/>
    <cellStyle name="Standard 9 2 8 4" xfId="18050" xr:uid="{00000000-0005-0000-0000-000067800000}"/>
    <cellStyle name="Standard 9 2 9" xfId="2622" xr:uid="{00000000-0005-0000-0000-000068800000}"/>
    <cellStyle name="Standard 9 2 9 2" xfId="6108" xr:uid="{00000000-0005-0000-0000-000069800000}"/>
    <cellStyle name="Standard 9 2 9 2 2" xfId="14529" xr:uid="{00000000-0005-0000-0000-00006A800000}"/>
    <cellStyle name="Standard 9 2 9 2 2 2" xfId="31367" xr:uid="{00000000-0005-0000-0000-00006B800000}"/>
    <cellStyle name="Standard 9 2 9 2 3" xfId="22949" xr:uid="{00000000-0005-0000-0000-00006C800000}"/>
    <cellStyle name="Standard 9 2 9 3" xfId="11047" xr:uid="{00000000-0005-0000-0000-00006D800000}"/>
    <cellStyle name="Standard 9 2 9 3 2" xfId="27885" xr:uid="{00000000-0005-0000-0000-00006E800000}"/>
    <cellStyle name="Standard 9 2 9 4" xfId="19467" xr:uid="{00000000-0005-0000-0000-00006F800000}"/>
    <cellStyle name="Standard 9 2_1" xfId="282" xr:uid="{00000000-0005-0000-0000-000070800000}"/>
    <cellStyle name="Standard 9 3" xfId="129" xr:uid="{00000000-0005-0000-0000-000071800000}"/>
    <cellStyle name="Standard 9 3 10" xfId="7603" xr:uid="{00000000-0005-0000-0000-000072800000}"/>
    <cellStyle name="Standard 9 3 10 2" xfId="16024" xr:uid="{00000000-0005-0000-0000-000073800000}"/>
    <cellStyle name="Standard 9 3 10 2 2" xfId="32862" xr:uid="{00000000-0005-0000-0000-000074800000}"/>
    <cellStyle name="Standard 9 3 10 3" xfId="24444" xr:uid="{00000000-0005-0000-0000-000075800000}"/>
    <cellStyle name="Standard 9 3 11" xfId="8094" xr:uid="{00000000-0005-0000-0000-000076800000}"/>
    <cellStyle name="Standard 9 3 11 2" xfId="16515" xr:uid="{00000000-0005-0000-0000-000077800000}"/>
    <cellStyle name="Standard 9 3 11 2 2" xfId="33353" xr:uid="{00000000-0005-0000-0000-000078800000}"/>
    <cellStyle name="Standard 9 3 11 3" xfId="24935" xr:uid="{00000000-0005-0000-0000-000079800000}"/>
    <cellStyle name="Standard 9 3 12" xfId="8587" xr:uid="{00000000-0005-0000-0000-00007A800000}"/>
    <cellStyle name="Standard 9 3 12 2" xfId="17008" xr:uid="{00000000-0005-0000-0000-00007B800000}"/>
    <cellStyle name="Standard 9 3 12 2 2" xfId="33846" xr:uid="{00000000-0005-0000-0000-00007C800000}"/>
    <cellStyle name="Standard 9 3 12 3" xfId="25428" xr:uid="{00000000-0005-0000-0000-00007D800000}"/>
    <cellStyle name="Standard 9 3 13" xfId="8682" xr:uid="{00000000-0005-0000-0000-00007E800000}"/>
    <cellStyle name="Standard 9 3 13 2" xfId="25521" xr:uid="{00000000-0005-0000-0000-00007F800000}"/>
    <cellStyle name="Standard 9 3 14" xfId="17102" xr:uid="{00000000-0005-0000-0000-000080800000}"/>
    <cellStyle name="Standard 9 3 2" xfId="370" xr:uid="{00000000-0005-0000-0000-000081800000}"/>
    <cellStyle name="Standard 9 3 2 10" xfId="8588" xr:uid="{00000000-0005-0000-0000-000082800000}"/>
    <cellStyle name="Standard 9 3 2 10 2" xfId="17009" xr:uid="{00000000-0005-0000-0000-000083800000}"/>
    <cellStyle name="Standard 9 3 2 10 2 2" xfId="33847" xr:uid="{00000000-0005-0000-0000-000084800000}"/>
    <cellStyle name="Standard 9 3 2 10 3" xfId="25429" xr:uid="{00000000-0005-0000-0000-000085800000}"/>
    <cellStyle name="Standard 9 3 2 11" xfId="8845" xr:uid="{00000000-0005-0000-0000-000086800000}"/>
    <cellStyle name="Standard 9 3 2 11 2" xfId="25684" xr:uid="{00000000-0005-0000-0000-000087800000}"/>
    <cellStyle name="Standard 9 3 2 12" xfId="17265" xr:uid="{00000000-0005-0000-0000-000088800000}"/>
    <cellStyle name="Standard 9 3 2 2" xfId="866" xr:uid="{00000000-0005-0000-0000-000089800000}"/>
    <cellStyle name="Standard 9 3 2 2 2" xfId="1854" xr:uid="{00000000-0005-0000-0000-00008A800000}"/>
    <cellStyle name="Standard 9 3 2 2 2 2" xfId="5390" xr:uid="{00000000-0005-0000-0000-00008B800000}"/>
    <cellStyle name="Standard 9 3 2 2 2 2 2" xfId="13811" xr:uid="{00000000-0005-0000-0000-00008C800000}"/>
    <cellStyle name="Standard 9 3 2 2 2 2 2 2" xfId="30649" xr:uid="{00000000-0005-0000-0000-00008D800000}"/>
    <cellStyle name="Standard 9 3 2 2 2 2 3" xfId="22231" xr:uid="{00000000-0005-0000-0000-00008E800000}"/>
    <cellStyle name="Standard 9 3 2 2 2 3" xfId="10329" xr:uid="{00000000-0005-0000-0000-00008F800000}"/>
    <cellStyle name="Standard 9 3 2 2 2 3 2" xfId="27167" xr:uid="{00000000-0005-0000-0000-000090800000}"/>
    <cellStyle name="Standard 9 3 2 2 2 4" xfId="18749" xr:uid="{00000000-0005-0000-0000-000091800000}"/>
    <cellStyle name="Standard 9 3 2 2 3" xfId="4402" xr:uid="{00000000-0005-0000-0000-000092800000}"/>
    <cellStyle name="Standard 9 3 2 2 3 2" xfId="12823" xr:uid="{00000000-0005-0000-0000-000093800000}"/>
    <cellStyle name="Standard 9 3 2 2 3 2 2" xfId="29661" xr:uid="{00000000-0005-0000-0000-000094800000}"/>
    <cellStyle name="Standard 9 3 2 2 3 3" xfId="21243" xr:uid="{00000000-0005-0000-0000-000095800000}"/>
    <cellStyle name="Standard 9 3 2 2 4" xfId="9341" xr:uid="{00000000-0005-0000-0000-000096800000}"/>
    <cellStyle name="Standard 9 3 2 2 4 2" xfId="26179" xr:uid="{00000000-0005-0000-0000-000097800000}"/>
    <cellStyle name="Standard 9 3 2 2 5" xfId="17761" xr:uid="{00000000-0005-0000-0000-000098800000}"/>
    <cellStyle name="Standard 9 3 2 3" xfId="1359" xr:uid="{00000000-0005-0000-0000-000099800000}"/>
    <cellStyle name="Standard 9 3 2 3 2" xfId="4895" xr:uid="{00000000-0005-0000-0000-00009A800000}"/>
    <cellStyle name="Standard 9 3 2 3 2 2" xfId="13316" xr:uid="{00000000-0005-0000-0000-00009B800000}"/>
    <cellStyle name="Standard 9 3 2 3 2 2 2" xfId="30154" xr:uid="{00000000-0005-0000-0000-00009C800000}"/>
    <cellStyle name="Standard 9 3 2 3 2 3" xfId="21736" xr:uid="{00000000-0005-0000-0000-00009D800000}"/>
    <cellStyle name="Standard 9 3 2 3 3" xfId="9834" xr:uid="{00000000-0005-0000-0000-00009E800000}"/>
    <cellStyle name="Standard 9 3 2 3 3 2" xfId="26672" xr:uid="{00000000-0005-0000-0000-00009F800000}"/>
    <cellStyle name="Standard 9 3 2 3 4" xfId="18254" xr:uid="{00000000-0005-0000-0000-0000A0800000}"/>
    <cellStyle name="Standard 9 3 2 4" xfId="2635" xr:uid="{00000000-0005-0000-0000-0000A1800000}"/>
    <cellStyle name="Standard 9 3 2 4 2" xfId="6121" xr:uid="{00000000-0005-0000-0000-0000A2800000}"/>
    <cellStyle name="Standard 9 3 2 4 2 2" xfId="14542" xr:uid="{00000000-0005-0000-0000-0000A3800000}"/>
    <cellStyle name="Standard 9 3 2 4 2 2 2" xfId="31380" xr:uid="{00000000-0005-0000-0000-0000A4800000}"/>
    <cellStyle name="Standard 9 3 2 4 2 3" xfId="22962" xr:uid="{00000000-0005-0000-0000-0000A5800000}"/>
    <cellStyle name="Standard 9 3 2 4 3" xfId="11060" xr:uid="{00000000-0005-0000-0000-0000A6800000}"/>
    <cellStyle name="Standard 9 3 2 4 3 2" xfId="27898" xr:uid="{00000000-0005-0000-0000-0000A7800000}"/>
    <cellStyle name="Standard 9 3 2 4 4" xfId="19480" xr:uid="{00000000-0005-0000-0000-0000A8800000}"/>
    <cellStyle name="Standard 9 3 2 5" xfId="3130" xr:uid="{00000000-0005-0000-0000-0000A9800000}"/>
    <cellStyle name="Standard 9 3 2 5 2" xfId="6612" xr:uid="{00000000-0005-0000-0000-0000AA800000}"/>
    <cellStyle name="Standard 9 3 2 5 2 2" xfId="15033" xr:uid="{00000000-0005-0000-0000-0000AB800000}"/>
    <cellStyle name="Standard 9 3 2 5 2 2 2" xfId="31871" xr:uid="{00000000-0005-0000-0000-0000AC800000}"/>
    <cellStyle name="Standard 9 3 2 5 2 3" xfId="23453" xr:uid="{00000000-0005-0000-0000-0000AD800000}"/>
    <cellStyle name="Standard 9 3 2 5 3" xfId="11551" xr:uid="{00000000-0005-0000-0000-0000AE800000}"/>
    <cellStyle name="Standard 9 3 2 5 3 2" xfId="28389" xr:uid="{00000000-0005-0000-0000-0000AF800000}"/>
    <cellStyle name="Standard 9 3 2 5 4" xfId="19971" xr:uid="{00000000-0005-0000-0000-0000B0800000}"/>
    <cellStyle name="Standard 9 3 2 6" xfId="3627" xr:uid="{00000000-0005-0000-0000-0000B1800000}"/>
    <cellStyle name="Standard 9 3 2 6 2" xfId="7109" xr:uid="{00000000-0005-0000-0000-0000B2800000}"/>
    <cellStyle name="Standard 9 3 2 6 2 2" xfId="15530" xr:uid="{00000000-0005-0000-0000-0000B3800000}"/>
    <cellStyle name="Standard 9 3 2 6 2 2 2" xfId="32368" xr:uid="{00000000-0005-0000-0000-0000B4800000}"/>
    <cellStyle name="Standard 9 3 2 6 2 3" xfId="23950" xr:uid="{00000000-0005-0000-0000-0000B5800000}"/>
    <cellStyle name="Standard 9 3 2 6 3" xfId="12048" xr:uid="{00000000-0005-0000-0000-0000B6800000}"/>
    <cellStyle name="Standard 9 3 2 6 3 2" xfId="28886" xr:uid="{00000000-0005-0000-0000-0000B7800000}"/>
    <cellStyle name="Standard 9 3 2 6 4" xfId="20468" xr:uid="{00000000-0005-0000-0000-0000B8800000}"/>
    <cellStyle name="Standard 9 3 2 7" xfId="3907" xr:uid="{00000000-0005-0000-0000-0000B9800000}"/>
    <cellStyle name="Standard 9 3 2 7 2" xfId="12328" xr:uid="{00000000-0005-0000-0000-0000BA800000}"/>
    <cellStyle name="Standard 9 3 2 7 2 2" xfId="29166" xr:uid="{00000000-0005-0000-0000-0000BB800000}"/>
    <cellStyle name="Standard 9 3 2 7 3" xfId="20748" xr:uid="{00000000-0005-0000-0000-0000BC800000}"/>
    <cellStyle name="Standard 9 3 2 8" xfId="7604" xr:uid="{00000000-0005-0000-0000-0000BD800000}"/>
    <cellStyle name="Standard 9 3 2 8 2" xfId="16025" xr:uid="{00000000-0005-0000-0000-0000BE800000}"/>
    <cellStyle name="Standard 9 3 2 8 2 2" xfId="32863" xr:uid="{00000000-0005-0000-0000-0000BF800000}"/>
    <cellStyle name="Standard 9 3 2 8 3" xfId="24445" xr:uid="{00000000-0005-0000-0000-0000C0800000}"/>
    <cellStyle name="Standard 9 3 2 9" xfId="8095" xr:uid="{00000000-0005-0000-0000-0000C1800000}"/>
    <cellStyle name="Standard 9 3 2 9 2" xfId="16516" xr:uid="{00000000-0005-0000-0000-0000C2800000}"/>
    <cellStyle name="Standard 9 3 2 9 2 2" xfId="33354" xr:uid="{00000000-0005-0000-0000-0000C3800000}"/>
    <cellStyle name="Standard 9 3 2 9 3" xfId="24936" xr:uid="{00000000-0005-0000-0000-0000C4800000}"/>
    <cellStyle name="Standard 9 3 3" xfId="532" xr:uid="{00000000-0005-0000-0000-0000C5800000}"/>
    <cellStyle name="Standard 9 3 3 10" xfId="8589" xr:uid="{00000000-0005-0000-0000-0000C6800000}"/>
    <cellStyle name="Standard 9 3 3 10 2" xfId="17010" xr:uid="{00000000-0005-0000-0000-0000C7800000}"/>
    <cellStyle name="Standard 9 3 3 10 2 2" xfId="33848" xr:uid="{00000000-0005-0000-0000-0000C8800000}"/>
    <cellStyle name="Standard 9 3 3 10 3" xfId="25430" xr:uid="{00000000-0005-0000-0000-0000C9800000}"/>
    <cellStyle name="Standard 9 3 3 11" xfId="9008" xr:uid="{00000000-0005-0000-0000-0000CA800000}"/>
    <cellStyle name="Standard 9 3 3 11 2" xfId="25846" xr:uid="{00000000-0005-0000-0000-0000CB800000}"/>
    <cellStyle name="Standard 9 3 3 12" xfId="17428" xr:uid="{00000000-0005-0000-0000-0000CC800000}"/>
    <cellStyle name="Standard 9 3 3 2" xfId="1028" xr:uid="{00000000-0005-0000-0000-0000CD800000}"/>
    <cellStyle name="Standard 9 3 3 2 2" xfId="2016" xr:uid="{00000000-0005-0000-0000-0000CE800000}"/>
    <cellStyle name="Standard 9 3 3 2 2 2" xfId="5552" xr:uid="{00000000-0005-0000-0000-0000CF800000}"/>
    <cellStyle name="Standard 9 3 3 2 2 2 2" xfId="13973" xr:uid="{00000000-0005-0000-0000-0000D0800000}"/>
    <cellStyle name="Standard 9 3 3 2 2 2 2 2" xfId="30811" xr:uid="{00000000-0005-0000-0000-0000D1800000}"/>
    <cellStyle name="Standard 9 3 3 2 2 2 3" xfId="22393" xr:uid="{00000000-0005-0000-0000-0000D2800000}"/>
    <cellStyle name="Standard 9 3 3 2 2 3" xfId="10491" xr:uid="{00000000-0005-0000-0000-0000D3800000}"/>
    <cellStyle name="Standard 9 3 3 2 2 3 2" xfId="27329" xr:uid="{00000000-0005-0000-0000-0000D4800000}"/>
    <cellStyle name="Standard 9 3 3 2 2 4" xfId="18911" xr:uid="{00000000-0005-0000-0000-0000D5800000}"/>
    <cellStyle name="Standard 9 3 3 2 3" xfId="4564" xr:uid="{00000000-0005-0000-0000-0000D6800000}"/>
    <cellStyle name="Standard 9 3 3 2 3 2" xfId="12985" xr:uid="{00000000-0005-0000-0000-0000D7800000}"/>
    <cellStyle name="Standard 9 3 3 2 3 2 2" xfId="29823" xr:uid="{00000000-0005-0000-0000-0000D8800000}"/>
    <cellStyle name="Standard 9 3 3 2 3 3" xfId="21405" xr:uid="{00000000-0005-0000-0000-0000D9800000}"/>
    <cellStyle name="Standard 9 3 3 2 4" xfId="9503" xr:uid="{00000000-0005-0000-0000-0000DA800000}"/>
    <cellStyle name="Standard 9 3 3 2 4 2" xfId="26341" xr:uid="{00000000-0005-0000-0000-0000DB800000}"/>
    <cellStyle name="Standard 9 3 3 2 5" xfId="17923" xr:uid="{00000000-0005-0000-0000-0000DC800000}"/>
    <cellStyle name="Standard 9 3 3 3" xfId="1521" xr:uid="{00000000-0005-0000-0000-0000DD800000}"/>
    <cellStyle name="Standard 9 3 3 3 2" xfId="5057" xr:uid="{00000000-0005-0000-0000-0000DE800000}"/>
    <cellStyle name="Standard 9 3 3 3 2 2" xfId="13478" xr:uid="{00000000-0005-0000-0000-0000DF800000}"/>
    <cellStyle name="Standard 9 3 3 3 2 2 2" xfId="30316" xr:uid="{00000000-0005-0000-0000-0000E0800000}"/>
    <cellStyle name="Standard 9 3 3 3 2 3" xfId="21898" xr:uid="{00000000-0005-0000-0000-0000E1800000}"/>
    <cellStyle name="Standard 9 3 3 3 3" xfId="9996" xr:uid="{00000000-0005-0000-0000-0000E2800000}"/>
    <cellStyle name="Standard 9 3 3 3 3 2" xfId="26834" xr:uid="{00000000-0005-0000-0000-0000E3800000}"/>
    <cellStyle name="Standard 9 3 3 3 4" xfId="18416" xr:uid="{00000000-0005-0000-0000-0000E4800000}"/>
    <cellStyle name="Standard 9 3 3 4" xfId="2636" xr:uid="{00000000-0005-0000-0000-0000E5800000}"/>
    <cellStyle name="Standard 9 3 3 4 2" xfId="6122" xr:uid="{00000000-0005-0000-0000-0000E6800000}"/>
    <cellStyle name="Standard 9 3 3 4 2 2" xfId="14543" xr:uid="{00000000-0005-0000-0000-0000E7800000}"/>
    <cellStyle name="Standard 9 3 3 4 2 2 2" xfId="31381" xr:uid="{00000000-0005-0000-0000-0000E8800000}"/>
    <cellStyle name="Standard 9 3 3 4 2 3" xfId="22963" xr:uid="{00000000-0005-0000-0000-0000E9800000}"/>
    <cellStyle name="Standard 9 3 3 4 3" xfId="11061" xr:uid="{00000000-0005-0000-0000-0000EA800000}"/>
    <cellStyle name="Standard 9 3 3 4 3 2" xfId="27899" xr:uid="{00000000-0005-0000-0000-0000EB800000}"/>
    <cellStyle name="Standard 9 3 3 4 4" xfId="19481" xr:uid="{00000000-0005-0000-0000-0000EC800000}"/>
    <cellStyle name="Standard 9 3 3 5" xfId="3131" xr:uid="{00000000-0005-0000-0000-0000ED800000}"/>
    <cellStyle name="Standard 9 3 3 5 2" xfId="6613" xr:uid="{00000000-0005-0000-0000-0000EE800000}"/>
    <cellStyle name="Standard 9 3 3 5 2 2" xfId="15034" xr:uid="{00000000-0005-0000-0000-0000EF800000}"/>
    <cellStyle name="Standard 9 3 3 5 2 2 2" xfId="31872" xr:uid="{00000000-0005-0000-0000-0000F0800000}"/>
    <cellStyle name="Standard 9 3 3 5 2 3" xfId="23454" xr:uid="{00000000-0005-0000-0000-0000F1800000}"/>
    <cellStyle name="Standard 9 3 3 5 3" xfId="11552" xr:uid="{00000000-0005-0000-0000-0000F2800000}"/>
    <cellStyle name="Standard 9 3 3 5 3 2" xfId="28390" xr:uid="{00000000-0005-0000-0000-0000F3800000}"/>
    <cellStyle name="Standard 9 3 3 5 4" xfId="19972" xr:uid="{00000000-0005-0000-0000-0000F4800000}"/>
    <cellStyle name="Standard 9 3 3 6" xfId="3628" xr:uid="{00000000-0005-0000-0000-0000F5800000}"/>
    <cellStyle name="Standard 9 3 3 6 2" xfId="7110" xr:uid="{00000000-0005-0000-0000-0000F6800000}"/>
    <cellStyle name="Standard 9 3 3 6 2 2" xfId="15531" xr:uid="{00000000-0005-0000-0000-0000F7800000}"/>
    <cellStyle name="Standard 9 3 3 6 2 2 2" xfId="32369" xr:uid="{00000000-0005-0000-0000-0000F8800000}"/>
    <cellStyle name="Standard 9 3 3 6 2 3" xfId="23951" xr:uid="{00000000-0005-0000-0000-0000F9800000}"/>
    <cellStyle name="Standard 9 3 3 6 3" xfId="12049" xr:uid="{00000000-0005-0000-0000-0000FA800000}"/>
    <cellStyle name="Standard 9 3 3 6 3 2" xfId="28887" xr:uid="{00000000-0005-0000-0000-0000FB800000}"/>
    <cellStyle name="Standard 9 3 3 6 4" xfId="20469" xr:uid="{00000000-0005-0000-0000-0000FC800000}"/>
    <cellStyle name="Standard 9 3 3 7" xfId="4069" xr:uid="{00000000-0005-0000-0000-0000FD800000}"/>
    <cellStyle name="Standard 9 3 3 7 2" xfId="12490" xr:uid="{00000000-0005-0000-0000-0000FE800000}"/>
    <cellStyle name="Standard 9 3 3 7 2 2" xfId="29328" xr:uid="{00000000-0005-0000-0000-0000FF800000}"/>
    <cellStyle name="Standard 9 3 3 7 3" xfId="20910" xr:uid="{00000000-0005-0000-0000-000000810000}"/>
    <cellStyle name="Standard 9 3 3 8" xfId="7605" xr:uid="{00000000-0005-0000-0000-000001810000}"/>
    <cellStyle name="Standard 9 3 3 8 2" xfId="16026" xr:uid="{00000000-0005-0000-0000-000002810000}"/>
    <cellStyle name="Standard 9 3 3 8 2 2" xfId="32864" xr:uid="{00000000-0005-0000-0000-000003810000}"/>
    <cellStyle name="Standard 9 3 3 8 3" xfId="24446" xr:uid="{00000000-0005-0000-0000-000004810000}"/>
    <cellStyle name="Standard 9 3 3 9" xfId="8096" xr:uid="{00000000-0005-0000-0000-000005810000}"/>
    <cellStyle name="Standard 9 3 3 9 2" xfId="16517" xr:uid="{00000000-0005-0000-0000-000006810000}"/>
    <cellStyle name="Standard 9 3 3 9 2 2" xfId="33355" xr:uid="{00000000-0005-0000-0000-000007810000}"/>
    <cellStyle name="Standard 9 3 3 9 3" xfId="24937" xr:uid="{00000000-0005-0000-0000-000008810000}"/>
    <cellStyle name="Standard 9 3 4" xfId="703" xr:uid="{00000000-0005-0000-0000-000009810000}"/>
    <cellStyle name="Standard 9 3 4 2" xfId="1691" xr:uid="{00000000-0005-0000-0000-00000A810000}"/>
    <cellStyle name="Standard 9 3 4 2 2" xfId="5227" xr:uid="{00000000-0005-0000-0000-00000B810000}"/>
    <cellStyle name="Standard 9 3 4 2 2 2" xfId="13648" xr:uid="{00000000-0005-0000-0000-00000C810000}"/>
    <cellStyle name="Standard 9 3 4 2 2 2 2" xfId="30486" xr:uid="{00000000-0005-0000-0000-00000D810000}"/>
    <cellStyle name="Standard 9 3 4 2 2 3" xfId="22068" xr:uid="{00000000-0005-0000-0000-00000E810000}"/>
    <cellStyle name="Standard 9 3 4 2 3" xfId="10166" xr:uid="{00000000-0005-0000-0000-00000F810000}"/>
    <cellStyle name="Standard 9 3 4 2 3 2" xfId="27004" xr:uid="{00000000-0005-0000-0000-000010810000}"/>
    <cellStyle name="Standard 9 3 4 2 4" xfId="18586" xr:uid="{00000000-0005-0000-0000-000011810000}"/>
    <cellStyle name="Standard 9 3 4 3" xfId="4239" xr:uid="{00000000-0005-0000-0000-000012810000}"/>
    <cellStyle name="Standard 9 3 4 3 2" xfId="12660" xr:uid="{00000000-0005-0000-0000-000013810000}"/>
    <cellStyle name="Standard 9 3 4 3 2 2" xfId="29498" xr:uid="{00000000-0005-0000-0000-000014810000}"/>
    <cellStyle name="Standard 9 3 4 3 3" xfId="21080" xr:uid="{00000000-0005-0000-0000-000015810000}"/>
    <cellStyle name="Standard 9 3 4 4" xfId="9178" xr:uid="{00000000-0005-0000-0000-000016810000}"/>
    <cellStyle name="Standard 9 3 4 4 2" xfId="26016" xr:uid="{00000000-0005-0000-0000-000017810000}"/>
    <cellStyle name="Standard 9 3 4 5" xfId="17598" xr:uid="{00000000-0005-0000-0000-000018810000}"/>
    <cellStyle name="Standard 9 3 5" xfId="1196" xr:uid="{00000000-0005-0000-0000-000019810000}"/>
    <cellStyle name="Standard 9 3 5 2" xfId="4732" xr:uid="{00000000-0005-0000-0000-00001A810000}"/>
    <cellStyle name="Standard 9 3 5 2 2" xfId="13153" xr:uid="{00000000-0005-0000-0000-00001B810000}"/>
    <cellStyle name="Standard 9 3 5 2 2 2" xfId="29991" xr:uid="{00000000-0005-0000-0000-00001C810000}"/>
    <cellStyle name="Standard 9 3 5 2 3" xfId="21573" xr:uid="{00000000-0005-0000-0000-00001D810000}"/>
    <cellStyle name="Standard 9 3 5 3" xfId="9671" xr:uid="{00000000-0005-0000-0000-00001E810000}"/>
    <cellStyle name="Standard 9 3 5 3 2" xfId="26509" xr:uid="{00000000-0005-0000-0000-00001F810000}"/>
    <cellStyle name="Standard 9 3 5 4" xfId="18091" xr:uid="{00000000-0005-0000-0000-000020810000}"/>
    <cellStyle name="Standard 9 3 6" xfId="2634" xr:uid="{00000000-0005-0000-0000-000021810000}"/>
    <cellStyle name="Standard 9 3 6 2" xfId="6120" xr:uid="{00000000-0005-0000-0000-000022810000}"/>
    <cellStyle name="Standard 9 3 6 2 2" xfId="14541" xr:uid="{00000000-0005-0000-0000-000023810000}"/>
    <cellStyle name="Standard 9 3 6 2 2 2" xfId="31379" xr:uid="{00000000-0005-0000-0000-000024810000}"/>
    <cellStyle name="Standard 9 3 6 2 3" xfId="22961" xr:uid="{00000000-0005-0000-0000-000025810000}"/>
    <cellStyle name="Standard 9 3 6 3" xfId="11059" xr:uid="{00000000-0005-0000-0000-000026810000}"/>
    <cellStyle name="Standard 9 3 6 3 2" xfId="27897" xr:uid="{00000000-0005-0000-0000-000027810000}"/>
    <cellStyle name="Standard 9 3 6 4" xfId="19479" xr:uid="{00000000-0005-0000-0000-000028810000}"/>
    <cellStyle name="Standard 9 3 7" xfId="3129" xr:uid="{00000000-0005-0000-0000-000029810000}"/>
    <cellStyle name="Standard 9 3 7 2" xfId="6611" xr:uid="{00000000-0005-0000-0000-00002A810000}"/>
    <cellStyle name="Standard 9 3 7 2 2" xfId="15032" xr:uid="{00000000-0005-0000-0000-00002B810000}"/>
    <cellStyle name="Standard 9 3 7 2 2 2" xfId="31870" xr:uid="{00000000-0005-0000-0000-00002C810000}"/>
    <cellStyle name="Standard 9 3 7 2 3" xfId="23452" xr:uid="{00000000-0005-0000-0000-00002D810000}"/>
    <cellStyle name="Standard 9 3 7 3" xfId="11550" xr:uid="{00000000-0005-0000-0000-00002E810000}"/>
    <cellStyle name="Standard 9 3 7 3 2" xfId="28388" xr:uid="{00000000-0005-0000-0000-00002F810000}"/>
    <cellStyle name="Standard 9 3 7 4" xfId="19970" xr:uid="{00000000-0005-0000-0000-000030810000}"/>
    <cellStyle name="Standard 9 3 8" xfId="3626" xr:uid="{00000000-0005-0000-0000-000031810000}"/>
    <cellStyle name="Standard 9 3 8 2" xfId="7108" xr:uid="{00000000-0005-0000-0000-000032810000}"/>
    <cellStyle name="Standard 9 3 8 2 2" xfId="15529" xr:uid="{00000000-0005-0000-0000-000033810000}"/>
    <cellStyle name="Standard 9 3 8 2 2 2" xfId="32367" xr:uid="{00000000-0005-0000-0000-000034810000}"/>
    <cellStyle name="Standard 9 3 8 2 3" xfId="23949" xr:uid="{00000000-0005-0000-0000-000035810000}"/>
    <cellStyle name="Standard 9 3 8 3" xfId="12047" xr:uid="{00000000-0005-0000-0000-000036810000}"/>
    <cellStyle name="Standard 9 3 8 3 2" xfId="28885" xr:uid="{00000000-0005-0000-0000-000037810000}"/>
    <cellStyle name="Standard 9 3 8 4" xfId="20467" xr:uid="{00000000-0005-0000-0000-000038810000}"/>
    <cellStyle name="Standard 9 3 9" xfId="3744" xr:uid="{00000000-0005-0000-0000-000039810000}"/>
    <cellStyle name="Standard 9 3 9 2" xfId="12165" xr:uid="{00000000-0005-0000-0000-00003A810000}"/>
    <cellStyle name="Standard 9 3 9 2 2" xfId="29003" xr:uid="{00000000-0005-0000-0000-00003B810000}"/>
    <cellStyle name="Standard 9 3 9 3" xfId="20585" xr:uid="{00000000-0005-0000-0000-00003C810000}"/>
    <cellStyle name="Standard 9 4" xfId="166" xr:uid="{00000000-0005-0000-0000-00003D810000}"/>
    <cellStyle name="Standard 9 4 10" xfId="3780" xr:uid="{00000000-0005-0000-0000-00003E810000}"/>
    <cellStyle name="Standard 9 4 10 2" xfId="12201" xr:uid="{00000000-0005-0000-0000-00003F810000}"/>
    <cellStyle name="Standard 9 4 10 2 2" xfId="29039" xr:uid="{00000000-0005-0000-0000-000040810000}"/>
    <cellStyle name="Standard 9 4 10 3" xfId="20621" xr:uid="{00000000-0005-0000-0000-000041810000}"/>
    <cellStyle name="Standard 9 4 11" xfId="7606" xr:uid="{00000000-0005-0000-0000-000042810000}"/>
    <cellStyle name="Standard 9 4 11 2" xfId="16027" xr:uid="{00000000-0005-0000-0000-000043810000}"/>
    <cellStyle name="Standard 9 4 11 2 2" xfId="32865" xr:uid="{00000000-0005-0000-0000-000044810000}"/>
    <cellStyle name="Standard 9 4 11 3" xfId="24447" xr:uid="{00000000-0005-0000-0000-000045810000}"/>
    <cellStyle name="Standard 9 4 12" xfId="8097" xr:uid="{00000000-0005-0000-0000-000046810000}"/>
    <cellStyle name="Standard 9 4 12 2" xfId="16518" xr:uid="{00000000-0005-0000-0000-000047810000}"/>
    <cellStyle name="Standard 9 4 12 2 2" xfId="33356" xr:uid="{00000000-0005-0000-0000-000048810000}"/>
    <cellStyle name="Standard 9 4 12 3" xfId="24938" xr:uid="{00000000-0005-0000-0000-000049810000}"/>
    <cellStyle name="Standard 9 4 13" xfId="8590" xr:uid="{00000000-0005-0000-0000-00004A810000}"/>
    <cellStyle name="Standard 9 4 13 2" xfId="17011" xr:uid="{00000000-0005-0000-0000-00004B810000}"/>
    <cellStyle name="Standard 9 4 13 2 2" xfId="33849" xr:uid="{00000000-0005-0000-0000-00004C810000}"/>
    <cellStyle name="Standard 9 4 13 3" xfId="25431" xr:uid="{00000000-0005-0000-0000-00004D810000}"/>
    <cellStyle name="Standard 9 4 14" xfId="8718" xr:uid="{00000000-0005-0000-0000-00004E810000}"/>
    <cellStyle name="Standard 9 4 14 2" xfId="25557" xr:uid="{00000000-0005-0000-0000-00004F810000}"/>
    <cellStyle name="Standard 9 4 15" xfId="17138" xr:uid="{00000000-0005-0000-0000-000050810000}"/>
    <cellStyle name="Standard 9 4 2" xfId="286" xr:uid="{00000000-0005-0000-0000-000051810000}"/>
    <cellStyle name="Standard 9 4 2 10" xfId="7607" xr:uid="{00000000-0005-0000-0000-000052810000}"/>
    <cellStyle name="Standard 9 4 2 10 2" xfId="16028" xr:uid="{00000000-0005-0000-0000-000053810000}"/>
    <cellStyle name="Standard 9 4 2 10 2 2" xfId="32866" xr:uid="{00000000-0005-0000-0000-000054810000}"/>
    <cellStyle name="Standard 9 4 2 10 3" xfId="24448" xr:uid="{00000000-0005-0000-0000-000055810000}"/>
    <cellStyle name="Standard 9 4 2 11" xfId="8098" xr:uid="{00000000-0005-0000-0000-000056810000}"/>
    <cellStyle name="Standard 9 4 2 11 2" xfId="16519" xr:uid="{00000000-0005-0000-0000-000057810000}"/>
    <cellStyle name="Standard 9 4 2 11 2 2" xfId="33357" xr:uid="{00000000-0005-0000-0000-000058810000}"/>
    <cellStyle name="Standard 9 4 2 11 3" xfId="24939" xr:uid="{00000000-0005-0000-0000-000059810000}"/>
    <cellStyle name="Standard 9 4 2 12" xfId="8591" xr:uid="{00000000-0005-0000-0000-00005A810000}"/>
    <cellStyle name="Standard 9 4 2 12 2" xfId="17012" xr:uid="{00000000-0005-0000-0000-00005B810000}"/>
    <cellStyle name="Standard 9 4 2 12 2 2" xfId="33850" xr:uid="{00000000-0005-0000-0000-00005C810000}"/>
    <cellStyle name="Standard 9 4 2 12 3" xfId="25432" xr:uid="{00000000-0005-0000-0000-00005D810000}"/>
    <cellStyle name="Standard 9 4 2 13" xfId="8762" xr:uid="{00000000-0005-0000-0000-00005E810000}"/>
    <cellStyle name="Standard 9 4 2 13 2" xfId="25601" xr:uid="{00000000-0005-0000-0000-00005F810000}"/>
    <cellStyle name="Standard 9 4 2 14" xfId="17182" xr:uid="{00000000-0005-0000-0000-000060810000}"/>
    <cellStyle name="Standard 9 4 2 2" xfId="450" xr:uid="{00000000-0005-0000-0000-000061810000}"/>
    <cellStyle name="Standard 9 4 2 2 10" xfId="8592" xr:uid="{00000000-0005-0000-0000-000062810000}"/>
    <cellStyle name="Standard 9 4 2 2 10 2" xfId="17013" xr:uid="{00000000-0005-0000-0000-000063810000}"/>
    <cellStyle name="Standard 9 4 2 2 10 2 2" xfId="33851" xr:uid="{00000000-0005-0000-0000-000064810000}"/>
    <cellStyle name="Standard 9 4 2 2 10 3" xfId="25433" xr:uid="{00000000-0005-0000-0000-000065810000}"/>
    <cellStyle name="Standard 9 4 2 2 11" xfId="8925" xr:uid="{00000000-0005-0000-0000-000066810000}"/>
    <cellStyle name="Standard 9 4 2 2 11 2" xfId="25764" xr:uid="{00000000-0005-0000-0000-000067810000}"/>
    <cellStyle name="Standard 9 4 2 2 12" xfId="17345" xr:uid="{00000000-0005-0000-0000-000068810000}"/>
    <cellStyle name="Standard 9 4 2 2 2" xfId="946" xr:uid="{00000000-0005-0000-0000-000069810000}"/>
    <cellStyle name="Standard 9 4 2 2 2 2" xfId="1934" xr:uid="{00000000-0005-0000-0000-00006A810000}"/>
    <cellStyle name="Standard 9 4 2 2 2 2 2" xfId="5470" xr:uid="{00000000-0005-0000-0000-00006B810000}"/>
    <cellStyle name="Standard 9 4 2 2 2 2 2 2" xfId="13891" xr:uid="{00000000-0005-0000-0000-00006C810000}"/>
    <cellStyle name="Standard 9 4 2 2 2 2 2 2 2" xfId="30729" xr:uid="{00000000-0005-0000-0000-00006D810000}"/>
    <cellStyle name="Standard 9 4 2 2 2 2 2 3" xfId="22311" xr:uid="{00000000-0005-0000-0000-00006E810000}"/>
    <cellStyle name="Standard 9 4 2 2 2 2 3" xfId="10409" xr:uid="{00000000-0005-0000-0000-00006F810000}"/>
    <cellStyle name="Standard 9 4 2 2 2 2 3 2" xfId="27247" xr:uid="{00000000-0005-0000-0000-000070810000}"/>
    <cellStyle name="Standard 9 4 2 2 2 2 4" xfId="18829" xr:uid="{00000000-0005-0000-0000-000071810000}"/>
    <cellStyle name="Standard 9 4 2 2 2 3" xfId="4482" xr:uid="{00000000-0005-0000-0000-000072810000}"/>
    <cellStyle name="Standard 9 4 2 2 2 3 2" xfId="12903" xr:uid="{00000000-0005-0000-0000-000073810000}"/>
    <cellStyle name="Standard 9 4 2 2 2 3 2 2" xfId="29741" xr:uid="{00000000-0005-0000-0000-000074810000}"/>
    <cellStyle name="Standard 9 4 2 2 2 3 3" xfId="21323" xr:uid="{00000000-0005-0000-0000-000075810000}"/>
    <cellStyle name="Standard 9 4 2 2 2 4" xfId="9421" xr:uid="{00000000-0005-0000-0000-000076810000}"/>
    <cellStyle name="Standard 9 4 2 2 2 4 2" xfId="26259" xr:uid="{00000000-0005-0000-0000-000077810000}"/>
    <cellStyle name="Standard 9 4 2 2 2 5" xfId="17841" xr:uid="{00000000-0005-0000-0000-000078810000}"/>
    <cellStyle name="Standard 9 4 2 2 3" xfId="1439" xr:uid="{00000000-0005-0000-0000-000079810000}"/>
    <cellStyle name="Standard 9 4 2 2 3 2" xfId="4975" xr:uid="{00000000-0005-0000-0000-00007A810000}"/>
    <cellStyle name="Standard 9 4 2 2 3 2 2" xfId="13396" xr:uid="{00000000-0005-0000-0000-00007B810000}"/>
    <cellStyle name="Standard 9 4 2 2 3 2 2 2" xfId="30234" xr:uid="{00000000-0005-0000-0000-00007C810000}"/>
    <cellStyle name="Standard 9 4 2 2 3 2 3" xfId="21816" xr:uid="{00000000-0005-0000-0000-00007D810000}"/>
    <cellStyle name="Standard 9 4 2 2 3 3" xfId="9914" xr:uid="{00000000-0005-0000-0000-00007E810000}"/>
    <cellStyle name="Standard 9 4 2 2 3 3 2" xfId="26752" xr:uid="{00000000-0005-0000-0000-00007F810000}"/>
    <cellStyle name="Standard 9 4 2 2 3 4" xfId="18334" xr:uid="{00000000-0005-0000-0000-000080810000}"/>
    <cellStyle name="Standard 9 4 2 2 4" xfId="2639" xr:uid="{00000000-0005-0000-0000-000081810000}"/>
    <cellStyle name="Standard 9 4 2 2 4 2" xfId="6125" xr:uid="{00000000-0005-0000-0000-000082810000}"/>
    <cellStyle name="Standard 9 4 2 2 4 2 2" xfId="14546" xr:uid="{00000000-0005-0000-0000-000083810000}"/>
    <cellStyle name="Standard 9 4 2 2 4 2 2 2" xfId="31384" xr:uid="{00000000-0005-0000-0000-000084810000}"/>
    <cellStyle name="Standard 9 4 2 2 4 2 3" xfId="22966" xr:uid="{00000000-0005-0000-0000-000085810000}"/>
    <cellStyle name="Standard 9 4 2 2 4 3" xfId="11064" xr:uid="{00000000-0005-0000-0000-000086810000}"/>
    <cellStyle name="Standard 9 4 2 2 4 3 2" xfId="27902" xr:uid="{00000000-0005-0000-0000-000087810000}"/>
    <cellStyle name="Standard 9 4 2 2 4 4" xfId="19484" xr:uid="{00000000-0005-0000-0000-000088810000}"/>
    <cellStyle name="Standard 9 4 2 2 5" xfId="3134" xr:uid="{00000000-0005-0000-0000-000089810000}"/>
    <cellStyle name="Standard 9 4 2 2 5 2" xfId="6616" xr:uid="{00000000-0005-0000-0000-00008A810000}"/>
    <cellStyle name="Standard 9 4 2 2 5 2 2" xfId="15037" xr:uid="{00000000-0005-0000-0000-00008B810000}"/>
    <cellStyle name="Standard 9 4 2 2 5 2 2 2" xfId="31875" xr:uid="{00000000-0005-0000-0000-00008C810000}"/>
    <cellStyle name="Standard 9 4 2 2 5 2 3" xfId="23457" xr:uid="{00000000-0005-0000-0000-00008D810000}"/>
    <cellStyle name="Standard 9 4 2 2 5 3" xfId="11555" xr:uid="{00000000-0005-0000-0000-00008E810000}"/>
    <cellStyle name="Standard 9 4 2 2 5 3 2" xfId="28393" xr:uid="{00000000-0005-0000-0000-00008F810000}"/>
    <cellStyle name="Standard 9 4 2 2 5 4" xfId="19975" xr:uid="{00000000-0005-0000-0000-000090810000}"/>
    <cellStyle name="Standard 9 4 2 2 6" xfId="3631" xr:uid="{00000000-0005-0000-0000-000091810000}"/>
    <cellStyle name="Standard 9 4 2 2 6 2" xfId="7113" xr:uid="{00000000-0005-0000-0000-000092810000}"/>
    <cellStyle name="Standard 9 4 2 2 6 2 2" xfId="15534" xr:uid="{00000000-0005-0000-0000-000093810000}"/>
    <cellStyle name="Standard 9 4 2 2 6 2 2 2" xfId="32372" xr:uid="{00000000-0005-0000-0000-000094810000}"/>
    <cellStyle name="Standard 9 4 2 2 6 2 3" xfId="23954" xr:uid="{00000000-0005-0000-0000-000095810000}"/>
    <cellStyle name="Standard 9 4 2 2 6 3" xfId="12052" xr:uid="{00000000-0005-0000-0000-000096810000}"/>
    <cellStyle name="Standard 9 4 2 2 6 3 2" xfId="28890" xr:uid="{00000000-0005-0000-0000-000097810000}"/>
    <cellStyle name="Standard 9 4 2 2 6 4" xfId="20472" xr:uid="{00000000-0005-0000-0000-000098810000}"/>
    <cellStyle name="Standard 9 4 2 2 7" xfId="3987" xr:uid="{00000000-0005-0000-0000-000099810000}"/>
    <cellStyle name="Standard 9 4 2 2 7 2" xfId="12408" xr:uid="{00000000-0005-0000-0000-00009A810000}"/>
    <cellStyle name="Standard 9 4 2 2 7 2 2" xfId="29246" xr:uid="{00000000-0005-0000-0000-00009B810000}"/>
    <cellStyle name="Standard 9 4 2 2 7 3" xfId="20828" xr:uid="{00000000-0005-0000-0000-00009C810000}"/>
    <cellStyle name="Standard 9 4 2 2 8" xfId="7608" xr:uid="{00000000-0005-0000-0000-00009D810000}"/>
    <cellStyle name="Standard 9 4 2 2 8 2" xfId="16029" xr:uid="{00000000-0005-0000-0000-00009E810000}"/>
    <cellStyle name="Standard 9 4 2 2 8 2 2" xfId="32867" xr:uid="{00000000-0005-0000-0000-00009F810000}"/>
    <cellStyle name="Standard 9 4 2 2 8 3" xfId="24449" xr:uid="{00000000-0005-0000-0000-0000A0810000}"/>
    <cellStyle name="Standard 9 4 2 2 9" xfId="8099" xr:uid="{00000000-0005-0000-0000-0000A1810000}"/>
    <cellStyle name="Standard 9 4 2 2 9 2" xfId="16520" xr:uid="{00000000-0005-0000-0000-0000A2810000}"/>
    <cellStyle name="Standard 9 4 2 2 9 2 2" xfId="33358" xr:uid="{00000000-0005-0000-0000-0000A3810000}"/>
    <cellStyle name="Standard 9 4 2 2 9 3" xfId="24940" xr:uid="{00000000-0005-0000-0000-0000A4810000}"/>
    <cellStyle name="Standard 9 4 2 3" xfId="612" xr:uid="{00000000-0005-0000-0000-0000A5810000}"/>
    <cellStyle name="Standard 9 4 2 3 10" xfId="8593" xr:uid="{00000000-0005-0000-0000-0000A6810000}"/>
    <cellStyle name="Standard 9 4 2 3 10 2" xfId="17014" xr:uid="{00000000-0005-0000-0000-0000A7810000}"/>
    <cellStyle name="Standard 9 4 2 3 10 2 2" xfId="33852" xr:uid="{00000000-0005-0000-0000-0000A8810000}"/>
    <cellStyle name="Standard 9 4 2 3 10 3" xfId="25434" xr:uid="{00000000-0005-0000-0000-0000A9810000}"/>
    <cellStyle name="Standard 9 4 2 3 11" xfId="9088" xr:uid="{00000000-0005-0000-0000-0000AA810000}"/>
    <cellStyle name="Standard 9 4 2 3 11 2" xfId="25926" xr:uid="{00000000-0005-0000-0000-0000AB810000}"/>
    <cellStyle name="Standard 9 4 2 3 12" xfId="17508" xr:uid="{00000000-0005-0000-0000-0000AC810000}"/>
    <cellStyle name="Standard 9 4 2 3 2" xfId="1108" xr:uid="{00000000-0005-0000-0000-0000AD810000}"/>
    <cellStyle name="Standard 9 4 2 3 2 2" xfId="2096" xr:uid="{00000000-0005-0000-0000-0000AE810000}"/>
    <cellStyle name="Standard 9 4 2 3 2 2 2" xfId="5632" xr:uid="{00000000-0005-0000-0000-0000AF810000}"/>
    <cellStyle name="Standard 9 4 2 3 2 2 2 2" xfId="14053" xr:uid="{00000000-0005-0000-0000-0000B0810000}"/>
    <cellStyle name="Standard 9 4 2 3 2 2 2 2 2" xfId="30891" xr:uid="{00000000-0005-0000-0000-0000B1810000}"/>
    <cellStyle name="Standard 9 4 2 3 2 2 2 3" xfId="22473" xr:uid="{00000000-0005-0000-0000-0000B2810000}"/>
    <cellStyle name="Standard 9 4 2 3 2 2 3" xfId="10571" xr:uid="{00000000-0005-0000-0000-0000B3810000}"/>
    <cellStyle name="Standard 9 4 2 3 2 2 3 2" xfId="27409" xr:uid="{00000000-0005-0000-0000-0000B4810000}"/>
    <cellStyle name="Standard 9 4 2 3 2 2 4" xfId="18991" xr:uid="{00000000-0005-0000-0000-0000B5810000}"/>
    <cellStyle name="Standard 9 4 2 3 2 3" xfId="4644" xr:uid="{00000000-0005-0000-0000-0000B6810000}"/>
    <cellStyle name="Standard 9 4 2 3 2 3 2" xfId="13065" xr:uid="{00000000-0005-0000-0000-0000B7810000}"/>
    <cellStyle name="Standard 9 4 2 3 2 3 2 2" xfId="29903" xr:uid="{00000000-0005-0000-0000-0000B8810000}"/>
    <cellStyle name="Standard 9 4 2 3 2 3 3" xfId="21485" xr:uid="{00000000-0005-0000-0000-0000B9810000}"/>
    <cellStyle name="Standard 9 4 2 3 2 4" xfId="9583" xr:uid="{00000000-0005-0000-0000-0000BA810000}"/>
    <cellStyle name="Standard 9 4 2 3 2 4 2" xfId="26421" xr:uid="{00000000-0005-0000-0000-0000BB810000}"/>
    <cellStyle name="Standard 9 4 2 3 2 5" xfId="18003" xr:uid="{00000000-0005-0000-0000-0000BC810000}"/>
    <cellStyle name="Standard 9 4 2 3 3" xfId="1601" xr:uid="{00000000-0005-0000-0000-0000BD810000}"/>
    <cellStyle name="Standard 9 4 2 3 3 2" xfId="5137" xr:uid="{00000000-0005-0000-0000-0000BE810000}"/>
    <cellStyle name="Standard 9 4 2 3 3 2 2" xfId="13558" xr:uid="{00000000-0005-0000-0000-0000BF810000}"/>
    <cellStyle name="Standard 9 4 2 3 3 2 2 2" xfId="30396" xr:uid="{00000000-0005-0000-0000-0000C0810000}"/>
    <cellStyle name="Standard 9 4 2 3 3 2 3" xfId="21978" xr:uid="{00000000-0005-0000-0000-0000C1810000}"/>
    <cellStyle name="Standard 9 4 2 3 3 3" xfId="10076" xr:uid="{00000000-0005-0000-0000-0000C2810000}"/>
    <cellStyle name="Standard 9 4 2 3 3 3 2" xfId="26914" xr:uid="{00000000-0005-0000-0000-0000C3810000}"/>
    <cellStyle name="Standard 9 4 2 3 3 4" xfId="18496" xr:uid="{00000000-0005-0000-0000-0000C4810000}"/>
    <cellStyle name="Standard 9 4 2 3 4" xfId="2640" xr:uid="{00000000-0005-0000-0000-0000C5810000}"/>
    <cellStyle name="Standard 9 4 2 3 4 2" xfId="6126" xr:uid="{00000000-0005-0000-0000-0000C6810000}"/>
    <cellStyle name="Standard 9 4 2 3 4 2 2" xfId="14547" xr:uid="{00000000-0005-0000-0000-0000C7810000}"/>
    <cellStyle name="Standard 9 4 2 3 4 2 2 2" xfId="31385" xr:uid="{00000000-0005-0000-0000-0000C8810000}"/>
    <cellStyle name="Standard 9 4 2 3 4 2 3" xfId="22967" xr:uid="{00000000-0005-0000-0000-0000C9810000}"/>
    <cellStyle name="Standard 9 4 2 3 4 3" xfId="11065" xr:uid="{00000000-0005-0000-0000-0000CA810000}"/>
    <cellStyle name="Standard 9 4 2 3 4 3 2" xfId="27903" xr:uid="{00000000-0005-0000-0000-0000CB810000}"/>
    <cellStyle name="Standard 9 4 2 3 4 4" xfId="19485" xr:uid="{00000000-0005-0000-0000-0000CC810000}"/>
    <cellStyle name="Standard 9 4 2 3 5" xfId="3135" xr:uid="{00000000-0005-0000-0000-0000CD810000}"/>
    <cellStyle name="Standard 9 4 2 3 5 2" xfId="6617" xr:uid="{00000000-0005-0000-0000-0000CE810000}"/>
    <cellStyle name="Standard 9 4 2 3 5 2 2" xfId="15038" xr:uid="{00000000-0005-0000-0000-0000CF810000}"/>
    <cellStyle name="Standard 9 4 2 3 5 2 2 2" xfId="31876" xr:uid="{00000000-0005-0000-0000-0000D0810000}"/>
    <cellStyle name="Standard 9 4 2 3 5 2 3" xfId="23458" xr:uid="{00000000-0005-0000-0000-0000D1810000}"/>
    <cellStyle name="Standard 9 4 2 3 5 3" xfId="11556" xr:uid="{00000000-0005-0000-0000-0000D2810000}"/>
    <cellStyle name="Standard 9 4 2 3 5 3 2" xfId="28394" xr:uid="{00000000-0005-0000-0000-0000D3810000}"/>
    <cellStyle name="Standard 9 4 2 3 5 4" xfId="19976" xr:uid="{00000000-0005-0000-0000-0000D4810000}"/>
    <cellStyle name="Standard 9 4 2 3 6" xfId="3632" xr:uid="{00000000-0005-0000-0000-0000D5810000}"/>
    <cellStyle name="Standard 9 4 2 3 6 2" xfId="7114" xr:uid="{00000000-0005-0000-0000-0000D6810000}"/>
    <cellStyle name="Standard 9 4 2 3 6 2 2" xfId="15535" xr:uid="{00000000-0005-0000-0000-0000D7810000}"/>
    <cellStyle name="Standard 9 4 2 3 6 2 2 2" xfId="32373" xr:uid="{00000000-0005-0000-0000-0000D8810000}"/>
    <cellStyle name="Standard 9 4 2 3 6 2 3" xfId="23955" xr:uid="{00000000-0005-0000-0000-0000D9810000}"/>
    <cellStyle name="Standard 9 4 2 3 6 3" xfId="12053" xr:uid="{00000000-0005-0000-0000-0000DA810000}"/>
    <cellStyle name="Standard 9 4 2 3 6 3 2" xfId="28891" xr:uid="{00000000-0005-0000-0000-0000DB810000}"/>
    <cellStyle name="Standard 9 4 2 3 6 4" xfId="20473" xr:uid="{00000000-0005-0000-0000-0000DC810000}"/>
    <cellStyle name="Standard 9 4 2 3 7" xfId="4149" xr:uid="{00000000-0005-0000-0000-0000DD810000}"/>
    <cellStyle name="Standard 9 4 2 3 7 2" xfId="12570" xr:uid="{00000000-0005-0000-0000-0000DE810000}"/>
    <cellStyle name="Standard 9 4 2 3 7 2 2" xfId="29408" xr:uid="{00000000-0005-0000-0000-0000DF810000}"/>
    <cellStyle name="Standard 9 4 2 3 7 3" xfId="20990" xr:uid="{00000000-0005-0000-0000-0000E0810000}"/>
    <cellStyle name="Standard 9 4 2 3 8" xfId="7609" xr:uid="{00000000-0005-0000-0000-0000E1810000}"/>
    <cellStyle name="Standard 9 4 2 3 8 2" xfId="16030" xr:uid="{00000000-0005-0000-0000-0000E2810000}"/>
    <cellStyle name="Standard 9 4 2 3 8 2 2" xfId="32868" xr:uid="{00000000-0005-0000-0000-0000E3810000}"/>
    <cellStyle name="Standard 9 4 2 3 8 3" xfId="24450" xr:uid="{00000000-0005-0000-0000-0000E4810000}"/>
    <cellStyle name="Standard 9 4 2 3 9" xfId="8100" xr:uid="{00000000-0005-0000-0000-0000E5810000}"/>
    <cellStyle name="Standard 9 4 2 3 9 2" xfId="16521" xr:uid="{00000000-0005-0000-0000-0000E6810000}"/>
    <cellStyle name="Standard 9 4 2 3 9 2 2" xfId="33359" xr:uid="{00000000-0005-0000-0000-0000E7810000}"/>
    <cellStyle name="Standard 9 4 2 3 9 3" xfId="24941" xr:uid="{00000000-0005-0000-0000-0000E8810000}"/>
    <cellStyle name="Standard 9 4 2 4" xfId="783" xr:uid="{00000000-0005-0000-0000-0000E9810000}"/>
    <cellStyle name="Standard 9 4 2 4 2" xfId="1771" xr:uid="{00000000-0005-0000-0000-0000EA810000}"/>
    <cellStyle name="Standard 9 4 2 4 2 2" xfId="5307" xr:uid="{00000000-0005-0000-0000-0000EB810000}"/>
    <cellStyle name="Standard 9 4 2 4 2 2 2" xfId="13728" xr:uid="{00000000-0005-0000-0000-0000EC810000}"/>
    <cellStyle name="Standard 9 4 2 4 2 2 2 2" xfId="30566" xr:uid="{00000000-0005-0000-0000-0000ED810000}"/>
    <cellStyle name="Standard 9 4 2 4 2 2 3" xfId="22148" xr:uid="{00000000-0005-0000-0000-0000EE810000}"/>
    <cellStyle name="Standard 9 4 2 4 2 3" xfId="10246" xr:uid="{00000000-0005-0000-0000-0000EF810000}"/>
    <cellStyle name="Standard 9 4 2 4 2 3 2" xfId="27084" xr:uid="{00000000-0005-0000-0000-0000F0810000}"/>
    <cellStyle name="Standard 9 4 2 4 2 4" xfId="18666" xr:uid="{00000000-0005-0000-0000-0000F1810000}"/>
    <cellStyle name="Standard 9 4 2 4 3" xfId="4319" xr:uid="{00000000-0005-0000-0000-0000F2810000}"/>
    <cellStyle name="Standard 9 4 2 4 3 2" xfId="12740" xr:uid="{00000000-0005-0000-0000-0000F3810000}"/>
    <cellStyle name="Standard 9 4 2 4 3 2 2" xfId="29578" xr:uid="{00000000-0005-0000-0000-0000F4810000}"/>
    <cellStyle name="Standard 9 4 2 4 3 3" xfId="21160" xr:uid="{00000000-0005-0000-0000-0000F5810000}"/>
    <cellStyle name="Standard 9 4 2 4 4" xfId="9258" xr:uid="{00000000-0005-0000-0000-0000F6810000}"/>
    <cellStyle name="Standard 9 4 2 4 4 2" xfId="26096" xr:uid="{00000000-0005-0000-0000-0000F7810000}"/>
    <cellStyle name="Standard 9 4 2 4 5" xfId="17678" xr:uid="{00000000-0005-0000-0000-0000F8810000}"/>
    <cellStyle name="Standard 9 4 2 5" xfId="1276" xr:uid="{00000000-0005-0000-0000-0000F9810000}"/>
    <cellStyle name="Standard 9 4 2 5 2" xfId="4812" xr:uid="{00000000-0005-0000-0000-0000FA810000}"/>
    <cellStyle name="Standard 9 4 2 5 2 2" xfId="13233" xr:uid="{00000000-0005-0000-0000-0000FB810000}"/>
    <cellStyle name="Standard 9 4 2 5 2 2 2" xfId="30071" xr:uid="{00000000-0005-0000-0000-0000FC810000}"/>
    <cellStyle name="Standard 9 4 2 5 2 3" xfId="21653" xr:uid="{00000000-0005-0000-0000-0000FD810000}"/>
    <cellStyle name="Standard 9 4 2 5 3" xfId="9751" xr:uid="{00000000-0005-0000-0000-0000FE810000}"/>
    <cellStyle name="Standard 9 4 2 5 3 2" xfId="26589" xr:uid="{00000000-0005-0000-0000-0000FF810000}"/>
    <cellStyle name="Standard 9 4 2 5 4" xfId="18171" xr:uid="{00000000-0005-0000-0000-000000820000}"/>
    <cellStyle name="Standard 9 4 2 6" xfId="2638" xr:uid="{00000000-0005-0000-0000-000001820000}"/>
    <cellStyle name="Standard 9 4 2 6 2" xfId="6124" xr:uid="{00000000-0005-0000-0000-000002820000}"/>
    <cellStyle name="Standard 9 4 2 6 2 2" xfId="14545" xr:uid="{00000000-0005-0000-0000-000003820000}"/>
    <cellStyle name="Standard 9 4 2 6 2 2 2" xfId="31383" xr:uid="{00000000-0005-0000-0000-000004820000}"/>
    <cellStyle name="Standard 9 4 2 6 2 3" xfId="22965" xr:uid="{00000000-0005-0000-0000-000005820000}"/>
    <cellStyle name="Standard 9 4 2 6 3" xfId="11063" xr:uid="{00000000-0005-0000-0000-000006820000}"/>
    <cellStyle name="Standard 9 4 2 6 3 2" xfId="27901" xr:uid="{00000000-0005-0000-0000-000007820000}"/>
    <cellStyle name="Standard 9 4 2 6 4" xfId="19483" xr:uid="{00000000-0005-0000-0000-000008820000}"/>
    <cellStyle name="Standard 9 4 2 7" xfId="3133" xr:uid="{00000000-0005-0000-0000-000009820000}"/>
    <cellStyle name="Standard 9 4 2 7 2" xfId="6615" xr:uid="{00000000-0005-0000-0000-00000A820000}"/>
    <cellStyle name="Standard 9 4 2 7 2 2" xfId="15036" xr:uid="{00000000-0005-0000-0000-00000B820000}"/>
    <cellStyle name="Standard 9 4 2 7 2 2 2" xfId="31874" xr:uid="{00000000-0005-0000-0000-00000C820000}"/>
    <cellStyle name="Standard 9 4 2 7 2 3" xfId="23456" xr:uid="{00000000-0005-0000-0000-00000D820000}"/>
    <cellStyle name="Standard 9 4 2 7 3" xfId="11554" xr:uid="{00000000-0005-0000-0000-00000E820000}"/>
    <cellStyle name="Standard 9 4 2 7 3 2" xfId="28392" xr:uid="{00000000-0005-0000-0000-00000F820000}"/>
    <cellStyle name="Standard 9 4 2 7 4" xfId="19974" xr:uid="{00000000-0005-0000-0000-000010820000}"/>
    <cellStyle name="Standard 9 4 2 8" xfId="3630" xr:uid="{00000000-0005-0000-0000-000011820000}"/>
    <cellStyle name="Standard 9 4 2 8 2" xfId="7112" xr:uid="{00000000-0005-0000-0000-000012820000}"/>
    <cellStyle name="Standard 9 4 2 8 2 2" xfId="15533" xr:uid="{00000000-0005-0000-0000-000013820000}"/>
    <cellStyle name="Standard 9 4 2 8 2 2 2" xfId="32371" xr:uid="{00000000-0005-0000-0000-000014820000}"/>
    <cellStyle name="Standard 9 4 2 8 2 3" xfId="23953" xr:uid="{00000000-0005-0000-0000-000015820000}"/>
    <cellStyle name="Standard 9 4 2 8 3" xfId="12051" xr:uid="{00000000-0005-0000-0000-000016820000}"/>
    <cellStyle name="Standard 9 4 2 8 3 2" xfId="28889" xr:uid="{00000000-0005-0000-0000-000017820000}"/>
    <cellStyle name="Standard 9 4 2 8 4" xfId="20471" xr:uid="{00000000-0005-0000-0000-000018820000}"/>
    <cellStyle name="Standard 9 4 2 9" xfId="3824" xr:uid="{00000000-0005-0000-0000-000019820000}"/>
    <cellStyle name="Standard 9 4 2 9 2" xfId="12245" xr:uid="{00000000-0005-0000-0000-00001A820000}"/>
    <cellStyle name="Standard 9 4 2 9 2 2" xfId="29083" xr:uid="{00000000-0005-0000-0000-00001B820000}"/>
    <cellStyle name="Standard 9 4 2 9 3" xfId="20665" xr:uid="{00000000-0005-0000-0000-00001C820000}"/>
    <cellStyle name="Standard 9 4 3" xfId="406" xr:uid="{00000000-0005-0000-0000-00001D820000}"/>
    <cellStyle name="Standard 9 4 3 10" xfId="8594" xr:uid="{00000000-0005-0000-0000-00001E820000}"/>
    <cellStyle name="Standard 9 4 3 10 2" xfId="17015" xr:uid="{00000000-0005-0000-0000-00001F820000}"/>
    <cellStyle name="Standard 9 4 3 10 2 2" xfId="33853" xr:uid="{00000000-0005-0000-0000-000020820000}"/>
    <cellStyle name="Standard 9 4 3 10 3" xfId="25435" xr:uid="{00000000-0005-0000-0000-000021820000}"/>
    <cellStyle name="Standard 9 4 3 11" xfId="8881" xr:uid="{00000000-0005-0000-0000-000022820000}"/>
    <cellStyle name="Standard 9 4 3 11 2" xfId="25720" xr:uid="{00000000-0005-0000-0000-000023820000}"/>
    <cellStyle name="Standard 9 4 3 12" xfId="17301" xr:uid="{00000000-0005-0000-0000-000024820000}"/>
    <cellStyle name="Standard 9 4 3 2" xfId="902" xr:uid="{00000000-0005-0000-0000-000025820000}"/>
    <cellStyle name="Standard 9 4 3 2 2" xfId="1890" xr:uid="{00000000-0005-0000-0000-000026820000}"/>
    <cellStyle name="Standard 9 4 3 2 2 2" xfId="5426" xr:uid="{00000000-0005-0000-0000-000027820000}"/>
    <cellStyle name="Standard 9 4 3 2 2 2 2" xfId="13847" xr:uid="{00000000-0005-0000-0000-000028820000}"/>
    <cellStyle name="Standard 9 4 3 2 2 2 2 2" xfId="30685" xr:uid="{00000000-0005-0000-0000-000029820000}"/>
    <cellStyle name="Standard 9 4 3 2 2 2 3" xfId="22267" xr:uid="{00000000-0005-0000-0000-00002A820000}"/>
    <cellStyle name="Standard 9 4 3 2 2 3" xfId="10365" xr:uid="{00000000-0005-0000-0000-00002B820000}"/>
    <cellStyle name="Standard 9 4 3 2 2 3 2" xfId="27203" xr:uid="{00000000-0005-0000-0000-00002C820000}"/>
    <cellStyle name="Standard 9 4 3 2 2 4" xfId="18785" xr:uid="{00000000-0005-0000-0000-00002D820000}"/>
    <cellStyle name="Standard 9 4 3 2 3" xfId="4438" xr:uid="{00000000-0005-0000-0000-00002E820000}"/>
    <cellStyle name="Standard 9 4 3 2 3 2" xfId="12859" xr:uid="{00000000-0005-0000-0000-00002F820000}"/>
    <cellStyle name="Standard 9 4 3 2 3 2 2" xfId="29697" xr:uid="{00000000-0005-0000-0000-000030820000}"/>
    <cellStyle name="Standard 9 4 3 2 3 3" xfId="21279" xr:uid="{00000000-0005-0000-0000-000031820000}"/>
    <cellStyle name="Standard 9 4 3 2 4" xfId="9377" xr:uid="{00000000-0005-0000-0000-000032820000}"/>
    <cellStyle name="Standard 9 4 3 2 4 2" xfId="26215" xr:uid="{00000000-0005-0000-0000-000033820000}"/>
    <cellStyle name="Standard 9 4 3 2 5" xfId="17797" xr:uid="{00000000-0005-0000-0000-000034820000}"/>
    <cellStyle name="Standard 9 4 3 3" xfId="1395" xr:uid="{00000000-0005-0000-0000-000035820000}"/>
    <cellStyle name="Standard 9 4 3 3 2" xfId="4931" xr:uid="{00000000-0005-0000-0000-000036820000}"/>
    <cellStyle name="Standard 9 4 3 3 2 2" xfId="13352" xr:uid="{00000000-0005-0000-0000-000037820000}"/>
    <cellStyle name="Standard 9 4 3 3 2 2 2" xfId="30190" xr:uid="{00000000-0005-0000-0000-000038820000}"/>
    <cellStyle name="Standard 9 4 3 3 2 3" xfId="21772" xr:uid="{00000000-0005-0000-0000-000039820000}"/>
    <cellStyle name="Standard 9 4 3 3 3" xfId="9870" xr:uid="{00000000-0005-0000-0000-00003A820000}"/>
    <cellStyle name="Standard 9 4 3 3 3 2" xfId="26708" xr:uid="{00000000-0005-0000-0000-00003B820000}"/>
    <cellStyle name="Standard 9 4 3 3 4" xfId="18290" xr:uid="{00000000-0005-0000-0000-00003C820000}"/>
    <cellStyle name="Standard 9 4 3 4" xfId="2641" xr:uid="{00000000-0005-0000-0000-00003D820000}"/>
    <cellStyle name="Standard 9 4 3 4 2" xfId="6127" xr:uid="{00000000-0005-0000-0000-00003E820000}"/>
    <cellStyle name="Standard 9 4 3 4 2 2" xfId="14548" xr:uid="{00000000-0005-0000-0000-00003F820000}"/>
    <cellStyle name="Standard 9 4 3 4 2 2 2" xfId="31386" xr:uid="{00000000-0005-0000-0000-000040820000}"/>
    <cellStyle name="Standard 9 4 3 4 2 3" xfId="22968" xr:uid="{00000000-0005-0000-0000-000041820000}"/>
    <cellStyle name="Standard 9 4 3 4 3" xfId="11066" xr:uid="{00000000-0005-0000-0000-000042820000}"/>
    <cellStyle name="Standard 9 4 3 4 3 2" xfId="27904" xr:uid="{00000000-0005-0000-0000-000043820000}"/>
    <cellStyle name="Standard 9 4 3 4 4" xfId="19486" xr:uid="{00000000-0005-0000-0000-000044820000}"/>
    <cellStyle name="Standard 9 4 3 5" xfId="3136" xr:uid="{00000000-0005-0000-0000-000045820000}"/>
    <cellStyle name="Standard 9 4 3 5 2" xfId="6618" xr:uid="{00000000-0005-0000-0000-000046820000}"/>
    <cellStyle name="Standard 9 4 3 5 2 2" xfId="15039" xr:uid="{00000000-0005-0000-0000-000047820000}"/>
    <cellStyle name="Standard 9 4 3 5 2 2 2" xfId="31877" xr:uid="{00000000-0005-0000-0000-000048820000}"/>
    <cellStyle name="Standard 9 4 3 5 2 3" xfId="23459" xr:uid="{00000000-0005-0000-0000-000049820000}"/>
    <cellStyle name="Standard 9 4 3 5 3" xfId="11557" xr:uid="{00000000-0005-0000-0000-00004A820000}"/>
    <cellStyle name="Standard 9 4 3 5 3 2" xfId="28395" xr:uid="{00000000-0005-0000-0000-00004B820000}"/>
    <cellStyle name="Standard 9 4 3 5 4" xfId="19977" xr:uid="{00000000-0005-0000-0000-00004C820000}"/>
    <cellStyle name="Standard 9 4 3 6" xfId="3633" xr:uid="{00000000-0005-0000-0000-00004D820000}"/>
    <cellStyle name="Standard 9 4 3 6 2" xfId="7115" xr:uid="{00000000-0005-0000-0000-00004E820000}"/>
    <cellStyle name="Standard 9 4 3 6 2 2" xfId="15536" xr:uid="{00000000-0005-0000-0000-00004F820000}"/>
    <cellStyle name="Standard 9 4 3 6 2 2 2" xfId="32374" xr:uid="{00000000-0005-0000-0000-000050820000}"/>
    <cellStyle name="Standard 9 4 3 6 2 3" xfId="23956" xr:uid="{00000000-0005-0000-0000-000051820000}"/>
    <cellStyle name="Standard 9 4 3 6 3" xfId="12054" xr:uid="{00000000-0005-0000-0000-000052820000}"/>
    <cellStyle name="Standard 9 4 3 6 3 2" xfId="28892" xr:uid="{00000000-0005-0000-0000-000053820000}"/>
    <cellStyle name="Standard 9 4 3 6 4" xfId="20474" xr:uid="{00000000-0005-0000-0000-000054820000}"/>
    <cellStyle name="Standard 9 4 3 7" xfId="3943" xr:uid="{00000000-0005-0000-0000-000055820000}"/>
    <cellStyle name="Standard 9 4 3 7 2" xfId="12364" xr:uid="{00000000-0005-0000-0000-000056820000}"/>
    <cellStyle name="Standard 9 4 3 7 2 2" xfId="29202" xr:uid="{00000000-0005-0000-0000-000057820000}"/>
    <cellStyle name="Standard 9 4 3 7 3" xfId="20784" xr:uid="{00000000-0005-0000-0000-000058820000}"/>
    <cellStyle name="Standard 9 4 3 8" xfId="7610" xr:uid="{00000000-0005-0000-0000-000059820000}"/>
    <cellStyle name="Standard 9 4 3 8 2" xfId="16031" xr:uid="{00000000-0005-0000-0000-00005A820000}"/>
    <cellStyle name="Standard 9 4 3 8 2 2" xfId="32869" xr:uid="{00000000-0005-0000-0000-00005B820000}"/>
    <cellStyle name="Standard 9 4 3 8 3" xfId="24451" xr:uid="{00000000-0005-0000-0000-00005C820000}"/>
    <cellStyle name="Standard 9 4 3 9" xfId="8101" xr:uid="{00000000-0005-0000-0000-00005D820000}"/>
    <cellStyle name="Standard 9 4 3 9 2" xfId="16522" xr:uid="{00000000-0005-0000-0000-00005E820000}"/>
    <cellStyle name="Standard 9 4 3 9 2 2" xfId="33360" xr:uid="{00000000-0005-0000-0000-00005F820000}"/>
    <cellStyle name="Standard 9 4 3 9 3" xfId="24942" xr:uid="{00000000-0005-0000-0000-000060820000}"/>
    <cellStyle name="Standard 9 4 4" xfId="568" xr:uid="{00000000-0005-0000-0000-000061820000}"/>
    <cellStyle name="Standard 9 4 4 10" xfId="8595" xr:uid="{00000000-0005-0000-0000-000062820000}"/>
    <cellStyle name="Standard 9 4 4 10 2" xfId="17016" xr:uid="{00000000-0005-0000-0000-000063820000}"/>
    <cellStyle name="Standard 9 4 4 10 2 2" xfId="33854" xr:uid="{00000000-0005-0000-0000-000064820000}"/>
    <cellStyle name="Standard 9 4 4 10 3" xfId="25436" xr:uid="{00000000-0005-0000-0000-000065820000}"/>
    <cellStyle name="Standard 9 4 4 11" xfId="9044" xr:uid="{00000000-0005-0000-0000-000066820000}"/>
    <cellStyle name="Standard 9 4 4 11 2" xfId="25882" xr:uid="{00000000-0005-0000-0000-000067820000}"/>
    <cellStyle name="Standard 9 4 4 12" xfId="17464" xr:uid="{00000000-0005-0000-0000-000068820000}"/>
    <cellStyle name="Standard 9 4 4 2" xfId="1064" xr:uid="{00000000-0005-0000-0000-000069820000}"/>
    <cellStyle name="Standard 9 4 4 2 2" xfId="2052" xr:uid="{00000000-0005-0000-0000-00006A820000}"/>
    <cellStyle name="Standard 9 4 4 2 2 2" xfId="5588" xr:uid="{00000000-0005-0000-0000-00006B820000}"/>
    <cellStyle name="Standard 9 4 4 2 2 2 2" xfId="14009" xr:uid="{00000000-0005-0000-0000-00006C820000}"/>
    <cellStyle name="Standard 9 4 4 2 2 2 2 2" xfId="30847" xr:uid="{00000000-0005-0000-0000-00006D820000}"/>
    <cellStyle name="Standard 9 4 4 2 2 2 3" xfId="22429" xr:uid="{00000000-0005-0000-0000-00006E820000}"/>
    <cellStyle name="Standard 9 4 4 2 2 3" xfId="10527" xr:uid="{00000000-0005-0000-0000-00006F820000}"/>
    <cellStyle name="Standard 9 4 4 2 2 3 2" xfId="27365" xr:uid="{00000000-0005-0000-0000-000070820000}"/>
    <cellStyle name="Standard 9 4 4 2 2 4" xfId="18947" xr:uid="{00000000-0005-0000-0000-000071820000}"/>
    <cellStyle name="Standard 9 4 4 2 3" xfId="4600" xr:uid="{00000000-0005-0000-0000-000072820000}"/>
    <cellStyle name="Standard 9 4 4 2 3 2" xfId="13021" xr:uid="{00000000-0005-0000-0000-000073820000}"/>
    <cellStyle name="Standard 9 4 4 2 3 2 2" xfId="29859" xr:uid="{00000000-0005-0000-0000-000074820000}"/>
    <cellStyle name="Standard 9 4 4 2 3 3" xfId="21441" xr:uid="{00000000-0005-0000-0000-000075820000}"/>
    <cellStyle name="Standard 9 4 4 2 4" xfId="9539" xr:uid="{00000000-0005-0000-0000-000076820000}"/>
    <cellStyle name="Standard 9 4 4 2 4 2" xfId="26377" xr:uid="{00000000-0005-0000-0000-000077820000}"/>
    <cellStyle name="Standard 9 4 4 2 5" xfId="17959" xr:uid="{00000000-0005-0000-0000-000078820000}"/>
    <cellStyle name="Standard 9 4 4 3" xfId="1557" xr:uid="{00000000-0005-0000-0000-000079820000}"/>
    <cellStyle name="Standard 9 4 4 3 2" xfId="5093" xr:uid="{00000000-0005-0000-0000-00007A820000}"/>
    <cellStyle name="Standard 9 4 4 3 2 2" xfId="13514" xr:uid="{00000000-0005-0000-0000-00007B820000}"/>
    <cellStyle name="Standard 9 4 4 3 2 2 2" xfId="30352" xr:uid="{00000000-0005-0000-0000-00007C820000}"/>
    <cellStyle name="Standard 9 4 4 3 2 3" xfId="21934" xr:uid="{00000000-0005-0000-0000-00007D820000}"/>
    <cellStyle name="Standard 9 4 4 3 3" xfId="10032" xr:uid="{00000000-0005-0000-0000-00007E820000}"/>
    <cellStyle name="Standard 9 4 4 3 3 2" xfId="26870" xr:uid="{00000000-0005-0000-0000-00007F820000}"/>
    <cellStyle name="Standard 9 4 4 3 4" xfId="18452" xr:uid="{00000000-0005-0000-0000-000080820000}"/>
    <cellStyle name="Standard 9 4 4 4" xfId="2642" xr:uid="{00000000-0005-0000-0000-000081820000}"/>
    <cellStyle name="Standard 9 4 4 4 2" xfId="6128" xr:uid="{00000000-0005-0000-0000-000082820000}"/>
    <cellStyle name="Standard 9 4 4 4 2 2" xfId="14549" xr:uid="{00000000-0005-0000-0000-000083820000}"/>
    <cellStyle name="Standard 9 4 4 4 2 2 2" xfId="31387" xr:uid="{00000000-0005-0000-0000-000084820000}"/>
    <cellStyle name="Standard 9 4 4 4 2 3" xfId="22969" xr:uid="{00000000-0005-0000-0000-000085820000}"/>
    <cellStyle name="Standard 9 4 4 4 3" xfId="11067" xr:uid="{00000000-0005-0000-0000-000086820000}"/>
    <cellStyle name="Standard 9 4 4 4 3 2" xfId="27905" xr:uid="{00000000-0005-0000-0000-000087820000}"/>
    <cellStyle name="Standard 9 4 4 4 4" xfId="19487" xr:uid="{00000000-0005-0000-0000-000088820000}"/>
    <cellStyle name="Standard 9 4 4 5" xfId="3137" xr:uid="{00000000-0005-0000-0000-000089820000}"/>
    <cellStyle name="Standard 9 4 4 5 2" xfId="6619" xr:uid="{00000000-0005-0000-0000-00008A820000}"/>
    <cellStyle name="Standard 9 4 4 5 2 2" xfId="15040" xr:uid="{00000000-0005-0000-0000-00008B820000}"/>
    <cellStyle name="Standard 9 4 4 5 2 2 2" xfId="31878" xr:uid="{00000000-0005-0000-0000-00008C820000}"/>
    <cellStyle name="Standard 9 4 4 5 2 3" xfId="23460" xr:uid="{00000000-0005-0000-0000-00008D820000}"/>
    <cellStyle name="Standard 9 4 4 5 3" xfId="11558" xr:uid="{00000000-0005-0000-0000-00008E820000}"/>
    <cellStyle name="Standard 9 4 4 5 3 2" xfId="28396" xr:uid="{00000000-0005-0000-0000-00008F820000}"/>
    <cellStyle name="Standard 9 4 4 5 4" xfId="19978" xr:uid="{00000000-0005-0000-0000-000090820000}"/>
    <cellStyle name="Standard 9 4 4 6" xfId="3634" xr:uid="{00000000-0005-0000-0000-000091820000}"/>
    <cellStyle name="Standard 9 4 4 6 2" xfId="7116" xr:uid="{00000000-0005-0000-0000-000092820000}"/>
    <cellStyle name="Standard 9 4 4 6 2 2" xfId="15537" xr:uid="{00000000-0005-0000-0000-000093820000}"/>
    <cellStyle name="Standard 9 4 4 6 2 2 2" xfId="32375" xr:uid="{00000000-0005-0000-0000-000094820000}"/>
    <cellStyle name="Standard 9 4 4 6 2 3" xfId="23957" xr:uid="{00000000-0005-0000-0000-000095820000}"/>
    <cellStyle name="Standard 9 4 4 6 3" xfId="12055" xr:uid="{00000000-0005-0000-0000-000096820000}"/>
    <cellStyle name="Standard 9 4 4 6 3 2" xfId="28893" xr:uid="{00000000-0005-0000-0000-000097820000}"/>
    <cellStyle name="Standard 9 4 4 6 4" xfId="20475" xr:uid="{00000000-0005-0000-0000-000098820000}"/>
    <cellStyle name="Standard 9 4 4 7" xfId="4105" xr:uid="{00000000-0005-0000-0000-000099820000}"/>
    <cellStyle name="Standard 9 4 4 7 2" xfId="12526" xr:uid="{00000000-0005-0000-0000-00009A820000}"/>
    <cellStyle name="Standard 9 4 4 7 2 2" xfId="29364" xr:uid="{00000000-0005-0000-0000-00009B820000}"/>
    <cellStyle name="Standard 9 4 4 7 3" xfId="20946" xr:uid="{00000000-0005-0000-0000-00009C820000}"/>
    <cellStyle name="Standard 9 4 4 8" xfId="7611" xr:uid="{00000000-0005-0000-0000-00009D820000}"/>
    <cellStyle name="Standard 9 4 4 8 2" xfId="16032" xr:uid="{00000000-0005-0000-0000-00009E820000}"/>
    <cellStyle name="Standard 9 4 4 8 2 2" xfId="32870" xr:uid="{00000000-0005-0000-0000-00009F820000}"/>
    <cellStyle name="Standard 9 4 4 8 3" xfId="24452" xr:uid="{00000000-0005-0000-0000-0000A0820000}"/>
    <cellStyle name="Standard 9 4 4 9" xfId="8102" xr:uid="{00000000-0005-0000-0000-0000A1820000}"/>
    <cellStyle name="Standard 9 4 4 9 2" xfId="16523" xr:uid="{00000000-0005-0000-0000-0000A2820000}"/>
    <cellStyle name="Standard 9 4 4 9 2 2" xfId="33361" xr:uid="{00000000-0005-0000-0000-0000A3820000}"/>
    <cellStyle name="Standard 9 4 4 9 3" xfId="24943" xr:uid="{00000000-0005-0000-0000-0000A4820000}"/>
    <cellStyle name="Standard 9 4 5" xfId="739" xr:uid="{00000000-0005-0000-0000-0000A5820000}"/>
    <cellStyle name="Standard 9 4 5 2" xfId="1727" xr:uid="{00000000-0005-0000-0000-0000A6820000}"/>
    <cellStyle name="Standard 9 4 5 2 2" xfId="5263" xr:uid="{00000000-0005-0000-0000-0000A7820000}"/>
    <cellStyle name="Standard 9 4 5 2 2 2" xfId="13684" xr:uid="{00000000-0005-0000-0000-0000A8820000}"/>
    <cellStyle name="Standard 9 4 5 2 2 2 2" xfId="30522" xr:uid="{00000000-0005-0000-0000-0000A9820000}"/>
    <cellStyle name="Standard 9 4 5 2 2 3" xfId="22104" xr:uid="{00000000-0005-0000-0000-0000AA820000}"/>
    <cellStyle name="Standard 9 4 5 2 3" xfId="10202" xr:uid="{00000000-0005-0000-0000-0000AB820000}"/>
    <cellStyle name="Standard 9 4 5 2 3 2" xfId="27040" xr:uid="{00000000-0005-0000-0000-0000AC820000}"/>
    <cellStyle name="Standard 9 4 5 2 4" xfId="18622" xr:uid="{00000000-0005-0000-0000-0000AD820000}"/>
    <cellStyle name="Standard 9 4 5 3" xfId="4275" xr:uid="{00000000-0005-0000-0000-0000AE820000}"/>
    <cellStyle name="Standard 9 4 5 3 2" xfId="12696" xr:uid="{00000000-0005-0000-0000-0000AF820000}"/>
    <cellStyle name="Standard 9 4 5 3 2 2" xfId="29534" xr:uid="{00000000-0005-0000-0000-0000B0820000}"/>
    <cellStyle name="Standard 9 4 5 3 3" xfId="21116" xr:uid="{00000000-0005-0000-0000-0000B1820000}"/>
    <cellStyle name="Standard 9 4 5 4" xfId="9214" xr:uid="{00000000-0005-0000-0000-0000B2820000}"/>
    <cellStyle name="Standard 9 4 5 4 2" xfId="26052" xr:uid="{00000000-0005-0000-0000-0000B3820000}"/>
    <cellStyle name="Standard 9 4 5 5" xfId="17634" xr:uid="{00000000-0005-0000-0000-0000B4820000}"/>
    <cellStyle name="Standard 9 4 6" xfId="1232" xr:uid="{00000000-0005-0000-0000-0000B5820000}"/>
    <cellStyle name="Standard 9 4 6 2" xfId="4768" xr:uid="{00000000-0005-0000-0000-0000B6820000}"/>
    <cellStyle name="Standard 9 4 6 2 2" xfId="13189" xr:uid="{00000000-0005-0000-0000-0000B7820000}"/>
    <cellStyle name="Standard 9 4 6 2 2 2" xfId="30027" xr:uid="{00000000-0005-0000-0000-0000B8820000}"/>
    <cellStyle name="Standard 9 4 6 2 3" xfId="21609" xr:uid="{00000000-0005-0000-0000-0000B9820000}"/>
    <cellStyle name="Standard 9 4 6 3" xfId="9707" xr:uid="{00000000-0005-0000-0000-0000BA820000}"/>
    <cellStyle name="Standard 9 4 6 3 2" xfId="26545" xr:uid="{00000000-0005-0000-0000-0000BB820000}"/>
    <cellStyle name="Standard 9 4 6 4" xfId="18127" xr:uid="{00000000-0005-0000-0000-0000BC820000}"/>
    <cellStyle name="Standard 9 4 7" xfId="2637" xr:uid="{00000000-0005-0000-0000-0000BD820000}"/>
    <cellStyle name="Standard 9 4 7 2" xfId="6123" xr:uid="{00000000-0005-0000-0000-0000BE820000}"/>
    <cellStyle name="Standard 9 4 7 2 2" xfId="14544" xr:uid="{00000000-0005-0000-0000-0000BF820000}"/>
    <cellStyle name="Standard 9 4 7 2 2 2" xfId="31382" xr:uid="{00000000-0005-0000-0000-0000C0820000}"/>
    <cellStyle name="Standard 9 4 7 2 3" xfId="22964" xr:uid="{00000000-0005-0000-0000-0000C1820000}"/>
    <cellStyle name="Standard 9 4 7 3" xfId="11062" xr:uid="{00000000-0005-0000-0000-0000C2820000}"/>
    <cellStyle name="Standard 9 4 7 3 2" xfId="27900" xr:uid="{00000000-0005-0000-0000-0000C3820000}"/>
    <cellStyle name="Standard 9 4 7 4" xfId="19482" xr:uid="{00000000-0005-0000-0000-0000C4820000}"/>
    <cellStyle name="Standard 9 4 8" xfId="3132" xr:uid="{00000000-0005-0000-0000-0000C5820000}"/>
    <cellStyle name="Standard 9 4 8 2" xfId="6614" xr:uid="{00000000-0005-0000-0000-0000C6820000}"/>
    <cellStyle name="Standard 9 4 8 2 2" xfId="15035" xr:uid="{00000000-0005-0000-0000-0000C7820000}"/>
    <cellStyle name="Standard 9 4 8 2 2 2" xfId="31873" xr:uid="{00000000-0005-0000-0000-0000C8820000}"/>
    <cellStyle name="Standard 9 4 8 2 3" xfId="23455" xr:uid="{00000000-0005-0000-0000-0000C9820000}"/>
    <cellStyle name="Standard 9 4 8 3" xfId="11553" xr:uid="{00000000-0005-0000-0000-0000CA820000}"/>
    <cellStyle name="Standard 9 4 8 3 2" xfId="28391" xr:uid="{00000000-0005-0000-0000-0000CB820000}"/>
    <cellStyle name="Standard 9 4 8 4" xfId="19973" xr:uid="{00000000-0005-0000-0000-0000CC820000}"/>
    <cellStyle name="Standard 9 4 9" xfId="3629" xr:uid="{00000000-0005-0000-0000-0000CD820000}"/>
    <cellStyle name="Standard 9 4 9 2" xfId="7111" xr:uid="{00000000-0005-0000-0000-0000CE820000}"/>
    <cellStyle name="Standard 9 4 9 2 2" xfId="15532" xr:uid="{00000000-0005-0000-0000-0000CF820000}"/>
    <cellStyle name="Standard 9 4 9 2 2 2" xfId="32370" xr:uid="{00000000-0005-0000-0000-0000D0820000}"/>
    <cellStyle name="Standard 9 4 9 2 3" xfId="23952" xr:uid="{00000000-0005-0000-0000-0000D1820000}"/>
    <cellStyle name="Standard 9 4 9 3" xfId="12050" xr:uid="{00000000-0005-0000-0000-0000D2820000}"/>
    <cellStyle name="Standard 9 4 9 3 2" xfId="28888" xr:uid="{00000000-0005-0000-0000-0000D3820000}"/>
    <cellStyle name="Standard 9 4 9 4" xfId="20470" xr:uid="{00000000-0005-0000-0000-0000D4820000}"/>
    <cellStyle name="Standard 9 4_1" xfId="285" xr:uid="{00000000-0005-0000-0000-0000D5820000}"/>
    <cellStyle name="Standard 9 5" xfId="287" xr:uid="{00000000-0005-0000-0000-0000D6820000}"/>
    <cellStyle name="Standard 9 5 10" xfId="7612" xr:uid="{00000000-0005-0000-0000-0000D7820000}"/>
    <cellStyle name="Standard 9 5 10 2" xfId="16033" xr:uid="{00000000-0005-0000-0000-0000D8820000}"/>
    <cellStyle name="Standard 9 5 10 2 2" xfId="32871" xr:uid="{00000000-0005-0000-0000-0000D9820000}"/>
    <cellStyle name="Standard 9 5 10 3" xfId="24453" xr:uid="{00000000-0005-0000-0000-0000DA820000}"/>
    <cellStyle name="Standard 9 5 11" xfId="8103" xr:uid="{00000000-0005-0000-0000-0000DB820000}"/>
    <cellStyle name="Standard 9 5 11 2" xfId="16524" xr:uid="{00000000-0005-0000-0000-0000DC820000}"/>
    <cellStyle name="Standard 9 5 11 2 2" xfId="33362" xr:uid="{00000000-0005-0000-0000-0000DD820000}"/>
    <cellStyle name="Standard 9 5 11 3" xfId="24944" xr:uid="{00000000-0005-0000-0000-0000DE820000}"/>
    <cellStyle name="Standard 9 5 12" xfId="8596" xr:uid="{00000000-0005-0000-0000-0000DF820000}"/>
    <cellStyle name="Standard 9 5 12 2" xfId="17017" xr:uid="{00000000-0005-0000-0000-0000E0820000}"/>
    <cellStyle name="Standard 9 5 12 2 2" xfId="33855" xr:uid="{00000000-0005-0000-0000-0000E1820000}"/>
    <cellStyle name="Standard 9 5 12 3" xfId="25437" xr:uid="{00000000-0005-0000-0000-0000E2820000}"/>
    <cellStyle name="Standard 9 5 13" xfId="8763" xr:uid="{00000000-0005-0000-0000-0000E3820000}"/>
    <cellStyle name="Standard 9 5 13 2" xfId="25602" xr:uid="{00000000-0005-0000-0000-0000E4820000}"/>
    <cellStyle name="Standard 9 5 14" xfId="17183" xr:uid="{00000000-0005-0000-0000-0000E5820000}"/>
    <cellStyle name="Standard 9 5 2" xfId="451" xr:uid="{00000000-0005-0000-0000-0000E6820000}"/>
    <cellStyle name="Standard 9 5 2 10" xfId="8597" xr:uid="{00000000-0005-0000-0000-0000E7820000}"/>
    <cellStyle name="Standard 9 5 2 10 2" xfId="17018" xr:uid="{00000000-0005-0000-0000-0000E8820000}"/>
    <cellStyle name="Standard 9 5 2 10 2 2" xfId="33856" xr:uid="{00000000-0005-0000-0000-0000E9820000}"/>
    <cellStyle name="Standard 9 5 2 10 3" xfId="25438" xr:uid="{00000000-0005-0000-0000-0000EA820000}"/>
    <cellStyle name="Standard 9 5 2 11" xfId="8926" xr:uid="{00000000-0005-0000-0000-0000EB820000}"/>
    <cellStyle name="Standard 9 5 2 11 2" xfId="25765" xr:uid="{00000000-0005-0000-0000-0000EC820000}"/>
    <cellStyle name="Standard 9 5 2 12" xfId="17346" xr:uid="{00000000-0005-0000-0000-0000ED820000}"/>
    <cellStyle name="Standard 9 5 2 2" xfId="947" xr:uid="{00000000-0005-0000-0000-0000EE820000}"/>
    <cellStyle name="Standard 9 5 2 2 2" xfId="1935" xr:uid="{00000000-0005-0000-0000-0000EF820000}"/>
    <cellStyle name="Standard 9 5 2 2 2 2" xfId="5471" xr:uid="{00000000-0005-0000-0000-0000F0820000}"/>
    <cellStyle name="Standard 9 5 2 2 2 2 2" xfId="13892" xr:uid="{00000000-0005-0000-0000-0000F1820000}"/>
    <cellStyle name="Standard 9 5 2 2 2 2 2 2" xfId="30730" xr:uid="{00000000-0005-0000-0000-0000F2820000}"/>
    <cellStyle name="Standard 9 5 2 2 2 2 3" xfId="22312" xr:uid="{00000000-0005-0000-0000-0000F3820000}"/>
    <cellStyle name="Standard 9 5 2 2 2 3" xfId="10410" xr:uid="{00000000-0005-0000-0000-0000F4820000}"/>
    <cellStyle name="Standard 9 5 2 2 2 3 2" xfId="27248" xr:uid="{00000000-0005-0000-0000-0000F5820000}"/>
    <cellStyle name="Standard 9 5 2 2 2 4" xfId="18830" xr:uid="{00000000-0005-0000-0000-0000F6820000}"/>
    <cellStyle name="Standard 9 5 2 2 3" xfId="4483" xr:uid="{00000000-0005-0000-0000-0000F7820000}"/>
    <cellStyle name="Standard 9 5 2 2 3 2" xfId="12904" xr:uid="{00000000-0005-0000-0000-0000F8820000}"/>
    <cellStyle name="Standard 9 5 2 2 3 2 2" xfId="29742" xr:uid="{00000000-0005-0000-0000-0000F9820000}"/>
    <cellStyle name="Standard 9 5 2 2 3 3" xfId="21324" xr:uid="{00000000-0005-0000-0000-0000FA820000}"/>
    <cellStyle name="Standard 9 5 2 2 4" xfId="9422" xr:uid="{00000000-0005-0000-0000-0000FB820000}"/>
    <cellStyle name="Standard 9 5 2 2 4 2" xfId="26260" xr:uid="{00000000-0005-0000-0000-0000FC820000}"/>
    <cellStyle name="Standard 9 5 2 2 5" xfId="17842" xr:uid="{00000000-0005-0000-0000-0000FD820000}"/>
    <cellStyle name="Standard 9 5 2 3" xfId="1440" xr:uid="{00000000-0005-0000-0000-0000FE820000}"/>
    <cellStyle name="Standard 9 5 2 3 2" xfId="4976" xr:uid="{00000000-0005-0000-0000-0000FF820000}"/>
    <cellStyle name="Standard 9 5 2 3 2 2" xfId="13397" xr:uid="{00000000-0005-0000-0000-000000830000}"/>
    <cellStyle name="Standard 9 5 2 3 2 2 2" xfId="30235" xr:uid="{00000000-0005-0000-0000-000001830000}"/>
    <cellStyle name="Standard 9 5 2 3 2 3" xfId="21817" xr:uid="{00000000-0005-0000-0000-000002830000}"/>
    <cellStyle name="Standard 9 5 2 3 3" xfId="9915" xr:uid="{00000000-0005-0000-0000-000003830000}"/>
    <cellStyle name="Standard 9 5 2 3 3 2" xfId="26753" xr:uid="{00000000-0005-0000-0000-000004830000}"/>
    <cellStyle name="Standard 9 5 2 3 4" xfId="18335" xr:uid="{00000000-0005-0000-0000-000005830000}"/>
    <cellStyle name="Standard 9 5 2 4" xfId="2644" xr:uid="{00000000-0005-0000-0000-000006830000}"/>
    <cellStyle name="Standard 9 5 2 4 2" xfId="6130" xr:uid="{00000000-0005-0000-0000-000007830000}"/>
    <cellStyle name="Standard 9 5 2 4 2 2" xfId="14551" xr:uid="{00000000-0005-0000-0000-000008830000}"/>
    <cellStyle name="Standard 9 5 2 4 2 2 2" xfId="31389" xr:uid="{00000000-0005-0000-0000-000009830000}"/>
    <cellStyle name="Standard 9 5 2 4 2 3" xfId="22971" xr:uid="{00000000-0005-0000-0000-00000A830000}"/>
    <cellStyle name="Standard 9 5 2 4 3" xfId="11069" xr:uid="{00000000-0005-0000-0000-00000B830000}"/>
    <cellStyle name="Standard 9 5 2 4 3 2" xfId="27907" xr:uid="{00000000-0005-0000-0000-00000C830000}"/>
    <cellStyle name="Standard 9 5 2 4 4" xfId="19489" xr:uid="{00000000-0005-0000-0000-00000D830000}"/>
    <cellStyle name="Standard 9 5 2 5" xfId="3139" xr:uid="{00000000-0005-0000-0000-00000E830000}"/>
    <cellStyle name="Standard 9 5 2 5 2" xfId="6621" xr:uid="{00000000-0005-0000-0000-00000F830000}"/>
    <cellStyle name="Standard 9 5 2 5 2 2" xfId="15042" xr:uid="{00000000-0005-0000-0000-000010830000}"/>
    <cellStyle name="Standard 9 5 2 5 2 2 2" xfId="31880" xr:uid="{00000000-0005-0000-0000-000011830000}"/>
    <cellStyle name="Standard 9 5 2 5 2 3" xfId="23462" xr:uid="{00000000-0005-0000-0000-000012830000}"/>
    <cellStyle name="Standard 9 5 2 5 3" xfId="11560" xr:uid="{00000000-0005-0000-0000-000013830000}"/>
    <cellStyle name="Standard 9 5 2 5 3 2" xfId="28398" xr:uid="{00000000-0005-0000-0000-000014830000}"/>
    <cellStyle name="Standard 9 5 2 5 4" xfId="19980" xr:uid="{00000000-0005-0000-0000-000015830000}"/>
    <cellStyle name="Standard 9 5 2 6" xfId="3636" xr:uid="{00000000-0005-0000-0000-000016830000}"/>
    <cellStyle name="Standard 9 5 2 6 2" xfId="7118" xr:uid="{00000000-0005-0000-0000-000017830000}"/>
    <cellStyle name="Standard 9 5 2 6 2 2" xfId="15539" xr:uid="{00000000-0005-0000-0000-000018830000}"/>
    <cellStyle name="Standard 9 5 2 6 2 2 2" xfId="32377" xr:uid="{00000000-0005-0000-0000-000019830000}"/>
    <cellStyle name="Standard 9 5 2 6 2 3" xfId="23959" xr:uid="{00000000-0005-0000-0000-00001A830000}"/>
    <cellStyle name="Standard 9 5 2 6 3" xfId="12057" xr:uid="{00000000-0005-0000-0000-00001B830000}"/>
    <cellStyle name="Standard 9 5 2 6 3 2" xfId="28895" xr:uid="{00000000-0005-0000-0000-00001C830000}"/>
    <cellStyle name="Standard 9 5 2 6 4" xfId="20477" xr:uid="{00000000-0005-0000-0000-00001D830000}"/>
    <cellStyle name="Standard 9 5 2 7" xfId="3988" xr:uid="{00000000-0005-0000-0000-00001E830000}"/>
    <cellStyle name="Standard 9 5 2 7 2" xfId="12409" xr:uid="{00000000-0005-0000-0000-00001F830000}"/>
    <cellStyle name="Standard 9 5 2 7 2 2" xfId="29247" xr:uid="{00000000-0005-0000-0000-000020830000}"/>
    <cellStyle name="Standard 9 5 2 7 3" xfId="20829" xr:uid="{00000000-0005-0000-0000-000021830000}"/>
    <cellStyle name="Standard 9 5 2 8" xfId="7613" xr:uid="{00000000-0005-0000-0000-000022830000}"/>
    <cellStyle name="Standard 9 5 2 8 2" xfId="16034" xr:uid="{00000000-0005-0000-0000-000023830000}"/>
    <cellStyle name="Standard 9 5 2 8 2 2" xfId="32872" xr:uid="{00000000-0005-0000-0000-000024830000}"/>
    <cellStyle name="Standard 9 5 2 8 3" xfId="24454" xr:uid="{00000000-0005-0000-0000-000025830000}"/>
    <cellStyle name="Standard 9 5 2 9" xfId="8104" xr:uid="{00000000-0005-0000-0000-000026830000}"/>
    <cellStyle name="Standard 9 5 2 9 2" xfId="16525" xr:uid="{00000000-0005-0000-0000-000027830000}"/>
    <cellStyle name="Standard 9 5 2 9 2 2" xfId="33363" xr:uid="{00000000-0005-0000-0000-000028830000}"/>
    <cellStyle name="Standard 9 5 2 9 3" xfId="24945" xr:uid="{00000000-0005-0000-0000-000029830000}"/>
    <cellStyle name="Standard 9 5 3" xfId="613" xr:uid="{00000000-0005-0000-0000-00002A830000}"/>
    <cellStyle name="Standard 9 5 3 10" xfId="8598" xr:uid="{00000000-0005-0000-0000-00002B830000}"/>
    <cellStyle name="Standard 9 5 3 10 2" xfId="17019" xr:uid="{00000000-0005-0000-0000-00002C830000}"/>
    <cellStyle name="Standard 9 5 3 10 2 2" xfId="33857" xr:uid="{00000000-0005-0000-0000-00002D830000}"/>
    <cellStyle name="Standard 9 5 3 10 3" xfId="25439" xr:uid="{00000000-0005-0000-0000-00002E830000}"/>
    <cellStyle name="Standard 9 5 3 11" xfId="9089" xr:uid="{00000000-0005-0000-0000-00002F830000}"/>
    <cellStyle name="Standard 9 5 3 11 2" xfId="25927" xr:uid="{00000000-0005-0000-0000-000030830000}"/>
    <cellStyle name="Standard 9 5 3 12" xfId="17509" xr:uid="{00000000-0005-0000-0000-000031830000}"/>
    <cellStyle name="Standard 9 5 3 2" xfId="1109" xr:uid="{00000000-0005-0000-0000-000032830000}"/>
    <cellStyle name="Standard 9 5 3 2 2" xfId="2097" xr:uid="{00000000-0005-0000-0000-000033830000}"/>
    <cellStyle name="Standard 9 5 3 2 2 2" xfId="5633" xr:uid="{00000000-0005-0000-0000-000034830000}"/>
    <cellStyle name="Standard 9 5 3 2 2 2 2" xfId="14054" xr:uid="{00000000-0005-0000-0000-000035830000}"/>
    <cellStyle name="Standard 9 5 3 2 2 2 2 2" xfId="30892" xr:uid="{00000000-0005-0000-0000-000036830000}"/>
    <cellStyle name="Standard 9 5 3 2 2 2 3" xfId="22474" xr:uid="{00000000-0005-0000-0000-000037830000}"/>
    <cellStyle name="Standard 9 5 3 2 2 3" xfId="10572" xr:uid="{00000000-0005-0000-0000-000038830000}"/>
    <cellStyle name="Standard 9 5 3 2 2 3 2" xfId="27410" xr:uid="{00000000-0005-0000-0000-000039830000}"/>
    <cellStyle name="Standard 9 5 3 2 2 4" xfId="18992" xr:uid="{00000000-0005-0000-0000-00003A830000}"/>
    <cellStyle name="Standard 9 5 3 2 3" xfId="4645" xr:uid="{00000000-0005-0000-0000-00003B830000}"/>
    <cellStyle name="Standard 9 5 3 2 3 2" xfId="13066" xr:uid="{00000000-0005-0000-0000-00003C830000}"/>
    <cellStyle name="Standard 9 5 3 2 3 2 2" xfId="29904" xr:uid="{00000000-0005-0000-0000-00003D830000}"/>
    <cellStyle name="Standard 9 5 3 2 3 3" xfId="21486" xr:uid="{00000000-0005-0000-0000-00003E830000}"/>
    <cellStyle name="Standard 9 5 3 2 4" xfId="9584" xr:uid="{00000000-0005-0000-0000-00003F830000}"/>
    <cellStyle name="Standard 9 5 3 2 4 2" xfId="26422" xr:uid="{00000000-0005-0000-0000-000040830000}"/>
    <cellStyle name="Standard 9 5 3 2 5" xfId="18004" xr:uid="{00000000-0005-0000-0000-000041830000}"/>
    <cellStyle name="Standard 9 5 3 3" xfId="1602" xr:uid="{00000000-0005-0000-0000-000042830000}"/>
    <cellStyle name="Standard 9 5 3 3 2" xfId="5138" xr:uid="{00000000-0005-0000-0000-000043830000}"/>
    <cellStyle name="Standard 9 5 3 3 2 2" xfId="13559" xr:uid="{00000000-0005-0000-0000-000044830000}"/>
    <cellStyle name="Standard 9 5 3 3 2 2 2" xfId="30397" xr:uid="{00000000-0005-0000-0000-000045830000}"/>
    <cellStyle name="Standard 9 5 3 3 2 3" xfId="21979" xr:uid="{00000000-0005-0000-0000-000046830000}"/>
    <cellStyle name="Standard 9 5 3 3 3" xfId="10077" xr:uid="{00000000-0005-0000-0000-000047830000}"/>
    <cellStyle name="Standard 9 5 3 3 3 2" xfId="26915" xr:uid="{00000000-0005-0000-0000-000048830000}"/>
    <cellStyle name="Standard 9 5 3 3 4" xfId="18497" xr:uid="{00000000-0005-0000-0000-000049830000}"/>
    <cellStyle name="Standard 9 5 3 4" xfId="2645" xr:uid="{00000000-0005-0000-0000-00004A830000}"/>
    <cellStyle name="Standard 9 5 3 4 2" xfId="6131" xr:uid="{00000000-0005-0000-0000-00004B830000}"/>
    <cellStyle name="Standard 9 5 3 4 2 2" xfId="14552" xr:uid="{00000000-0005-0000-0000-00004C830000}"/>
    <cellStyle name="Standard 9 5 3 4 2 2 2" xfId="31390" xr:uid="{00000000-0005-0000-0000-00004D830000}"/>
    <cellStyle name="Standard 9 5 3 4 2 3" xfId="22972" xr:uid="{00000000-0005-0000-0000-00004E830000}"/>
    <cellStyle name="Standard 9 5 3 4 3" xfId="11070" xr:uid="{00000000-0005-0000-0000-00004F830000}"/>
    <cellStyle name="Standard 9 5 3 4 3 2" xfId="27908" xr:uid="{00000000-0005-0000-0000-000050830000}"/>
    <cellStyle name="Standard 9 5 3 4 4" xfId="19490" xr:uid="{00000000-0005-0000-0000-000051830000}"/>
    <cellStyle name="Standard 9 5 3 5" xfId="3140" xr:uid="{00000000-0005-0000-0000-000052830000}"/>
    <cellStyle name="Standard 9 5 3 5 2" xfId="6622" xr:uid="{00000000-0005-0000-0000-000053830000}"/>
    <cellStyle name="Standard 9 5 3 5 2 2" xfId="15043" xr:uid="{00000000-0005-0000-0000-000054830000}"/>
    <cellStyle name="Standard 9 5 3 5 2 2 2" xfId="31881" xr:uid="{00000000-0005-0000-0000-000055830000}"/>
    <cellStyle name="Standard 9 5 3 5 2 3" xfId="23463" xr:uid="{00000000-0005-0000-0000-000056830000}"/>
    <cellStyle name="Standard 9 5 3 5 3" xfId="11561" xr:uid="{00000000-0005-0000-0000-000057830000}"/>
    <cellStyle name="Standard 9 5 3 5 3 2" xfId="28399" xr:uid="{00000000-0005-0000-0000-000058830000}"/>
    <cellStyle name="Standard 9 5 3 5 4" xfId="19981" xr:uid="{00000000-0005-0000-0000-000059830000}"/>
    <cellStyle name="Standard 9 5 3 6" xfId="3637" xr:uid="{00000000-0005-0000-0000-00005A830000}"/>
    <cellStyle name="Standard 9 5 3 6 2" xfId="7119" xr:uid="{00000000-0005-0000-0000-00005B830000}"/>
    <cellStyle name="Standard 9 5 3 6 2 2" xfId="15540" xr:uid="{00000000-0005-0000-0000-00005C830000}"/>
    <cellStyle name="Standard 9 5 3 6 2 2 2" xfId="32378" xr:uid="{00000000-0005-0000-0000-00005D830000}"/>
    <cellStyle name="Standard 9 5 3 6 2 3" xfId="23960" xr:uid="{00000000-0005-0000-0000-00005E830000}"/>
    <cellStyle name="Standard 9 5 3 6 3" xfId="12058" xr:uid="{00000000-0005-0000-0000-00005F830000}"/>
    <cellStyle name="Standard 9 5 3 6 3 2" xfId="28896" xr:uid="{00000000-0005-0000-0000-000060830000}"/>
    <cellStyle name="Standard 9 5 3 6 4" xfId="20478" xr:uid="{00000000-0005-0000-0000-000061830000}"/>
    <cellStyle name="Standard 9 5 3 7" xfId="4150" xr:uid="{00000000-0005-0000-0000-000062830000}"/>
    <cellStyle name="Standard 9 5 3 7 2" xfId="12571" xr:uid="{00000000-0005-0000-0000-000063830000}"/>
    <cellStyle name="Standard 9 5 3 7 2 2" xfId="29409" xr:uid="{00000000-0005-0000-0000-000064830000}"/>
    <cellStyle name="Standard 9 5 3 7 3" xfId="20991" xr:uid="{00000000-0005-0000-0000-000065830000}"/>
    <cellStyle name="Standard 9 5 3 8" xfId="7614" xr:uid="{00000000-0005-0000-0000-000066830000}"/>
    <cellStyle name="Standard 9 5 3 8 2" xfId="16035" xr:uid="{00000000-0005-0000-0000-000067830000}"/>
    <cellStyle name="Standard 9 5 3 8 2 2" xfId="32873" xr:uid="{00000000-0005-0000-0000-000068830000}"/>
    <cellStyle name="Standard 9 5 3 8 3" xfId="24455" xr:uid="{00000000-0005-0000-0000-000069830000}"/>
    <cellStyle name="Standard 9 5 3 9" xfId="8105" xr:uid="{00000000-0005-0000-0000-00006A830000}"/>
    <cellStyle name="Standard 9 5 3 9 2" xfId="16526" xr:uid="{00000000-0005-0000-0000-00006B830000}"/>
    <cellStyle name="Standard 9 5 3 9 2 2" xfId="33364" xr:uid="{00000000-0005-0000-0000-00006C830000}"/>
    <cellStyle name="Standard 9 5 3 9 3" xfId="24946" xr:uid="{00000000-0005-0000-0000-00006D830000}"/>
    <cellStyle name="Standard 9 5 4" xfId="784" xr:uid="{00000000-0005-0000-0000-00006E830000}"/>
    <cellStyle name="Standard 9 5 4 2" xfId="1772" xr:uid="{00000000-0005-0000-0000-00006F830000}"/>
    <cellStyle name="Standard 9 5 4 2 2" xfId="5308" xr:uid="{00000000-0005-0000-0000-000070830000}"/>
    <cellStyle name="Standard 9 5 4 2 2 2" xfId="13729" xr:uid="{00000000-0005-0000-0000-000071830000}"/>
    <cellStyle name="Standard 9 5 4 2 2 2 2" xfId="30567" xr:uid="{00000000-0005-0000-0000-000072830000}"/>
    <cellStyle name="Standard 9 5 4 2 2 3" xfId="22149" xr:uid="{00000000-0005-0000-0000-000073830000}"/>
    <cellStyle name="Standard 9 5 4 2 3" xfId="10247" xr:uid="{00000000-0005-0000-0000-000074830000}"/>
    <cellStyle name="Standard 9 5 4 2 3 2" xfId="27085" xr:uid="{00000000-0005-0000-0000-000075830000}"/>
    <cellStyle name="Standard 9 5 4 2 4" xfId="18667" xr:uid="{00000000-0005-0000-0000-000076830000}"/>
    <cellStyle name="Standard 9 5 4 3" xfId="4320" xr:uid="{00000000-0005-0000-0000-000077830000}"/>
    <cellStyle name="Standard 9 5 4 3 2" xfId="12741" xr:uid="{00000000-0005-0000-0000-000078830000}"/>
    <cellStyle name="Standard 9 5 4 3 2 2" xfId="29579" xr:uid="{00000000-0005-0000-0000-000079830000}"/>
    <cellStyle name="Standard 9 5 4 3 3" xfId="21161" xr:uid="{00000000-0005-0000-0000-00007A830000}"/>
    <cellStyle name="Standard 9 5 4 4" xfId="9259" xr:uid="{00000000-0005-0000-0000-00007B830000}"/>
    <cellStyle name="Standard 9 5 4 4 2" xfId="26097" xr:uid="{00000000-0005-0000-0000-00007C830000}"/>
    <cellStyle name="Standard 9 5 4 5" xfId="17679" xr:uid="{00000000-0005-0000-0000-00007D830000}"/>
    <cellStyle name="Standard 9 5 5" xfId="1277" xr:uid="{00000000-0005-0000-0000-00007E830000}"/>
    <cellStyle name="Standard 9 5 5 2" xfId="4813" xr:uid="{00000000-0005-0000-0000-00007F830000}"/>
    <cellStyle name="Standard 9 5 5 2 2" xfId="13234" xr:uid="{00000000-0005-0000-0000-000080830000}"/>
    <cellStyle name="Standard 9 5 5 2 2 2" xfId="30072" xr:uid="{00000000-0005-0000-0000-000081830000}"/>
    <cellStyle name="Standard 9 5 5 2 3" xfId="21654" xr:uid="{00000000-0005-0000-0000-000082830000}"/>
    <cellStyle name="Standard 9 5 5 3" xfId="9752" xr:uid="{00000000-0005-0000-0000-000083830000}"/>
    <cellStyle name="Standard 9 5 5 3 2" xfId="26590" xr:uid="{00000000-0005-0000-0000-000084830000}"/>
    <cellStyle name="Standard 9 5 5 4" xfId="18172" xr:uid="{00000000-0005-0000-0000-000085830000}"/>
    <cellStyle name="Standard 9 5 6" xfId="2643" xr:uid="{00000000-0005-0000-0000-000086830000}"/>
    <cellStyle name="Standard 9 5 6 2" xfId="6129" xr:uid="{00000000-0005-0000-0000-000087830000}"/>
    <cellStyle name="Standard 9 5 6 2 2" xfId="14550" xr:uid="{00000000-0005-0000-0000-000088830000}"/>
    <cellStyle name="Standard 9 5 6 2 2 2" xfId="31388" xr:uid="{00000000-0005-0000-0000-000089830000}"/>
    <cellStyle name="Standard 9 5 6 2 3" xfId="22970" xr:uid="{00000000-0005-0000-0000-00008A830000}"/>
    <cellStyle name="Standard 9 5 6 3" xfId="11068" xr:uid="{00000000-0005-0000-0000-00008B830000}"/>
    <cellStyle name="Standard 9 5 6 3 2" xfId="27906" xr:uid="{00000000-0005-0000-0000-00008C830000}"/>
    <cellStyle name="Standard 9 5 6 4" xfId="19488" xr:uid="{00000000-0005-0000-0000-00008D830000}"/>
    <cellStyle name="Standard 9 5 7" xfId="3138" xr:uid="{00000000-0005-0000-0000-00008E830000}"/>
    <cellStyle name="Standard 9 5 7 2" xfId="6620" xr:uid="{00000000-0005-0000-0000-00008F830000}"/>
    <cellStyle name="Standard 9 5 7 2 2" xfId="15041" xr:uid="{00000000-0005-0000-0000-000090830000}"/>
    <cellStyle name="Standard 9 5 7 2 2 2" xfId="31879" xr:uid="{00000000-0005-0000-0000-000091830000}"/>
    <cellStyle name="Standard 9 5 7 2 3" xfId="23461" xr:uid="{00000000-0005-0000-0000-000092830000}"/>
    <cellStyle name="Standard 9 5 7 3" xfId="11559" xr:uid="{00000000-0005-0000-0000-000093830000}"/>
    <cellStyle name="Standard 9 5 7 3 2" xfId="28397" xr:uid="{00000000-0005-0000-0000-000094830000}"/>
    <cellStyle name="Standard 9 5 7 4" xfId="19979" xr:uid="{00000000-0005-0000-0000-000095830000}"/>
    <cellStyle name="Standard 9 5 8" xfId="3635" xr:uid="{00000000-0005-0000-0000-000096830000}"/>
    <cellStyle name="Standard 9 5 8 2" xfId="7117" xr:uid="{00000000-0005-0000-0000-000097830000}"/>
    <cellStyle name="Standard 9 5 8 2 2" xfId="15538" xr:uid="{00000000-0005-0000-0000-000098830000}"/>
    <cellStyle name="Standard 9 5 8 2 2 2" xfId="32376" xr:uid="{00000000-0005-0000-0000-000099830000}"/>
    <cellStyle name="Standard 9 5 8 2 3" xfId="23958" xr:uid="{00000000-0005-0000-0000-00009A830000}"/>
    <cellStyle name="Standard 9 5 8 3" xfId="12056" xr:uid="{00000000-0005-0000-0000-00009B830000}"/>
    <cellStyle name="Standard 9 5 8 3 2" xfId="28894" xr:uid="{00000000-0005-0000-0000-00009C830000}"/>
    <cellStyle name="Standard 9 5 8 4" xfId="20476" xr:uid="{00000000-0005-0000-0000-00009D830000}"/>
    <cellStyle name="Standard 9 5 9" xfId="3825" xr:uid="{00000000-0005-0000-0000-00009E830000}"/>
    <cellStyle name="Standard 9 5 9 2" xfId="12246" xr:uid="{00000000-0005-0000-0000-00009F830000}"/>
    <cellStyle name="Standard 9 5 9 2 2" xfId="29084" xr:uid="{00000000-0005-0000-0000-0000A0830000}"/>
    <cellStyle name="Standard 9 5 9 3" xfId="20666" xr:uid="{00000000-0005-0000-0000-0000A1830000}"/>
    <cellStyle name="Standard 9 6" xfId="328" xr:uid="{00000000-0005-0000-0000-0000A2830000}"/>
    <cellStyle name="Standard 9 6 10" xfId="8599" xr:uid="{00000000-0005-0000-0000-0000A3830000}"/>
    <cellStyle name="Standard 9 6 10 2" xfId="17020" xr:uid="{00000000-0005-0000-0000-0000A4830000}"/>
    <cellStyle name="Standard 9 6 10 2 2" xfId="33858" xr:uid="{00000000-0005-0000-0000-0000A5830000}"/>
    <cellStyle name="Standard 9 6 10 3" xfId="25440" xr:uid="{00000000-0005-0000-0000-0000A6830000}"/>
    <cellStyle name="Standard 9 6 11" xfId="8803" xr:uid="{00000000-0005-0000-0000-0000A7830000}"/>
    <cellStyle name="Standard 9 6 11 2" xfId="25642" xr:uid="{00000000-0005-0000-0000-0000A8830000}"/>
    <cellStyle name="Standard 9 6 12" xfId="17223" xr:uid="{00000000-0005-0000-0000-0000A9830000}"/>
    <cellStyle name="Standard 9 6 2" xfId="824" xr:uid="{00000000-0005-0000-0000-0000AA830000}"/>
    <cellStyle name="Standard 9 6 2 2" xfId="1812" xr:uid="{00000000-0005-0000-0000-0000AB830000}"/>
    <cellStyle name="Standard 9 6 2 2 2" xfId="5348" xr:uid="{00000000-0005-0000-0000-0000AC830000}"/>
    <cellStyle name="Standard 9 6 2 2 2 2" xfId="13769" xr:uid="{00000000-0005-0000-0000-0000AD830000}"/>
    <cellStyle name="Standard 9 6 2 2 2 2 2" xfId="30607" xr:uid="{00000000-0005-0000-0000-0000AE830000}"/>
    <cellStyle name="Standard 9 6 2 2 2 3" xfId="22189" xr:uid="{00000000-0005-0000-0000-0000AF830000}"/>
    <cellStyle name="Standard 9 6 2 2 3" xfId="10287" xr:uid="{00000000-0005-0000-0000-0000B0830000}"/>
    <cellStyle name="Standard 9 6 2 2 3 2" xfId="27125" xr:uid="{00000000-0005-0000-0000-0000B1830000}"/>
    <cellStyle name="Standard 9 6 2 2 4" xfId="18707" xr:uid="{00000000-0005-0000-0000-0000B2830000}"/>
    <cellStyle name="Standard 9 6 2 3" xfId="4360" xr:uid="{00000000-0005-0000-0000-0000B3830000}"/>
    <cellStyle name="Standard 9 6 2 3 2" xfId="12781" xr:uid="{00000000-0005-0000-0000-0000B4830000}"/>
    <cellStyle name="Standard 9 6 2 3 2 2" xfId="29619" xr:uid="{00000000-0005-0000-0000-0000B5830000}"/>
    <cellStyle name="Standard 9 6 2 3 3" xfId="21201" xr:uid="{00000000-0005-0000-0000-0000B6830000}"/>
    <cellStyle name="Standard 9 6 2 4" xfId="9299" xr:uid="{00000000-0005-0000-0000-0000B7830000}"/>
    <cellStyle name="Standard 9 6 2 4 2" xfId="26137" xr:uid="{00000000-0005-0000-0000-0000B8830000}"/>
    <cellStyle name="Standard 9 6 2 5" xfId="17719" xr:uid="{00000000-0005-0000-0000-0000B9830000}"/>
    <cellStyle name="Standard 9 6 3" xfId="1317" xr:uid="{00000000-0005-0000-0000-0000BA830000}"/>
    <cellStyle name="Standard 9 6 3 2" xfId="4853" xr:uid="{00000000-0005-0000-0000-0000BB830000}"/>
    <cellStyle name="Standard 9 6 3 2 2" xfId="13274" xr:uid="{00000000-0005-0000-0000-0000BC830000}"/>
    <cellStyle name="Standard 9 6 3 2 2 2" xfId="30112" xr:uid="{00000000-0005-0000-0000-0000BD830000}"/>
    <cellStyle name="Standard 9 6 3 2 3" xfId="21694" xr:uid="{00000000-0005-0000-0000-0000BE830000}"/>
    <cellStyle name="Standard 9 6 3 3" xfId="9792" xr:uid="{00000000-0005-0000-0000-0000BF830000}"/>
    <cellStyle name="Standard 9 6 3 3 2" xfId="26630" xr:uid="{00000000-0005-0000-0000-0000C0830000}"/>
    <cellStyle name="Standard 9 6 3 4" xfId="18212" xr:uid="{00000000-0005-0000-0000-0000C1830000}"/>
    <cellStyle name="Standard 9 6 4" xfId="2646" xr:uid="{00000000-0005-0000-0000-0000C2830000}"/>
    <cellStyle name="Standard 9 6 4 2" xfId="6132" xr:uid="{00000000-0005-0000-0000-0000C3830000}"/>
    <cellStyle name="Standard 9 6 4 2 2" xfId="14553" xr:uid="{00000000-0005-0000-0000-0000C4830000}"/>
    <cellStyle name="Standard 9 6 4 2 2 2" xfId="31391" xr:uid="{00000000-0005-0000-0000-0000C5830000}"/>
    <cellStyle name="Standard 9 6 4 2 3" xfId="22973" xr:uid="{00000000-0005-0000-0000-0000C6830000}"/>
    <cellStyle name="Standard 9 6 4 3" xfId="11071" xr:uid="{00000000-0005-0000-0000-0000C7830000}"/>
    <cellStyle name="Standard 9 6 4 3 2" xfId="27909" xr:uid="{00000000-0005-0000-0000-0000C8830000}"/>
    <cellStyle name="Standard 9 6 4 4" xfId="19491" xr:uid="{00000000-0005-0000-0000-0000C9830000}"/>
    <cellStyle name="Standard 9 6 5" xfId="3141" xr:uid="{00000000-0005-0000-0000-0000CA830000}"/>
    <cellStyle name="Standard 9 6 5 2" xfId="6623" xr:uid="{00000000-0005-0000-0000-0000CB830000}"/>
    <cellStyle name="Standard 9 6 5 2 2" xfId="15044" xr:uid="{00000000-0005-0000-0000-0000CC830000}"/>
    <cellStyle name="Standard 9 6 5 2 2 2" xfId="31882" xr:uid="{00000000-0005-0000-0000-0000CD830000}"/>
    <cellStyle name="Standard 9 6 5 2 3" xfId="23464" xr:uid="{00000000-0005-0000-0000-0000CE830000}"/>
    <cellStyle name="Standard 9 6 5 3" xfId="11562" xr:uid="{00000000-0005-0000-0000-0000CF830000}"/>
    <cellStyle name="Standard 9 6 5 3 2" xfId="28400" xr:uid="{00000000-0005-0000-0000-0000D0830000}"/>
    <cellStyle name="Standard 9 6 5 4" xfId="19982" xr:uid="{00000000-0005-0000-0000-0000D1830000}"/>
    <cellStyle name="Standard 9 6 6" xfId="3638" xr:uid="{00000000-0005-0000-0000-0000D2830000}"/>
    <cellStyle name="Standard 9 6 6 2" xfId="7120" xr:uid="{00000000-0005-0000-0000-0000D3830000}"/>
    <cellStyle name="Standard 9 6 6 2 2" xfId="15541" xr:uid="{00000000-0005-0000-0000-0000D4830000}"/>
    <cellStyle name="Standard 9 6 6 2 2 2" xfId="32379" xr:uid="{00000000-0005-0000-0000-0000D5830000}"/>
    <cellStyle name="Standard 9 6 6 2 3" xfId="23961" xr:uid="{00000000-0005-0000-0000-0000D6830000}"/>
    <cellStyle name="Standard 9 6 6 3" xfId="12059" xr:uid="{00000000-0005-0000-0000-0000D7830000}"/>
    <cellStyle name="Standard 9 6 6 3 2" xfId="28897" xr:uid="{00000000-0005-0000-0000-0000D8830000}"/>
    <cellStyle name="Standard 9 6 6 4" xfId="20479" xr:uid="{00000000-0005-0000-0000-0000D9830000}"/>
    <cellStyle name="Standard 9 6 7" xfId="3865" xr:uid="{00000000-0005-0000-0000-0000DA830000}"/>
    <cellStyle name="Standard 9 6 7 2" xfId="12286" xr:uid="{00000000-0005-0000-0000-0000DB830000}"/>
    <cellStyle name="Standard 9 6 7 2 2" xfId="29124" xr:uid="{00000000-0005-0000-0000-0000DC830000}"/>
    <cellStyle name="Standard 9 6 7 3" xfId="20706" xr:uid="{00000000-0005-0000-0000-0000DD830000}"/>
    <cellStyle name="Standard 9 6 8" xfId="7615" xr:uid="{00000000-0005-0000-0000-0000DE830000}"/>
    <cellStyle name="Standard 9 6 8 2" xfId="16036" xr:uid="{00000000-0005-0000-0000-0000DF830000}"/>
    <cellStyle name="Standard 9 6 8 2 2" xfId="32874" xr:uid="{00000000-0005-0000-0000-0000E0830000}"/>
    <cellStyle name="Standard 9 6 8 3" xfId="24456" xr:uid="{00000000-0005-0000-0000-0000E1830000}"/>
    <cellStyle name="Standard 9 6 9" xfId="8106" xr:uid="{00000000-0005-0000-0000-0000E2830000}"/>
    <cellStyle name="Standard 9 6 9 2" xfId="16527" xr:uid="{00000000-0005-0000-0000-0000E3830000}"/>
    <cellStyle name="Standard 9 6 9 2 2" xfId="33365" xr:uid="{00000000-0005-0000-0000-0000E4830000}"/>
    <cellStyle name="Standard 9 6 9 3" xfId="24947" xr:uid="{00000000-0005-0000-0000-0000E5830000}"/>
    <cellStyle name="Standard 9 7" xfId="490" xr:uid="{00000000-0005-0000-0000-0000E6830000}"/>
    <cellStyle name="Standard 9 7 10" xfId="8600" xr:uid="{00000000-0005-0000-0000-0000E7830000}"/>
    <cellStyle name="Standard 9 7 10 2" xfId="17021" xr:uid="{00000000-0005-0000-0000-0000E8830000}"/>
    <cellStyle name="Standard 9 7 10 2 2" xfId="33859" xr:uid="{00000000-0005-0000-0000-0000E9830000}"/>
    <cellStyle name="Standard 9 7 10 3" xfId="25441" xr:uid="{00000000-0005-0000-0000-0000EA830000}"/>
    <cellStyle name="Standard 9 7 11" xfId="8966" xr:uid="{00000000-0005-0000-0000-0000EB830000}"/>
    <cellStyle name="Standard 9 7 11 2" xfId="25804" xr:uid="{00000000-0005-0000-0000-0000EC830000}"/>
    <cellStyle name="Standard 9 7 12" xfId="17386" xr:uid="{00000000-0005-0000-0000-0000ED830000}"/>
    <cellStyle name="Standard 9 7 2" xfId="986" xr:uid="{00000000-0005-0000-0000-0000EE830000}"/>
    <cellStyle name="Standard 9 7 2 2" xfId="1974" xr:uid="{00000000-0005-0000-0000-0000EF830000}"/>
    <cellStyle name="Standard 9 7 2 2 2" xfId="5510" xr:uid="{00000000-0005-0000-0000-0000F0830000}"/>
    <cellStyle name="Standard 9 7 2 2 2 2" xfId="13931" xr:uid="{00000000-0005-0000-0000-0000F1830000}"/>
    <cellStyle name="Standard 9 7 2 2 2 2 2" xfId="30769" xr:uid="{00000000-0005-0000-0000-0000F2830000}"/>
    <cellStyle name="Standard 9 7 2 2 2 3" xfId="22351" xr:uid="{00000000-0005-0000-0000-0000F3830000}"/>
    <cellStyle name="Standard 9 7 2 2 3" xfId="10449" xr:uid="{00000000-0005-0000-0000-0000F4830000}"/>
    <cellStyle name="Standard 9 7 2 2 3 2" xfId="27287" xr:uid="{00000000-0005-0000-0000-0000F5830000}"/>
    <cellStyle name="Standard 9 7 2 2 4" xfId="18869" xr:uid="{00000000-0005-0000-0000-0000F6830000}"/>
    <cellStyle name="Standard 9 7 2 3" xfId="4522" xr:uid="{00000000-0005-0000-0000-0000F7830000}"/>
    <cellStyle name="Standard 9 7 2 3 2" xfId="12943" xr:uid="{00000000-0005-0000-0000-0000F8830000}"/>
    <cellStyle name="Standard 9 7 2 3 2 2" xfId="29781" xr:uid="{00000000-0005-0000-0000-0000F9830000}"/>
    <cellStyle name="Standard 9 7 2 3 3" xfId="21363" xr:uid="{00000000-0005-0000-0000-0000FA830000}"/>
    <cellStyle name="Standard 9 7 2 4" xfId="9461" xr:uid="{00000000-0005-0000-0000-0000FB830000}"/>
    <cellStyle name="Standard 9 7 2 4 2" xfId="26299" xr:uid="{00000000-0005-0000-0000-0000FC830000}"/>
    <cellStyle name="Standard 9 7 2 5" xfId="17881" xr:uid="{00000000-0005-0000-0000-0000FD830000}"/>
    <cellStyle name="Standard 9 7 3" xfId="1479" xr:uid="{00000000-0005-0000-0000-0000FE830000}"/>
    <cellStyle name="Standard 9 7 3 2" xfId="5015" xr:uid="{00000000-0005-0000-0000-0000FF830000}"/>
    <cellStyle name="Standard 9 7 3 2 2" xfId="13436" xr:uid="{00000000-0005-0000-0000-000000840000}"/>
    <cellStyle name="Standard 9 7 3 2 2 2" xfId="30274" xr:uid="{00000000-0005-0000-0000-000001840000}"/>
    <cellStyle name="Standard 9 7 3 2 3" xfId="21856" xr:uid="{00000000-0005-0000-0000-000002840000}"/>
    <cellStyle name="Standard 9 7 3 3" xfId="9954" xr:uid="{00000000-0005-0000-0000-000003840000}"/>
    <cellStyle name="Standard 9 7 3 3 2" xfId="26792" xr:uid="{00000000-0005-0000-0000-000004840000}"/>
    <cellStyle name="Standard 9 7 3 4" xfId="18374" xr:uid="{00000000-0005-0000-0000-000005840000}"/>
    <cellStyle name="Standard 9 7 4" xfId="2647" xr:uid="{00000000-0005-0000-0000-000006840000}"/>
    <cellStyle name="Standard 9 7 4 2" xfId="6133" xr:uid="{00000000-0005-0000-0000-000007840000}"/>
    <cellStyle name="Standard 9 7 4 2 2" xfId="14554" xr:uid="{00000000-0005-0000-0000-000008840000}"/>
    <cellStyle name="Standard 9 7 4 2 2 2" xfId="31392" xr:uid="{00000000-0005-0000-0000-000009840000}"/>
    <cellStyle name="Standard 9 7 4 2 3" xfId="22974" xr:uid="{00000000-0005-0000-0000-00000A840000}"/>
    <cellStyle name="Standard 9 7 4 3" xfId="11072" xr:uid="{00000000-0005-0000-0000-00000B840000}"/>
    <cellStyle name="Standard 9 7 4 3 2" xfId="27910" xr:uid="{00000000-0005-0000-0000-00000C840000}"/>
    <cellStyle name="Standard 9 7 4 4" xfId="19492" xr:uid="{00000000-0005-0000-0000-00000D840000}"/>
    <cellStyle name="Standard 9 7 5" xfId="3142" xr:uid="{00000000-0005-0000-0000-00000E840000}"/>
    <cellStyle name="Standard 9 7 5 2" xfId="6624" xr:uid="{00000000-0005-0000-0000-00000F840000}"/>
    <cellStyle name="Standard 9 7 5 2 2" xfId="15045" xr:uid="{00000000-0005-0000-0000-000010840000}"/>
    <cellStyle name="Standard 9 7 5 2 2 2" xfId="31883" xr:uid="{00000000-0005-0000-0000-000011840000}"/>
    <cellStyle name="Standard 9 7 5 2 3" xfId="23465" xr:uid="{00000000-0005-0000-0000-000012840000}"/>
    <cellStyle name="Standard 9 7 5 3" xfId="11563" xr:uid="{00000000-0005-0000-0000-000013840000}"/>
    <cellStyle name="Standard 9 7 5 3 2" xfId="28401" xr:uid="{00000000-0005-0000-0000-000014840000}"/>
    <cellStyle name="Standard 9 7 5 4" xfId="19983" xr:uid="{00000000-0005-0000-0000-000015840000}"/>
    <cellStyle name="Standard 9 7 6" xfId="3639" xr:uid="{00000000-0005-0000-0000-000016840000}"/>
    <cellStyle name="Standard 9 7 6 2" xfId="7121" xr:uid="{00000000-0005-0000-0000-000017840000}"/>
    <cellStyle name="Standard 9 7 6 2 2" xfId="15542" xr:uid="{00000000-0005-0000-0000-000018840000}"/>
    <cellStyle name="Standard 9 7 6 2 2 2" xfId="32380" xr:uid="{00000000-0005-0000-0000-000019840000}"/>
    <cellStyle name="Standard 9 7 6 2 3" xfId="23962" xr:uid="{00000000-0005-0000-0000-00001A840000}"/>
    <cellStyle name="Standard 9 7 6 3" xfId="12060" xr:uid="{00000000-0005-0000-0000-00001B840000}"/>
    <cellStyle name="Standard 9 7 6 3 2" xfId="28898" xr:uid="{00000000-0005-0000-0000-00001C840000}"/>
    <cellStyle name="Standard 9 7 6 4" xfId="20480" xr:uid="{00000000-0005-0000-0000-00001D840000}"/>
    <cellStyle name="Standard 9 7 7" xfId="4027" xr:uid="{00000000-0005-0000-0000-00001E840000}"/>
    <cellStyle name="Standard 9 7 7 2" xfId="12448" xr:uid="{00000000-0005-0000-0000-00001F840000}"/>
    <cellStyle name="Standard 9 7 7 2 2" xfId="29286" xr:uid="{00000000-0005-0000-0000-000020840000}"/>
    <cellStyle name="Standard 9 7 7 3" xfId="20868" xr:uid="{00000000-0005-0000-0000-000021840000}"/>
    <cellStyle name="Standard 9 7 8" xfId="7616" xr:uid="{00000000-0005-0000-0000-000022840000}"/>
    <cellStyle name="Standard 9 7 8 2" xfId="16037" xr:uid="{00000000-0005-0000-0000-000023840000}"/>
    <cellStyle name="Standard 9 7 8 2 2" xfId="32875" xr:uid="{00000000-0005-0000-0000-000024840000}"/>
    <cellStyle name="Standard 9 7 8 3" xfId="24457" xr:uid="{00000000-0005-0000-0000-000025840000}"/>
    <cellStyle name="Standard 9 7 9" xfId="8107" xr:uid="{00000000-0005-0000-0000-000026840000}"/>
    <cellStyle name="Standard 9 7 9 2" xfId="16528" xr:uid="{00000000-0005-0000-0000-000027840000}"/>
    <cellStyle name="Standard 9 7 9 2 2" xfId="33366" xr:uid="{00000000-0005-0000-0000-000028840000}"/>
    <cellStyle name="Standard 9 7 9 3" xfId="24948" xr:uid="{00000000-0005-0000-0000-000029840000}"/>
    <cellStyle name="Standard 9 8" xfId="661" xr:uid="{00000000-0005-0000-0000-00002A840000}"/>
    <cellStyle name="Standard 9 8 2" xfId="1649" xr:uid="{00000000-0005-0000-0000-00002B840000}"/>
    <cellStyle name="Standard 9 8 2 2" xfId="5185" xr:uid="{00000000-0005-0000-0000-00002C840000}"/>
    <cellStyle name="Standard 9 8 2 2 2" xfId="13606" xr:uid="{00000000-0005-0000-0000-00002D840000}"/>
    <cellStyle name="Standard 9 8 2 2 2 2" xfId="30444" xr:uid="{00000000-0005-0000-0000-00002E840000}"/>
    <cellStyle name="Standard 9 8 2 2 3" xfId="22026" xr:uid="{00000000-0005-0000-0000-00002F840000}"/>
    <cellStyle name="Standard 9 8 2 3" xfId="10124" xr:uid="{00000000-0005-0000-0000-000030840000}"/>
    <cellStyle name="Standard 9 8 2 3 2" xfId="26962" xr:uid="{00000000-0005-0000-0000-000031840000}"/>
    <cellStyle name="Standard 9 8 2 4" xfId="18544" xr:uid="{00000000-0005-0000-0000-000032840000}"/>
    <cellStyle name="Standard 9 8 3" xfId="4197" xr:uid="{00000000-0005-0000-0000-000033840000}"/>
    <cellStyle name="Standard 9 8 3 2" xfId="12618" xr:uid="{00000000-0005-0000-0000-000034840000}"/>
    <cellStyle name="Standard 9 8 3 2 2" xfId="29456" xr:uid="{00000000-0005-0000-0000-000035840000}"/>
    <cellStyle name="Standard 9 8 3 3" xfId="21038" xr:uid="{00000000-0005-0000-0000-000036840000}"/>
    <cellStyle name="Standard 9 8 4" xfId="9136" xr:uid="{00000000-0005-0000-0000-000037840000}"/>
    <cellStyle name="Standard 9 8 4 2" xfId="25974" xr:uid="{00000000-0005-0000-0000-000038840000}"/>
    <cellStyle name="Standard 9 8 5" xfId="17556" xr:uid="{00000000-0005-0000-0000-000039840000}"/>
    <cellStyle name="Standard 9 9" xfId="1154" xr:uid="{00000000-0005-0000-0000-00003A840000}"/>
    <cellStyle name="Standard 9 9 2" xfId="4690" xr:uid="{00000000-0005-0000-0000-00003B840000}"/>
    <cellStyle name="Standard 9 9 2 2" xfId="13111" xr:uid="{00000000-0005-0000-0000-00003C840000}"/>
    <cellStyle name="Standard 9 9 2 2 2" xfId="29949" xr:uid="{00000000-0005-0000-0000-00003D840000}"/>
    <cellStyle name="Standard 9 9 2 3" xfId="21531" xr:uid="{00000000-0005-0000-0000-00003E840000}"/>
    <cellStyle name="Standard 9 9 3" xfId="9629" xr:uid="{00000000-0005-0000-0000-00003F840000}"/>
    <cellStyle name="Standard 9 9 3 2" xfId="26467" xr:uid="{00000000-0005-0000-0000-000040840000}"/>
    <cellStyle name="Standard 9 9 4" xfId="18049" xr:uid="{00000000-0005-0000-0000-000041840000}"/>
    <cellStyle name="Standard 9_1" xfId="281" xr:uid="{00000000-0005-0000-0000-000042840000}"/>
    <cellStyle name="Title" xfId="2145" xr:uid="{00000000-0005-0000-0000-000043840000}"/>
    <cellStyle name="Total" xfId="2146" xr:uid="{00000000-0005-0000-0000-000044840000}"/>
    <cellStyle name="Währung 2" xfId="71" xr:uid="{00000000-0005-0000-0000-000045840000}"/>
    <cellStyle name="Währung 2 2" xfId="72" xr:uid="{00000000-0005-0000-0000-000046840000}"/>
    <cellStyle name="Währung 2 2 2" xfId="2649" xr:uid="{00000000-0005-0000-0000-000047840000}"/>
    <cellStyle name="Währung 2 3" xfId="2648" xr:uid="{00000000-0005-0000-0000-000048840000}"/>
    <cellStyle name="Währung 3" xfId="288" xr:uid="{00000000-0005-0000-0000-000049840000}"/>
    <cellStyle name="Währung 3 2" xfId="2650" xr:uid="{00000000-0005-0000-0000-00004A840000}"/>
    <cellStyle name="Warning Text" xfId="2147" xr:uid="{00000000-0005-0000-0000-00004B840000}"/>
  </cellStyles>
  <dxfs count="39">
    <dxf>
      <font>
        <color theme="0"/>
      </font>
    </dxf>
    <dxf>
      <font>
        <color theme="0"/>
      </font>
    </dxf>
    <dxf>
      <font>
        <color theme="0"/>
      </font>
    </dxf>
    <dxf>
      <font>
        <color theme="0"/>
      </font>
    </dxf>
    <dxf>
      <font>
        <color theme="0"/>
      </font>
    </dxf>
    <dxf>
      <font>
        <color theme="5"/>
      </font>
    </dxf>
    <dxf>
      <font>
        <color theme="7"/>
      </font>
    </dxf>
    <dxf>
      <font>
        <color theme="5"/>
      </font>
      <fill>
        <patternFill patternType="solid">
          <bgColor theme="0" tint="-0.14996795556505021"/>
        </patternFill>
      </fill>
    </dxf>
    <dxf>
      <font>
        <color theme="7"/>
      </font>
      <fill>
        <patternFill patternType="solid">
          <bgColor theme="0" tint="-0.14996795556505021"/>
        </patternFill>
      </fill>
    </dxf>
    <dxf>
      <font>
        <color theme="0"/>
      </font>
      <fill>
        <patternFill patternType="none">
          <bgColor auto="1"/>
        </patternFill>
      </fill>
    </dxf>
    <dxf>
      <font>
        <color theme="0"/>
      </font>
    </dxf>
    <dxf>
      <font>
        <color theme="0"/>
      </font>
    </dxf>
    <dxf>
      <font>
        <color theme="0"/>
      </font>
    </dxf>
    <dxf>
      <font>
        <color theme="0"/>
      </font>
      <fill>
        <patternFill patternType="none">
          <bgColor auto="1"/>
        </patternFill>
      </fill>
    </dxf>
    <dxf>
      <font>
        <color theme="0"/>
      </font>
      <fill>
        <patternFill patternType="none">
          <bgColor auto="1"/>
        </patternFill>
      </fill>
    </dxf>
    <dxf>
      <font>
        <color theme="0"/>
      </font>
    </dxf>
    <dxf>
      <font>
        <color theme="5"/>
      </font>
      <fill>
        <patternFill patternType="none">
          <bgColor auto="1"/>
        </patternFill>
      </fill>
    </dxf>
    <dxf>
      <font>
        <color theme="0"/>
      </font>
    </dxf>
    <dxf>
      <font>
        <color theme="0"/>
      </font>
    </dxf>
    <dxf>
      <font>
        <color theme="0"/>
      </font>
    </dxf>
    <dxf>
      <font>
        <color theme="0"/>
      </font>
    </dxf>
    <dxf>
      <font>
        <color theme="0"/>
      </font>
    </dxf>
    <dxf>
      <font>
        <color theme="5"/>
      </font>
    </dxf>
    <dxf>
      <font>
        <color theme="7"/>
      </font>
    </dxf>
    <dxf>
      <font>
        <color theme="5"/>
      </font>
      <fill>
        <patternFill patternType="solid">
          <bgColor theme="0" tint="-0.14996795556505021"/>
        </patternFill>
      </fill>
    </dxf>
    <dxf>
      <font>
        <color theme="7"/>
      </font>
      <fill>
        <patternFill patternType="solid">
          <bgColor theme="0" tint="-0.14996795556505021"/>
        </patternFill>
      </fill>
    </dxf>
    <dxf>
      <font>
        <color theme="0"/>
      </font>
      <fill>
        <patternFill patternType="none">
          <bgColor auto="1"/>
        </patternFill>
      </fill>
    </dxf>
    <dxf>
      <font>
        <color theme="0"/>
      </font>
    </dxf>
    <dxf>
      <font>
        <color theme="0"/>
      </font>
    </dxf>
    <dxf>
      <font>
        <color theme="0"/>
      </font>
    </dxf>
    <dxf>
      <font>
        <color theme="0"/>
      </font>
      <fill>
        <patternFill patternType="none">
          <bgColor auto="1"/>
        </patternFill>
      </fill>
    </dxf>
    <dxf>
      <font>
        <color theme="0"/>
      </font>
      <fill>
        <patternFill patternType="none">
          <bgColor auto="1"/>
        </patternFill>
      </fill>
    </dxf>
    <dxf>
      <font>
        <color theme="0"/>
      </font>
    </dxf>
    <dxf>
      <font>
        <color theme="5"/>
      </font>
      <fill>
        <patternFill patternType="none">
          <bgColor auto="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FFCC"/>
      <color rgb="FFFFFF66"/>
      <color rgb="FFFFFF99"/>
      <color rgb="FFE2E2E2"/>
      <color rgb="FFA59466"/>
      <color rgb="FFBDFFE4"/>
      <color rgb="FF005A99"/>
      <color rgb="FFECECEC"/>
      <color rgb="FFCA6008"/>
      <color rgb="FFD263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image" Target="../media/image6.jpeg"/></Relationships>
</file>

<file path=xl/drawings/_rels/drawing4.xml.rels><?xml version="1.0" encoding="UTF-8" standalone="yes"?>
<Relationships xmlns="http://schemas.openxmlformats.org/package/2006/relationships"><Relationship Id="rId2" Type="http://schemas.openxmlformats.org/officeDocument/2006/relationships/image" Target="../media/image9.jpeg"/><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2</xdr:col>
      <xdr:colOff>3047682</xdr:colOff>
      <xdr:row>0</xdr:row>
      <xdr:rowOff>0</xdr:rowOff>
    </xdr:from>
    <xdr:to>
      <xdr:col>2</xdr:col>
      <xdr:colOff>4396609</xdr:colOff>
      <xdr:row>4</xdr:row>
      <xdr:rowOff>137921</xdr:rowOff>
    </xdr:to>
    <xdr:pic>
      <xdr:nvPicPr>
        <xdr:cNvPr id="6" name="Grafik 5">
          <a:extLst>
            <a:ext uri="{FF2B5EF4-FFF2-40B4-BE49-F238E27FC236}">
              <a16:creationId xmlns:a16="http://schemas.microsoft.com/office/drawing/2014/main" id="{F9E7A7C6-9074-42C6-88ED-CFB09D1A0A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81207" y="0"/>
          <a:ext cx="1343343" cy="1166621"/>
        </a:xfrm>
        <a:prstGeom prst="rect">
          <a:avLst/>
        </a:prstGeom>
      </xdr:spPr>
    </xdr:pic>
    <xdr:clientData/>
  </xdr:twoCellAnchor>
  <xdr:twoCellAnchor editAs="oneCell">
    <xdr:from>
      <xdr:col>0</xdr:col>
      <xdr:colOff>178814</xdr:colOff>
      <xdr:row>18</xdr:row>
      <xdr:rowOff>166545</xdr:rowOff>
    </xdr:from>
    <xdr:to>
      <xdr:col>2</xdr:col>
      <xdr:colOff>57150</xdr:colOff>
      <xdr:row>20</xdr:row>
      <xdr:rowOff>119165</xdr:rowOff>
    </xdr:to>
    <xdr:pic>
      <xdr:nvPicPr>
        <xdr:cNvPr id="2" name="Grafik 1">
          <a:extLst>
            <a:ext uri="{FF2B5EF4-FFF2-40B4-BE49-F238E27FC236}">
              <a16:creationId xmlns:a16="http://schemas.microsoft.com/office/drawing/2014/main" id="{3F50AEEC-CE14-4863-A990-9BFB985F9B1B}"/>
            </a:ext>
          </a:extLst>
        </xdr:cNvPr>
        <xdr:cNvPicPr>
          <a:picLocks noChangeAspect="1"/>
        </xdr:cNvPicPr>
      </xdr:nvPicPr>
      <xdr:blipFill>
        <a:blip xmlns:r="http://schemas.openxmlformats.org/officeDocument/2006/relationships" r:embed="rId2"/>
        <a:stretch>
          <a:fillRect/>
        </a:stretch>
      </xdr:blipFill>
      <xdr:spPr>
        <a:xfrm>
          <a:off x="178814" y="4176570"/>
          <a:ext cx="1611886" cy="333620"/>
        </a:xfrm>
        <a:prstGeom prst="rect">
          <a:avLst/>
        </a:prstGeom>
      </xdr:spPr>
    </xdr:pic>
    <xdr:clientData/>
  </xdr:twoCellAnchor>
  <xdr:twoCellAnchor editAs="oneCell">
    <xdr:from>
      <xdr:col>2</xdr:col>
      <xdr:colOff>476250</xdr:colOff>
      <xdr:row>34</xdr:row>
      <xdr:rowOff>140223</xdr:rowOff>
    </xdr:from>
    <xdr:to>
      <xdr:col>2</xdr:col>
      <xdr:colOff>1085850</xdr:colOff>
      <xdr:row>36</xdr:row>
      <xdr:rowOff>116227</xdr:rowOff>
    </xdr:to>
    <xdr:pic>
      <xdr:nvPicPr>
        <xdr:cNvPr id="7" name="Grafik 6">
          <a:extLst>
            <a:ext uri="{FF2B5EF4-FFF2-40B4-BE49-F238E27FC236}">
              <a16:creationId xmlns:a16="http://schemas.microsoft.com/office/drawing/2014/main" id="{FD7FB858-1A89-4015-B5F1-F563FE58E29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09800" y="9922398"/>
          <a:ext cx="609600" cy="528455"/>
        </a:xfrm>
        <a:prstGeom prst="rect">
          <a:avLst/>
        </a:prstGeom>
      </xdr:spPr>
    </xdr:pic>
    <xdr:clientData/>
  </xdr:twoCellAnchor>
  <xdr:twoCellAnchor>
    <xdr:from>
      <xdr:col>2</xdr:col>
      <xdr:colOff>1276349</xdr:colOff>
      <xdr:row>34</xdr:row>
      <xdr:rowOff>57150</xdr:rowOff>
    </xdr:from>
    <xdr:to>
      <xdr:col>2</xdr:col>
      <xdr:colOff>2686050</xdr:colOff>
      <xdr:row>35</xdr:row>
      <xdr:rowOff>400050</xdr:rowOff>
    </xdr:to>
    <xdr:sp macro="" textlink="">
      <xdr:nvSpPr>
        <xdr:cNvPr id="16" name="Sprechblase: oval 15">
          <a:extLst>
            <a:ext uri="{FF2B5EF4-FFF2-40B4-BE49-F238E27FC236}">
              <a16:creationId xmlns:a16="http://schemas.microsoft.com/office/drawing/2014/main" id="{8226501D-6F5C-442E-B159-B4B31FBCACCD}"/>
            </a:ext>
          </a:extLst>
        </xdr:cNvPr>
        <xdr:cNvSpPr/>
      </xdr:nvSpPr>
      <xdr:spPr>
        <a:xfrm>
          <a:off x="3009899" y="9839325"/>
          <a:ext cx="1409701" cy="514350"/>
        </a:xfrm>
        <a:prstGeom prst="wedgeEllipseCallout">
          <a:avLst>
            <a:gd name="adj1" fmla="val -68055"/>
            <a:gd name="adj2" fmla="val 52296"/>
          </a:avLst>
        </a:prstGeom>
        <a:noFill/>
        <a:ln w="31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AT" sz="1800" b="1">
              <a:solidFill>
                <a:schemeClr val="accent1"/>
              </a:solidFill>
            </a:rPr>
            <a:t>Endlich!</a:t>
          </a:r>
        </a:p>
      </xdr:txBody>
    </xdr:sp>
    <xdr:clientData/>
  </xdr:twoCellAnchor>
  <xdr:twoCellAnchor>
    <xdr:from>
      <xdr:col>2</xdr:col>
      <xdr:colOff>2066925</xdr:colOff>
      <xdr:row>47</xdr:row>
      <xdr:rowOff>190499</xdr:rowOff>
    </xdr:from>
    <xdr:to>
      <xdr:col>2</xdr:col>
      <xdr:colOff>4171950</xdr:colOff>
      <xdr:row>50</xdr:row>
      <xdr:rowOff>190499</xdr:rowOff>
    </xdr:to>
    <xdr:sp macro="" textlink="">
      <xdr:nvSpPr>
        <xdr:cNvPr id="3" name="Rechteck 2">
          <a:extLst>
            <a:ext uri="{FF2B5EF4-FFF2-40B4-BE49-F238E27FC236}">
              <a16:creationId xmlns:a16="http://schemas.microsoft.com/office/drawing/2014/main" id="{267879B1-2104-46C7-B59D-D0890F303084}"/>
            </a:ext>
          </a:extLst>
        </xdr:cNvPr>
        <xdr:cNvSpPr/>
      </xdr:nvSpPr>
      <xdr:spPr>
        <a:xfrm>
          <a:off x="3800475" y="18154649"/>
          <a:ext cx="2105025" cy="7524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AT" sz="1100">
              <a:solidFill>
                <a:sysClr val="windowText" lastClr="000000"/>
              </a:solidFill>
            </a:rPr>
            <a:t>technische &amp; inhaltliche Fragen zur Kalkulation</a:t>
          </a:r>
        </a:p>
      </xdr:txBody>
    </xdr:sp>
    <xdr:clientData/>
  </xdr:twoCellAnchor>
  <xdr:twoCellAnchor>
    <xdr:from>
      <xdr:col>2</xdr:col>
      <xdr:colOff>2057400</xdr:colOff>
      <xdr:row>51</xdr:row>
      <xdr:rowOff>28575</xdr:rowOff>
    </xdr:from>
    <xdr:to>
      <xdr:col>2</xdr:col>
      <xdr:colOff>4162425</xdr:colOff>
      <xdr:row>54</xdr:row>
      <xdr:rowOff>0</xdr:rowOff>
    </xdr:to>
    <xdr:sp macro="" textlink="">
      <xdr:nvSpPr>
        <xdr:cNvPr id="13" name="Rechteck 12">
          <a:extLst>
            <a:ext uri="{FF2B5EF4-FFF2-40B4-BE49-F238E27FC236}">
              <a16:creationId xmlns:a16="http://schemas.microsoft.com/office/drawing/2014/main" id="{D4E24276-F504-4907-975F-F62B5BB8DE47}"/>
            </a:ext>
          </a:extLst>
        </xdr:cNvPr>
        <xdr:cNvSpPr/>
      </xdr:nvSpPr>
      <xdr:spPr>
        <a:xfrm>
          <a:off x="3790950" y="18935700"/>
          <a:ext cx="2105025" cy="59055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AT" sz="1100">
              <a:solidFill>
                <a:sysClr val="windowText" lastClr="000000"/>
              </a:solidFill>
            </a:rPr>
            <a:t>Fragen</a:t>
          </a:r>
          <a:r>
            <a:rPr lang="de-AT" sz="1100" baseline="0">
              <a:solidFill>
                <a:sysClr val="windowText" lastClr="000000"/>
              </a:solidFill>
            </a:rPr>
            <a:t> zu FFoQSI und Abwicklung</a:t>
          </a:r>
          <a:endParaRPr lang="de-AT" sz="1100">
            <a:solidFill>
              <a:sysClr val="windowText" lastClr="000000"/>
            </a:solidFill>
          </a:endParaRPr>
        </a:p>
      </xdr:txBody>
    </xdr:sp>
    <xdr:clientData/>
  </xdr:twoCellAnchor>
  <xdr:twoCellAnchor editAs="oneCell">
    <xdr:from>
      <xdr:col>2</xdr:col>
      <xdr:colOff>3526633</xdr:colOff>
      <xdr:row>21</xdr:row>
      <xdr:rowOff>85725</xdr:rowOff>
    </xdr:from>
    <xdr:to>
      <xdr:col>2</xdr:col>
      <xdr:colOff>4400437</xdr:colOff>
      <xdr:row>23</xdr:row>
      <xdr:rowOff>44633</xdr:rowOff>
    </xdr:to>
    <xdr:grpSp>
      <xdr:nvGrpSpPr>
        <xdr:cNvPr id="17" name="Gruppieren 16">
          <a:extLst>
            <a:ext uri="{FF2B5EF4-FFF2-40B4-BE49-F238E27FC236}">
              <a16:creationId xmlns:a16="http://schemas.microsoft.com/office/drawing/2014/main" id="{DE460E54-922F-4B6E-A492-8153E62647FE}"/>
            </a:ext>
          </a:extLst>
        </xdr:cNvPr>
        <xdr:cNvGrpSpPr/>
      </xdr:nvGrpSpPr>
      <xdr:grpSpPr>
        <a:xfrm>
          <a:off x="5309713" y="4596765"/>
          <a:ext cx="873804" cy="278948"/>
          <a:chOff x="11632407" y="100955"/>
          <a:chExt cx="873804" cy="285291"/>
        </a:xfrm>
      </xdr:grpSpPr>
      <xdr:pic>
        <xdr:nvPicPr>
          <xdr:cNvPr id="18" name="Grafik 17">
            <a:extLst>
              <a:ext uri="{FF2B5EF4-FFF2-40B4-BE49-F238E27FC236}">
                <a16:creationId xmlns:a16="http://schemas.microsoft.com/office/drawing/2014/main" id="{A0398784-ED31-4EC4-84C7-F746E5459505}"/>
              </a:ext>
            </a:extLst>
          </xdr:cNvPr>
          <xdr:cNvPicPr>
            <a:picLocks noChangeAspect="1"/>
          </xdr:cNvPicPr>
        </xdr:nvPicPr>
        <xdr:blipFill rotWithShape="1">
          <a:blip xmlns:r="http://schemas.openxmlformats.org/officeDocument/2006/relationships" r:embed="rId4"/>
          <a:srcRect l="4427" t="5923"/>
          <a:stretch/>
        </xdr:blipFill>
        <xdr:spPr>
          <a:xfrm>
            <a:off x="11632407" y="100955"/>
            <a:ext cx="873804" cy="241914"/>
          </a:xfrm>
          <a:prstGeom prst="rect">
            <a:avLst/>
          </a:prstGeom>
        </xdr:spPr>
      </xdr:pic>
      <xdr:cxnSp macro="">
        <xdr:nvCxnSpPr>
          <xdr:cNvPr id="19" name="Gerade Verbindung mit Pfeil 18">
            <a:extLst>
              <a:ext uri="{FF2B5EF4-FFF2-40B4-BE49-F238E27FC236}">
                <a16:creationId xmlns:a16="http://schemas.microsoft.com/office/drawing/2014/main" id="{68791226-8436-4D59-B248-15550FA93569}"/>
              </a:ext>
            </a:extLst>
          </xdr:cNvPr>
          <xdr:cNvCxnSpPr/>
        </xdr:nvCxnSpPr>
        <xdr:spPr>
          <a:xfrm flipV="1">
            <a:off x="11686701" y="222824"/>
            <a:ext cx="181315" cy="163422"/>
          </a:xfrm>
          <a:prstGeom prst="straightConnector1">
            <a:avLst/>
          </a:prstGeom>
          <a:ln w="25400">
            <a:solidFill>
              <a:srgbClr val="C00000"/>
            </a:solidFill>
            <a:tailEnd type="stealth"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xdr:col>
      <xdr:colOff>2895600</xdr:colOff>
      <xdr:row>23</xdr:row>
      <xdr:rowOff>28575</xdr:rowOff>
    </xdr:from>
    <xdr:to>
      <xdr:col>2</xdr:col>
      <xdr:colOff>3767169</xdr:colOff>
      <xdr:row>24</xdr:row>
      <xdr:rowOff>78285</xdr:rowOff>
    </xdr:to>
    <xdr:grpSp>
      <xdr:nvGrpSpPr>
        <xdr:cNvPr id="20" name="Gruppieren 19">
          <a:extLst>
            <a:ext uri="{FF2B5EF4-FFF2-40B4-BE49-F238E27FC236}">
              <a16:creationId xmlns:a16="http://schemas.microsoft.com/office/drawing/2014/main" id="{2F6D54A7-E418-494D-98C8-E56E92487980}"/>
            </a:ext>
          </a:extLst>
        </xdr:cNvPr>
        <xdr:cNvGrpSpPr/>
      </xdr:nvGrpSpPr>
      <xdr:grpSpPr>
        <a:xfrm>
          <a:off x="4678680" y="4859655"/>
          <a:ext cx="871569" cy="247830"/>
          <a:chOff x="10697308" y="1081455"/>
          <a:chExt cx="869371" cy="249735"/>
        </a:xfrm>
      </xdr:grpSpPr>
      <xdr:pic>
        <xdr:nvPicPr>
          <xdr:cNvPr id="21" name="Grafik 20">
            <a:extLst>
              <a:ext uri="{FF2B5EF4-FFF2-40B4-BE49-F238E27FC236}">
                <a16:creationId xmlns:a16="http://schemas.microsoft.com/office/drawing/2014/main" id="{C765A9E4-35B9-45C8-BDA3-25A64DBCBFD3}"/>
              </a:ext>
            </a:extLst>
          </xdr:cNvPr>
          <xdr:cNvPicPr>
            <a:picLocks noChangeAspect="1"/>
          </xdr:cNvPicPr>
        </xdr:nvPicPr>
        <xdr:blipFill rotWithShape="1">
          <a:blip xmlns:r="http://schemas.openxmlformats.org/officeDocument/2006/relationships" r:embed="rId5"/>
          <a:srcRect l="3316" t="5129"/>
          <a:stretch/>
        </xdr:blipFill>
        <xdr:spPr>
          <a:xfrm>
            <a:off x="10764179" y="1081455"/>
            <a:ext cx="802500" cy="203651"/>
          </a:xfrm>
          <a:prstGeom prst="rect">
            <a:avLst/>
          </a:prstGeom>
        </xdr:spPr>
      </xdr:pic>
      <xdr:cxnSp macro="">
        <xdr:nvCxnSpPr>
          <xdr:cNvPr id="22" name="Gerade Verbindung mit Pfeil 21">
            <a:extLst>
              <a:ext uri="{FF2B5EF4-FFF2-40B4-BE49-F238E27FC236}">
                <a16:creationId xmlns:a16="http://schemas.microsoft.com/office/drawing/2014/main" id="{EE5890BB-08FF-4FB9-9B8E-14091C0010B9}"/>
              </a:ext>
            </a:extLst>
          </xdr:cNvPr>
          <xdr:cNvCxnSpPr/>
        </xdr:nvCxnSpPr>
        <xdr:spPr>
          <a:xfrm flipV="1">
            <a:off x="10697308" y="1194288"/>
            <a:ext cx="156145" cy="136902"/>
          </a:xfrm>
          <a:prstGeom prst="straightConnector1">
            <a:avLst/>
          </a:prstGeom>
          <a:ln w="25400">
            <a:solidFill>
              <a:srgbClr val="C00000"/>
            </a:solidFill>
            <a:tailEnd type="stealth" w="lg" len="lg"/>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12348</xdr:colOff>
      <xdr:row>0</xdr:row>
      <xdr:rowOff>8971</xdr:rowOff>
    </xdr:from>
    <xdr:to>
      <xdr:col>0</xdr:col>
      <xdr:colOff>1404699</xdr:colOff>
      <xdr:row>6</xdr:row>
      <xdr:rowOff>58564</xdr:rowOff>
    </xdr:to>
    <xdr:pic>
      <xdr:nvPicPr>
        <xdr:cNvPr id="4" name="Grafik 3">
          <a:extLst>
            <a:ext uri="{FF2B5EF4-FFF2-40B4-BE49-F238E27FC236}">
              <a16:creationId xmlns:a16="http://schemas.microsoft.com/office/drawing/2014/main" id="{3908683F-B040-4E06-A656-6694995265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48" y="8971"/>
          <a:ext cx="1392351" cy="1217993"/>
        </a:xfrm>
        <a:prstGeom prst="rect">
          <a:avLst/>
        </a:prstGeom>
      </xdr:spPr>
    </xdr:pic>
    <xdr:clientData/>
  </xdr:twoCellAnchor>
  <xdr:twoCellAnchor>
    <xdr:from>
      <xdr:col>0</xdr:col>
      <xdr:colOff>591176</xdr:colOff>
      <xdr:row>5</xdr:row>
      <xdr:rowOff>4397</xdr:rowOff>
    </xdr:from>
    <xdr:to>
      <xdr:col>2</xdr:col>
      <xdr:colOff>603359</xdr:colOff>
      <xdr:row>8</xdr:row>
      <xdr:rowOff>69700</xdr:rowOff>
    </xdr:to>
    <xdr:sp macro="" textlink="">
      <xdr:nvSpPr>
        <xdr:cNvPr id="8" name="Textfeld 7">
          <a:extLst>
            <a:ext uri="{FF2B5EF4-FFF2-40B4-BE49-F238E27FC236}">
              <a16:creationId xmlns:a16="http://schemas.microsoft.com/office/drawing/2014/main" id="{04F59C72-8885-4B12-B9FA-2BEB31F7970C}"/>
            </a:ext>
          </a:extLst>
        </xdr:cNvPr>
        <xdr:cNvSpPr txBox="1"/>
      </xdr:nvSpPr>
      <xdr:spPr>
        <a:xfrm rot="20601720">
          <a:off x="591176" y="993532"/>
          <a:ext cx="2305510" cy="658783"/>
        </a:xfrm>
        <a:prstGeom prst="rect">
          <a:avLst/>
        </a:prstGeom>
        <a:solidFill>
          <a:schemeClr val="lt1">
            <a:alpha val="63000"/>
          </a:schemeClr>
        </a:solidFill>
        <a:ln w="19050" cmpd="sng">
          <a:solidFill>
            <a:schemeClr val="tx1">
              <a:lumMod val="65000"/>
              <a:lumOff val="35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AT" sz="2200" b="1">
              <a:solidFill>
                <a:schemeClr val="tx1">
                  <a:lumMod val="65000"/>
                  <a:lumOff val="35000"/>
                </a:schemeClr>
              </a:solidFill>
              <a:latin typeface="Courier New" panose="02070309020205020404" pitchFamily="49" charset="0"/>
              <a:cs typeface="Courier New" panose="02070309020205020404" pitchFamily="49" charset="0"/>
            </a:rPr>
            <a:t>Confidential</a:t>
          </a:r>
          <a:r>
            <a:rPr lang="de-AT" sz="1400" b="1" baseline="0">
              <a:solidFill>
                <a:schemeClr val="tx1">
                  <a:lumMod val="65000"/>
                  <a:lumOff val="35000"/>
                </a:schemeClr>
              </a:solidFill>
              <a:latin typeface="Courier New" panose="02070309020205020404" pitchFamily="49" charset="0"/>
              <a:cs typeface="Courier New" panose="02070309020205020404" pitchFamily="49" charset="0"/>
            </a:rPr>
            <a:t> </a:t>
          </a:r>
        </a:p>
        <a:p>
          <a:pPr algn="ctr"/>
          <a:r>
            <a:rPr lang="de-AT" sz="1400" b="1" baseline="0">
              <a:solidFill>
                <a:schemeClr val="tx1">
                  <a:lumMod val="65000"/>
                  <a:lumOff val="35000"/>
                </a:schemeClr>
              </a:solidFill>
              <a:latin typeface="Courier New" panose="02070309020205020404" pitchFamily="49" charset="0"/>
              <a:cs typeface="Courier New" panose="02070309020205020404" pitchFamily="49" charset="0"/>
            </a:rPr>
            <a:t>(FFoQSI &amp; SP)</a:t>
          </a:r>
          <a:endParaRPr lang="de-AT" sz="1400" b="1">
            <a:solidFill>
              <a:schemeClr val="tx1">
                <a:lumMod val="65000"/>
                <a:lumOff val="35000"/>
              </a:schemeClr>
            </a:solidFill>
            <a:latin typeface="Courier New" panose="02070309020205020404" pitchFamily="49" charset="0"/>
            <a:cs typeface="Courier New" panose="02070309020205020404" pitchFamily="49" charset="0"/>
          </a:endParaRPr>
        </a:p>
      </xdr:txBody>
    </xdr:sp>
    <xdr:clientData/>
  </xdr:twoCellAnchor>
  <xdr:twoCellAnchor editAs="oneCell">
    <xdr:from>
      <xdr:col>8</xdr:col>
      <xdr:colOff>91772</xdr:colOff>
      <xdr:row>0</xdr:row>
      <xdr:rowOff>38925</xdr:rowOff>
    </xdr:from>
    <xdr:to>
      <xdr:col>8</xdr:col>
      <xdr:colOff>965576</xdr:colOff>
      <xdr:row>2</xdr:row>
      <xdr:rowOff>635</xdr:rowOff>
    </xdr:to>
    <xdr:grpSp>
      <xdr:nvGrpSpPr>
        <xdr:cNvPr id="6" name="Gruppieren 5">
          <a:extLst>
            <a:ext uri="{FF2B5EF4-FFF2-40B4-BE49-F238E27FC236}">
              <a16:creationId xmlns:a16="http://schemas.microsoft.com/office/drawing/2014/main" id="{9CD9A46A-362F-4D8B-ABA9-F62CF286CDB4}"/>
            </a:ext>
          </a:extLst>
        </xdr:cNvPr>
        <xdr:cNvGrpSpPr/>
      </xdr:nvGrpSpPr>
      <xdr:grpSpPr>
        <a:xfrm>
          <a:off x="8948901" y="38925"/>
          <a:ext cx="873804" cy="302369"/>
          <a:chOff x="11632407" y="100955"/>
          <a:chExt cx="873804" cy="304512"/>
        </a:xfrm>
      </xdr:grpSpPr>
      <xdr:pic>
        <xdr:nvPicPr>
          <xdr:cNvPr id="5" name="Grafik 4">
            <a:extLst>
              <a:ext uri="{FF2B5EF4-FFF2-40B4-BE49-F238E27FC236}">
                <a16:creationId xmlns:a16="http://schemas.microsoft.com/office/drawing/2014/main" id="{94A66FE4-8ECA-44D6-8DA6-F4679F3ECCFB}"/>
              </a:ext>
            </a:extLst>
          </xdr:cNvPr>
          <xdr:cNvPicPr>
            <a:picLocks noChangeAspect="1"/>
          </xdr:cNvPicPr>
        </xdr:nvPicPr>
        <xdr:blipFill rotWithShape="1">
          <a:blip xmlns:r="http://schemas.openxmlformats.org/officeDocument/2006/relationships" r:embed="rId2"/>
          <a:srcRect l="4427" t="5923"/>
          <a:stretch/>
        </xdr:blipFill>
        <xdr:spPr>
          <a:xfrm>
            <a:off x="11632407" y="100955"/>
            <a:ext cx="873804" cy="241914"/>
          </a:xfrm>
          <a:prstGeom prst="rect">
            <a:avLst/>
          </a:prstGeom>
        </xdr:spPr>
      </xdr:pic>
      <xdr:cxnSp macro="">
        <xdr:nvCxnSpPr>
          <xdr:cNvPr id="12" name="Gerade Verbindung mit Pfeil 11">
            <a:extLst>
              <a:ext uri="{FF2B5EF4-FFF2-40B4-BE49-F238E27FC236}">
                <a16:creationId xmlns:a16="http://schemas.microsoft.com/office/drawing/2014/main" id="{A464A6BC-5139-4E93-9A20-E1FA75A6AC38}"/>
              </a:ext>
            </a:extLst>
          </xdr:cNvPr>
          <xdr:cNvCxnSpPr/>
        </xdr:nvCxnSpPr>
        <xdr:spPr>
          <a:xfrm flipV="1">
            <a:off x="11877201" y="242045"/>
            <a:ext cx="181315" cy="163422"/>
          </a:xfrm>
          <a:prstGeom prst="straightConnector1">
            <a:avLst/>
          </a:prstGeom>
          <a:ln w="25400">
            <a:solidFill>
              <a:srgbClr val="C00000"/>
            </a:solidFill>
            <a:tailEnd type="stealth"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8</xdr:col>
      <xdr:colOff>41764</xdr:colOff>
      <xdr:row>1</xdr:row>
      <xdr:rowOff>29308</xdr:rowOff>
    </xdr:from>
    <xdr:to>
      <xdr:col>8</xdr:col>
      <xdr:colOff>913333</xdr:colOff>
      <xdr:row>3</xdr:row>
      <xdr:rowOff>31393</xdr:rowOff>
    </xdr:to>
    <xdr:grpSp>
      <xdr:nvGrpSpPr>
        <xdr:cNvPr id="9" name="Gruppieren 8">
          <a:extLst>
            <a:ext uri="{FF2B5EF4-FFF2-40B4-BE49-F238E27FC236}">
              <a16:creationId xmlns:a16="http://schemas.microsoft.com/office/drawing/2014/main" id="{E026272B-60FD-4123-9975-46CF62DEC92C}"/>
            </a:ext>
          </a:extLst>
        </xdr:cNvPr>
        <xdr:cNvGrpSpPr/>
      </xdr:nvGrpSpPr>
      <xdr:grpSpPr>
        <a:xfrm>
          <a:off x="8898893" y="325143"/>
          <a:ext cx="871569" cy="235168"/>
          <a:chOff x="10697308" y="1081455"/>
          <a:chExt cx="869371" cy="249735"/>
        </a:xfrm>
      </xdr:grpSpPr>
      <xdr:pic>
        <xdr:nvPicPr>
          <xdr:cNvPr id="7" name="Grafik 6">
            <a:extLst>
              <a:ext uri="{FF2B5EF4-FFF2-40B4-BE49-F238E27FC236}">
                <a16:creationId xmlns:a16="http://schemas.microsoft.com/office/drawing/2014/main" id="{56027FB6-A02C-412C-8FF3-FBDC2D08E463}"/>
              </a:ext>
            </a:extLst>
          </xdr:cNvPr>
          <xdr:cNvPicPr>
            <a:picLocks noChangeAspect="1"/>
          </xdr:cNvPicPr>
        </xdr:nvPicPr>
        <xdr:blipFill rotWithShape="1">
          <a:blip xmlns:r="http://schemas.openxmlformats.org/officeDocument/2006/relationships" r:embed="rId3"/>
          <a:srcRect l="3316" t="5129"/>
          <a:stretch/>
        </xdr:blipFill>
        <xdr:spPr>
          <a:xfrm>
            <a:off x="10764179" y="1081455"/>
            <a:ext cx="802500" cy="203651"/>
          </a:xfrm>
          <a:prstGeom prst="rect">
            <a:avLst/>
          </a:prstGeom>
        </xdr:spPr>
      </xdr:pic>
      <xdr:cxnSp macro="">
        <xdr:nvCxnSpPr>
          <xdr:cNvPr id="14" name="Gerade Verbindung mit Pfeil 13">
            <a:extLst>
              <a:ext uri="{FF2B5EF4-FFF2-40B4-BE49-F238E27FC236}">
                <a16:creationId xmlns:a16="http://schemas.microsoft.com/office/drawing/2014/main" id="{CD5128D9-63E0-4CD3-94A6-F8985B4B6FE4}"/>
              </a:ext>
            </a:extLst>
          </xdr:cNvPr>
          <xdr:cNvCxnSpPr/>
        </xdr:nvCxnSpPr>
        <xdr:spPr>
          <a:xfrm flipV="1">
            <a:off x="10697308" y="1194288"/>
            <a:ext cx="156145" cy="136902"/>
          </a:xfrm>
          <a:prstGeom prst="straightConnector1">
            <a:avLst/>
          </a:prstGeom>
          <a:ln w="25400">
            <a:solidFill>
              <a:srgbClr val="C00000"/>
            </a:solidFill>
            <a:tailEnd type="stealth" w="lg" len="lg"/>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265191</xdr:colOff>
      <xdr:row>0</xdr:row>
      <xdr:rowOff>0</xdr:rowOff>
    </xdr:from>
    <xdr:to>
      <xdr:col>7</xdr:col>
      <xdr:colOff>158107</xdr:colOff>
      <xdr:row>3</xdr:row>
      <xdr:rowOff>133991</xdr:rowOff>
    </xdr:to>
    <xdr:pic>
      <xdr:nvPicPr>
        <xdr:cNvPr id="2" name="Grafik 1">
          <a:extLst>
            <a:ext uri="{FF2B5EF4-FFF2-40B4-BE49-F238E27FC236}">
              <a16:creationId xmlns:a16="http://schemas.microsoft.com/office/drawing/2014/main" id="{F02D16BE-CD87-4379-96BE-F7A23151A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16777" y="0"/>
          <a:ext cx="1083500" cy="935405"/>
        </a:xfrm>
        <a:prstGeom prst="rect">
          <a:avLst/>
        </a:prstGeom>
      </xdr:spPr>
    </xdr:pic>
    <xdr:clientData/>
  </xdr:twoCellAnchor>
  <xdr:twoCellAnchor editAs="oneCell">
    <xdr:from>
      <xdr:col>0</xdr:col>
      <xdr:colOff>6569</xdr:colOff>
      <xdr:row>49</xdr:row>
      <xdr:rowOff>85955</xdr:rowOff>
    </xdr:from>
    <xdr:to>
      <xdr:col>7</xdr:col>
      <xdr:colOff>165734</xdr:colOff>
      <xdr:row>50</xdr:row>
      <xdr:rowOff>2405</xdr:rowOff>
    </xdr:to>
    <xdr:pic>
      <xdr:nvPicPr>
        <xdr:cNvPr id="4" name="Grafik 3">
          <a:extLst>
            <a:ext uri="{FF2B5EF4-FFF2-40B4-BE49-F238E27FC236}">
              <a16:creationId xmlns:a16="http://schemas.microsoft.com/office/drawing/2014/main" id="{1CCBC2BC-98E2-47B0-BE4D-6ECA9FA515B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1145" b="7120"/>
        <a:stretch/>
      </xdr:blipFill>
      <xdr:spPr>
        <a:xfrm>
          <a:off x="6569" y="9072300"/>
          <a:ext cx="5501335" cy="5667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265191</xdr:colOff>
      <xdr:row>0</xdr:row>
      <xdr:rowOff>0</xdr:rowOff>
    </xdr:from>
    <xdr:to>
      <xdr:col>7</xdr:col>
      <xdr:colOff>409329</xdr:colOff>
      <xdr:row>3</xdr:row>
      <xdr:rowOff>133991</xdr:rowOff>
    </xdr:to>
    <xdr:pic>
      <xdr:nvPicPr>
        <xdr:cNvPr id="2" name="Grafik 1">
          <a:extLst>
            <a:ext uri="{FF2B5EF4-FFF2-40B4-BE49-F238E27FC236}">
              <a16:creationId xmlns:a16="http://schemas.microsoft.com/office/drawing/2014/main" id="{C36A3776-BCC4-4006-AF09-89F0C2A184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18091" y="0"/>
          <a:ext cx="1087770" cy="934091"/>
        </a:xfrm>
        <a:prstGeom prst="rect">
          <a:avLst/>
        </a:prstGeom>
      </xdr:spPr>
    </xdr:pic>
    <xdr:clientData/>
  </xdr:twoCellAnchor>
  <xdr:twoCellAnchor editAs="oneCell">
    <xdr:from>
      <xdr:col>0</xdr:col>
      <xdr:colOff>0</xdr:colOff>
      <xdr:row>49</xdr:row>
      <xdr:rowOff>105663</xdr:rowOff>
    </xdr:from>
    <xdr:to>
      <xdr:col>7</xdr:col>
      <xdr:colOff>76725</xdr:colOff>
      <xdr:row>49</xdr:row>
      <xdr:rowOff>672440</xdr:rowOff>
    </xdr:to>
    <xdr:pic>
      <xdr:nvPicPr>
        <xdr:cNvPr id="3" name="Grafik 2">
          <a:extLst>
            <a:ext uri="{FF2B5EF4-FFF2-40B4-BE49-F238E27FC236}">
              <a16:creationId xmlns:a16="http://schemas.microsoft.com/office/drawing/2014/main" id="{EE9C2C15-B1B9-49DC-B6A7-0732BD0B6679}"/>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1145" b="7120"/>
        <a:stretch/>
      </xdr:blipFill>
      <xdr:spPr>
        <a:xfrm>
          <a:off x="0" y="9092008"/>
          <a:ext cx="5501335" cy="56677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_FiCO/00_F&#246;rderung/05_ZentrumsPlan/2017-04-20%20Zweite%20Korrektur%20Zentrumsplan/2017-04-24x%20ENDSTAND%20Kalkulation%20Antrag%20Feigl.xlsb.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_FiCO/21_PLAN/09_Excel%20Planungstool/03_PlanTool/2017-11-28%20PLAN%20MASTER%20-%20Feig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 FORM Berechnet"/>
      <sheetName val="CORE Form ORIGINAL"/>
      <sheetName val="II. Application_K1_4Y"/>
      <sheetName val="Personnel"/>
      <sheetName val="a. Use R&amp;D Infrastructure"/>
      <sheetName val="b. Contrib Scientific Partners"/>
      <sheetName val="c. Contrib Company Partners"/>
      <sheetName val="List of Projects"/>
      <sheetName val="List of Partners"/>
      <sheetName val="ProjectSheet IND"/>
      <sheetName val="Abgl Std Pers"/>
      <sheetName val="A1-P1"/>
      <sheetName val="A1-P2"/>
      <sheetName val="A1-P3"/>
      <sheetName val="A1-P4"/>
      <sheetName val="A1-P5"/>
      <sheetName val="A2-P1"/>
      <sheetName val="A2-P2"/>
      <sheetName val="A2-P3"/>
      <sheetName val="A2-P4"/>
      <sheetName val="A2-P5"/>
      <sheetName val="A3-P1"/>
      <sheetName val="A3-P2"/>
      <sheetName val="A3-P3"/>
      <sheetName val="Analyse Kosten Erlöse"/>
      <sheetName val="Analyse KostenErlöseIND"/>
      <sheetName val="PIVOT Summe Oben"/>
      <sheetName val="PIVOT Stunden"/>
      <sheetName val="Tabelle2"/>
      <sheetName val="Analyse VZÄ"/>
      <sheetName val="DATA"/>
      <sheetName val="Aufstock CP"/>
      <sheetName val="Aufstock CP Cash"/>
      <sheetName val="Sicherung"/>
      <sheetName val="Steuerung"/>
      <sheetName val="Block"/>
      <sheetName val="WorkPackage"/>
      <sheetName val="Projekt"/>
      <sheetName val="Area"/>
      <sheetName val="K1 Gesamt"/>
      <sheetName val="ProjektTyp"/>
      <sheetName val="STATUS"/>
      <sheetName val="Partner"/>
      <sheetName val="PartnerTyp"/>
      <sheetName val="PartnerÜberEinheit"/>
      <sheetName val="Bundesland"/>
      <sheetName val="Einstufung"/>
      <sheetName val="Kostenart"/>
      <sheetName val="Ka Typ"/>
      <sheetName val="Person"/>
      <sheetName val="FunktionIntern"/>
      <sheetName val="FunktionScientificKeyPerson"/>
      <sheetName val="FunktionUmfassend"/>
      <sheetName val="FunktionIntern ProduktivStd"/>
      <sheetName val="Zuschlag für Überzahlungen"/>
      <sheetName val="FunktionFFGOhneKR"/>
      <sheetName val="FunktionFFGInklKR"/>
      <sheetName val="Geschlecht"/>
      <sheetName val="FFG StdSatzRechner"/>
      <sheetName val="Investition"/>
      <sheetName val="NutzungsDauer"/>
      <sheetName val="PARAMETER"/>
      <sheetName val="JA_NEIN"/>
      <sheetName val="Schema KostenKalkulation NEU"/>
      <sheetName val="Schema KostenKalkulation ALT"/>
      <sheetName val="Grundregeln"/>
      <sheetName val="Kosten Zentrum"/>
      <sheetName val="Finanzierbarkeit Zentrum"/>
      <sheetName val="AGENDA 2015-11-03"/>
      <sheetName val="Szenario Anlaufzeit"/>
      <sheetName val="Vereinfachtes Kalk Modell"/>
      <sheetName val="Ebenen Einhebung Zuschläge"/>
      <sheetName val="Planung AREA Management"/>
      <sheetName val="Kosten von Eigentümer bezahlt"/>
      <sheetName val="Kritische Punkte"/>
      <sheetName val="Widersprüchliche Ansätze"/>
      <sheetName val="Effekt FörderQuote"/>
      <sheetName val="Projekt-Partner-Person-Matrix"/>
      <sheetName val="I. Cover"/>
      <sheetName val="KeyPersons"/>
      <sheetName val="Kostenarten Partner Übersicht"/>
      <sheetName val="Finanzierung Partner Proj"/>
      <sheetName val="Finanzierung FFG Bund Land"/>
      <sheetName val="Detail VZÄ Standort Inst"/>
      <sheetName val="Übersicht VZÄ Standort Inst"/>
      <sheetName val="Detail VZÄ TätigkOrt Pers"/>
      <sheetName val="SP Contributions"/>
      <sheetName val="CP Contributions"/>
      <sheetName val="Centre Drittkost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2">
          <cell r="A2" t="str">
            <v>Data</v>
          </cell>
        </row>
        <row r="3">
          <cell r="A3" t="str">
            <v>Leer</v>
          </cell>
        </row>
        <row r="4">
          <cell r="A4" t="str">
            <v>Kos-Pers</v>
          </cell>
        </row>
        <row r="5">
          <cell r="A5" t="str">
            <v>Kos-Z-GK-Pers</v>
          </cell>
        </row>
        <row r="6">
          <cell r="A6" t="str">
            <v>Kos-Sach</v>
          </cell>
        </row>
        <row r="7">
          <cell r="A7" t="str">
            <v>Kos-Z-GK-Sach</v>
          </cell>
        </row>
        <row r="8">
          <cell r="A8" t="str">
            <v>Kos-Invest</v>
          </cell>
        </row>
        <row r="9">
          <cell r="A9" t="str">
            <v>Kos-Z-GK-Invest</v>
          </cell>
        </row>
        <row r="10">
          <cell r="A10" t="str">
            <v>Kos-Z-KR</v>
          </cell>
        </row>
        <row r="11">
          <cell r="A11" t="str">
            <v>Kos-Z-GK-KR</v>
          </cell>
        </row>
        <row r="12">
          <cell r="A12" t="str">
            <v>Kos-Z-Bench</v>
          </cell>
        </row>
        <row r="13">
          <cell r="A13" t="str">
            <v>Kos-Z-GK-Bench</v>
          </cell>
        </row>
        <row r="14">
          <cell r="A14" t="str">
            <v>Kos-Z-Rei</v>
          </cell>
        </row>
        <row r="15">
          <cell r="A15" t="str">
            <v>Kos-Z-GK-Rei</v>
          </cell>
        </row>
        <row r="17">
          <cell r="A17" t="str">
            <v>Kos-Z-OH</v>
          </cell>
        </row>
        <row r="18">
          <cell r="A18" t="str">
            <v>Kos-Z-Strateg</v>
          </cell>
        </row>
        <row r="19">
          <cell r="A19" t="str">
            <v>Kos-Z-Area</v>
          </cell>
        </row>
        <row r="20">
          <cell r="A20" t="str">
            <v>Abschluss</v>
          </cell>
        </row>
        <row r="22">
          <cell r="A22" t="str">
            <v>SUM</v>
          </cell>
        </row>
        <row r="23">
          <cell r="A23" t="str">
            <v>Fin-CP</v>
          </cell>
        </row>
        <row r="24">
          <cell r="A24" t="str">
            <v>Fin-SP</v>
          </cell>
        </row>
        <row r="25">
          <cell r="A25" t="str">
            <v>Fin-FFG</v>
          </cell>
        </row>
        <row r="26">
          <cell r="A26" t="str">
            <v>Fin-Strg-Intern</v>
          </cell>
        </row>
        <row r="28">
          <cell r="A28" t="str">
            <v>P-Saldo</v>
          </cell>
        </row>
        <row r="29">
          <cell r="A29" t="str">
            <v>Gesamt-Saldo</v>
          </cell>
        </row>
        <row r="30">
          <cell r="A30" t="str">
            <v>K1-Saldo</v>
          </cell>
        </row>
        <row r="31">
          <cell r="A31" t="str">
            <v>Strateg-Saldo</v>
          </cell>
        </row>
        <row r="32">
          <cell r="A32" t="str">
            <v>Bench-K1-Saldo</v>
          </cell>
        </row>
        <row r="33">
          <cell r="A33" t="str">
            <v>Area-Mgnt-Saldo</v>
          </cell>
        </row>
      </sheetData>
      <sheetData sheetId="35">
        <row r="2">
          <cell r="A2" t="str">
            <v>Pers</v>
          </cell>
        </row>
        <row r="3">
          <cell r="A3" t="str">
            <v>Sach</v>
          </cell>
        </row>
        <row r="4">
          <cell r="A4" t="str">
            <v>Invest</v>
          </cell>
        </row>
        <row r="5">
          <cell r="A5" t="str">
            <v>OH</v>
          </cell>
        </row>
        <row r="6">
          <cell r="A6" t="str">
            <v>Fin-CP</v>
          </cell>
        </row>
        <row r="7">
          <cell r="A7" t="str">
            <v>Fin-SP</v>
          </cell>
        </row>
        <row r="8">
          <cell r="A8" t="str">
            <v>Fin-FFG</v>
          </cell>
        </row>
        <row r="9">
          <cell r="A9" t="str">
            <v>Fin-Strg-Intern</v>
          </cell>
        </row>
        <row r="10">
          <cell r="A10" t="str">
            <v>P-Saldo</v>
          </cell>
        </row>
        <row r="11">
          <cell r="A11" t="str">
            <v>Gesamt-Saldo</v>
          </cell>
        </row>
        <row r="12">
          <cell r="A12" t="str">
            <v>K1-Saldo</v>
          </cell>
        </row>
        <row r="13">
          <cell r="A13" t="str">
            <v>Strateg-Saldo</v>
          </cell>
        </row>
        <row r="14">
          <cell r="A14" t="str">
            <v>Bench-K1-Saldo</v>
          </cell>
        </row>
        <row r="15">
          <cell r="A15" t="str">
            <v>Area-Mgnt-Saldo</v>
          </cell>
        </row>
        <row r="21">
          <cell r="A21" t="str">
            <v>Abschluss</v>
          </cell>
        </row>
      </sheetData>
      <sheetData sheetId="36">
        <row r="16">
          <cell r="A16" t="str">
            <v>### Projekte 1.1. / Green AREA / Plant Production</v>
          </cell>
        </row>
        <row r="17">
          <cell r="A17" t="str">
            <v>Tomato flavour</v>
          </cell>
        </row>
        <row r="18">
          <cell r="A18" t="str">
            <v>Storage of sugar beets</v>
          </cell>
        </row>
        <row r="19">
          <cell r="A19" t="str">
            <v>Leer</v>
          </cell>
        </row>
        <row r="20">
          <cell r="A20" t="str">
            <v>### Projekte 1.2. / Green AREA / Plant Protection</v>
          </cell>
        </row>
        <row r="21">
          <cell r="A21" t="str">
            <v>Bioherbizid Endophyten</v>
          </cell>
        </row>
        <row r="22">
          <cell r="A22" t="str">
            <v>Downy mildew control</v>
          </cell>
        </row>
        <row r="23">
          <cell r="A23" t="str">
            <v>Leer</v>
          </cell>
        </row>
        <row r="24">
          <cell r="A24" t="str">
            <v>### Projekte 1.3 / Green AREA / Feed Quality</v>
          </cell>
        </row>
        <row r="25">
          <cell r="A25" t="str">
            <v>SIGS</v>
          </cell>
        </row>
        <row r="26">
          <cell r="A26" t="str">
            <v>SIGS - Lasco</v>
          </cell>
        </row>
        <row r="27">
          <cell r="A27" t="str">
            <v>SIGS - Pöttinger</v>
          </cell>
        </row>
        <row r="28">
          <cell r="A28" t="str">
            <v>APPC</v>
          </cell>
        </row>
        <row r="29">
          <cell r="A29" t="str">
            <v>APPC- RWA</v>
          </cell>
        </row>
        <row r="30">
          <cell r="A30" t="str">
            <v>APPC- Cimbria</v>
          </cell>
        </row>
        <row r="31">
          <cell r="A31" t="str">
            <v>APPC - Insort</v>
          </cell>
        </row>
        <row r="32">
          <cell r="A32" t="str">
            <v>APPC- Pessl</v>
          </cell>
        </row>
        <row r="33">
          <cell r="A33" t="str">
            <v>Mycotoxin detection in crops</v>
          </cell>
        </row>
        <row r="34">
          <cell r="A34" t="str">
            <v>Mycotoxin detection in crops - Biomin</v>
          </cell>
        </row>
        <row r="35">
          <cell r="A35" t="str">
            <v>Mycotoxin detection in crops - Barilla</v>
          </cell>
        </row>
        <row r="36">
          <cell r="A36" t="str">
            <v>Leer</v>
          </cell>
        </row>
        <row r="37">
          <cell r="A37" t="str">
            <v>### Projekte 1.4. / Green AREA / Food Processing</v>
          </cell>
        </row>
        <row r="38">
          <cell r="A38" t="str">
            <v>Detoxicification during oil processing</v>
          </cell>
        </row>
        <row r="39">
          <cell r="A39" t="str">
            <v>Improved cereal quality - FischerBrot</v>
          </cell>
        </row>
        <row r="40">
          <cell r="A40" t="str">
            <v>Improved cereal quality - Diamant</v>
          </cell>
        </row>
        <row r="41">
          <cell r="A41" t="str">
            <v>Leer</v>
          </cell>
        </row>
        <row r="42">
          <cell r="A42" t="str">
            <v>### Projekte 1.5. / Green AREA / Food Design</v>
          </cell>
        </row>
        <row r="43">
          <cell r="A43" t="str">
            <v>Functional Drinks - Kaahee</v>
          </cell>
        </row>
        <row r="44">
          <cell r="A44" t="str">
            <v>Functional Drinks - Voglsam</v>
          </cell>
        </row>
        <row r="45">
          <cell r="A45" t="str">
            <v>Plant waste management</v>
          </cell>
        </row>
        <row r="46">
          <cell r="A46" t="str">
            <v>Leer</v>
          </cell>
        </row>
        <row r="47">
          <cell r="A47" t="str">
            <v>### Projekte 2.1. / Red AREA / Animal Feeding</v>
          </cell>
        </row>
        <row r="48">
          <cell r="A48" t="str">
            <v>Optimizing monogastric feed</v>
          </cell>
        </row>
        <row r="49">
          <cell r="A49" t="str">
            <v>Optimizing monogastric feed - Agromed</v>
          </cell>
        </row>
        <row r="50">
          <cell r="A50" t="str">
            <v>Optimizing monogastric feed - Garant</v>
          </cell>
        </row>
        <row r="51">
          <cell r="A51" t="str">
            <v>Optimizing pig nutrition</v>
          </cell>
        </row>
        <row r="52">
          <cell r="A52" t="str">
            <v>Food additives</v>
          </cell>
        </row>
        <row r="53">
          <cell r="A53" t="str">
            <v>Leer</v>
          </cell>
        </row>
        <row r="54">
          <cell r="A54" t="str">
            <v>### Projekte 2.2 / Red AREA / Animal Health</v>
          </cell>
        </row>
        <row r="55">
          <cell r="A55" t="str">
            <v>Lifestock Resistome</v>
          </cell>
        </row>
        <row r="56">
          <cell r="A56" t="str">
            <v>Animal health recording</v>
          </cell>
        </row>
        <row r="57">
          <cell r="A57" t="str">
            <v>Animal health recording - Smartbow</v>
          </cell>
        </row>
        <row r="58">
          <cell r="A58" t="str">
            <v>Animal health recording - Vetion</v>
          </cell>
        </row>
        <row r="59">
          <cell r="A59" t="str">
            <v>Leer</v>
          </cell>
        </row>
        <row r="60">
          <cell r="A60" t="str">
            <v>### Projekte 2.3 / Red AREA / Dairy Chain</v>
          </cell>
        </row>
        <row r="61">
          <cell r="A61" t="str">
            <v>Dairy Chain</v>
          </cell>
        </row>
        <row r="62">
          <cell r="A62" t="str">
            <v>Dairy Chain - Kärntner Milch</v>
          </cell>
        </row>
        <row r="63">
          <cell r="A63" t="str">
            <v>Dairy Chain - OML</v>
          </cell>
        </row>
        <row r="64">
          <cell r="A64" t="str">
            <v>Dairy Chain - SyLab</v>
          </cell>
        </row>
        <row r="65">
          <cell r="A65" t="str">
            <v>Cell count as estimator</v>
          </cell>
        </row>
        <row r="66">
          <cell r="A66" t="str">
            <v>Spore formers as quality parameter</v>
          </cell>
        </row>
        <row r="67">
          <cell r="A67" t="str">
            <v>Leer</v>
          </cell>
        </row>
        <row r="68">
          <cell r="A68" t="str">
            <v>### Projekte 2.4 / Red Area - MEAT chain</v>
          </cell>
        </row>
        <row r="69">
          <cell r="A69" t="str">
            <v>Innovations in meat processing</v>
          </cell>
        </row>
        <row r="70">
          <cell r="A70" t="str">
            <v>Innovations in meat processing - Marcher</v>
          </cell>
        </row>
        <row r="71">
          <cell r="A71" t="str">
            <v>Innovations in meat processing - Radatz</v>
          </cell>
        </row>
        <row r="72">
          <cell r="A72" t="str">
            <v>Innovations in meat processing - Rewe</v>
          </cell>
        </row>
        <row r="73">
          <cell r="A73" t="str">
            <v>Innovations in meat processing - Vivatis</v>
          </cell>
        </row>
        <row r="74">
          <cell r="A74" t="str">
            <v>Recontamination  during meat cutting</v>
          </cell>
        </row>
        <row r="75">
          <cell r="A75" t="str">
            <v>Quality and safety of raw meat sausages</v>
          </cell>
        </row>
        <row r="76">
          <cell r="A76" t="str">
            <v>Quality and safety of heat treated product</v>
          </cell>
        </row>
        <row r="77">
          <cell r="A77" t="str">
            <v>Safety of spices - Almi</v>
          </cell>
        </row>
        <row r="78">
          <cell r="A78" t="str">
            <v>Leer</v>
          </cell>
        </row>
        <row r="79">
          <cell r="A79" t="str">
            <v>### Projekte 2.5 / Red Area / Food Preparation</v>
          </cell>
        </row>
        <row r="80">
          <cell r="A80" t="str">
            <v>Meal preparation technology</v>
          </cell>
        </row>
        <row r="81">
          <cell r="A81" t="str">
            <v>Healthy Cooking Techniques</v>
          </cell>
        </row>
        <row r="82">
          <cell r="A82" t="str">
            <v>Ohmic Cooking</v>
          </cell>
        </row>
        <row r="83">
          <cell r="A83" t="str">
            <v>Leer</v>
          </cell>
        </row>
        <row r="84">
          <cell r="A84" t="str">
            <v>### Projekte 3.1 / Blue Area / Authenticity and Origin</v>
          </cell>
        </row>
        <row r="85">
          <cell r="A85" t="str">
            <v>Provenance</v>
          </cell>
        </row>
        <row r="86">
          <cell r="A86" t="str">
            <v>NGS species differentiation</v>
          </cell>
        </row>
        <row r="87">
          <cell r="A87" t="str">
            <v>Leer</v>
          </cell>
        </row>
        <row r="88">
          <cell r="A88" t="str">
            <v>### Projekte 3.2 / Blue Area / Inline Hygiene and Quality Monitoring</v>
          </cell>
        </row>
        <row r="89">
          <cell r="A89" t="str">
            <v>Spectral sensing</v>
          </cell>
        </row>
        <row r="90">
          <cell r="A90" t="str">
            <v>Spectral sensing - Headwall</v>
          </cell>
        </row>
        <row r="91">
          <cell r="A91" t="str">
            <v>Spectral sensing - Insort</v>
          </cell>
        </row>
        <row r="92">
          <cell r="A92" t="str">
            <v>Toxicity testing</v>
          </cell>
        </row>
        <row r="93">
          <cell r="A93" t="str">
            <v>Toxicity testing - Angewandte Genetik</v>
          </cell>
        </row>
        <row r="94">
          <cell r="A94" t="str">
            <v>Biofilm</v>
          </cell>
        </row>
        <row r="95">
          <cell r="A95" t="str">
            <v>Biofilm-Recendt</v>
          </cell>
        </row>
        <row r="96">
          <cell r="A96" t="str">
            <v>Multi-allergen detection</v>
          </cell>
        </row>
        <row r="97">
          <cell r="A97" t="str">
            <v>Leer</v>
          </cell>
        </row>
        <row r="98">
          <cell r="A98" t="str">
            <v>### Projekte 3.2 / Blue Area / Inline Hygiene and Quality Monitoring</v>
          </cell>
        </row>
        <row r="99">
          <cell r="A99" t="str">
            <v>NN WorkPackage - Internal Call</v>
          </cell>
        </row>
        <row r="100">
          <cell r="A100" t="str">
            <v>Leer</v>
          </cell>
        </row>
        <row r="101">
          <cell r="A101" t="str">
            <v>### Projekte 2.4 / Blue AREA / NN Project - Erweiterung</v>
          </cell>
        </row>
        <row r="102">
          <cell r="A102" t="str">
            <v>NN Project - Erweiterung Blue Area</v>
          </cell>
        </row>
        <row r="103">
          <cell r="A103" t="str">
            <v>Leer</v>
          </cell>
        </row>
        <row r="104">
          <cell r="A104" t="str">
            <v>### Projekte Vorlage / DUMMY</v>
          </cell>
        </row>
        <row r="105">
          <cell r="A105" t="str">
            <v>VORLAGE-WP</v>
          </cell>
        </row>
        <row r="106">
          <cell r="A106" t="str">
            <v>VORLAGE-ALLG</v>
          </cell>
        </row>
        <row r="107">
          <cell r="A107" t="str">
            <v>DUMMY</v>
          </cell>
        </row>
        <row r="108">
          <cell r="A108" t="str">
            <v>OFFEN</v>
          </cell>
        </row>
        <row r="109">
          <cell r="A109" t="str">
            <v>ÜBERGREIFEND</v>
          </cell>
        </row>
        <row r="110">
          <cell r="A110" t="str">
            <v>Leer</v>
          </cell>
        </row>
        <row r="111">
          <cell r="A111" t="str">
            <v>### Projekte TEST</v>
          </cell>
        </row>
        <row r="112">
          <cell r="A112" t="str">
            <v>Leer</v>
          </cell>
        </row>
        <row r="113">
          <cell r="A113" t="str">
            <v>Leer</v>
          </cell>
        </row>
        <row r="114">
          <cell r="A114" t="str">
            <v>Leer</v>
          </cell>
        </row>
      </sheetData>
      <sheetData sheetId="37"/>
      <sheetData sheetId="38"/>
      <sheetData sheetId="39"/>
      <sheetData sheetId="40"/>
      <sheetData sheetId="41"/>
      <sheetData sheetId="42">
        <row r="16">
          <cell r="A16" t="str">
            <v>Zentrum</v>
          </cell>
        </row>
        <row r="17">
          <cell r="A17" t="str">
            <v>LEER</v>
          </cell>
        </row>
        <row r="18">
          <cell r="A18" t="str">
            <v>### WISSENSCHAFTLICHE PARTNER</v>
          </cell>
        </row>
        <row r="19">
          <cell r="A19" t="str">
            <v>AGES</v>
          </cell>
        </row>
        <row r="20">
          <cell r="A20" t="str">
            <v>AGES / Food Safety</v>
          </cell>
        </row>
        <row r="21">
          <cell r="A21" t="str">
            <v>AIT</v>
          </cell>
        </row>
        <row r="22">
          <cell r="A22" t="str">
            <v>AIT / H&amp;E Bioressources</v>
          </cell>
        </row>
        <row r="23">
          <cell r="A23" t="str">
            <v>BOKU</v>
          </cell>
        </row>
        <row r="24">
          <cell r="A24" t="str">
            <v>BOKU / Tierernährung</v>
          </cell>
        </row>
        <row r="25">
          <cell r="A25" t="str">
            <v>BOKU / Analytikzentrum</v>
          </cell>
        </row>
        <row r="26">
          <cell r="A26" t="str">
            <v>BOKU / Angewandte Genetik</v>
          </cell>
        </row>
        <row r="27">
          <cell r="A27" t="str">
            <v>BOKU / Analytische Chemie</v>
          </cell>
        </row>
        <row r="28">
          <cell r="A28" t="str">
            <v>BOKU / Landtechnik</v>
          </cell>
        </row>
        <row r="29">
          <cell r="A29" t="str">
            <v>BOKU / Food Science</v>
          </cell>
        </row>
        <row r="30">
          <cell r="A30" t="str">
            <v>BOKU / Lebensmitteltechnologie</v>
          </cell>
        </row>
        <row r="31">
          <cell r="A31" t="str">
            <v>BOKU / Holztechnologie</v>
          </cell>
        </row>
        <row r="32">
          <cell r="A32" t="str">
            <v>FH-Wels</v>
          </cell>
        </row>
        <row r="33">
          <cell r="A33" t="str">
            <v>FH-Wels / Lebensmitteltechnologie</v>
          </cell>
        </row>
        <row r="34">
          <cell r="A34" t="str">
            <v>RECENDT</v>
          </cell>
        </row>
        <row r="35">
          <cell r="A35" t="str">
            <v>RECENDT / IR Spectroscopy</v>
          </cell>
        </row>
        <row r="36">
          <cell r="A36" t="str">
            <v>VetMed</v>
          </cell>
        </row>
        <row r="37">
          <cell r="A37" t="str">
            <v>VetMed / Bestandsbetreuung</v>
          </cell>
        </row>
        <row r="38">
          <cell r="A38" t="str">
            <v>VetMed / Tierhaltung</v>
          </cell>
        </row>
        <row r="39">
          <cell r="A39" t="str">
            <v>VetMed / Fleischhygiene</v>
          </cell>
        </row>
        <row r="40">
          <cell r="A40" t="str">
            <v>VetMed / Milchhygiene</v>
          </cell>
        </row>
        <row r="41">
          <cell r="A41" t="str">
            <v>VetMed / Tierernährung</v>
          </cell>
        </row>
        <row r="42">
          <cell r="A42" t="str">
            <v>DUMMY SP</v>
          </cell>
        </row>
        <row r="43">
          <cell r="A43" t="str">
            <v>DUMMY Institut</v>
          </cell>
        </row>
        <row r="44">
          <cell r="A44" t="str">
            <v>LEER</v>
          </cell>
        </row>
        <row r="45">
          <cell r="A45" t="str">
            <v xml:space="preserve">### Unternehmenspartner PARTNER </v>
          </cell>
        </row>
        <row r="46">
          <cell r="A46" t="str">
            <v>ARIC</v>
          </cell>
        </row>
        <row r="47">
          <cell r="A47" t="str">
            <v>Agromed</v>
          </cell>
        </row>
        <row r="48">
          <cell r="A48" t="str">
            <v>Almi</v>
          </cell>
        </row>
        <row r="49">
          <cell r="A49" t="str">
            <v>Pöttinger</v>
          </cell>
        </row>
        <row r="50">
          <cell r="A50" t="str">
            <v>Barilla</v>
          </cell>
        </row>
        <row r="51">
          <cell r="A51" t="str">
            <v>Bioferm</v>
          </cell>
        </row>
        <row r="52">
          <cell r="A52" t="str">
            <v>Biomin</v>
          </cell>
        </row>
        <row r="53">
          <cell r="A53" t="str">
            <v>Cimbria</v>
          </cell>
        </row>
        <row r="54">
          <cell r="A54" t="str">
            <v>Delacon</v>
          </cell>
        </row>
        <row r="55">
          <cell r="A55" t="str">
            <v>Diamant</v>
          </cell>
        </row>
        <row r="56">
          <cell r="A56" t="str">
            <v>Efko</v>
          </cell>
        </row>
        <row r="57">
          <cell r="A57" t="str">
            <v>ElephantVert</v>
          </cell>
        </row>
        <row r="58">
          <cell r="A58" t="str">
            <v>FischerBrot</v>
          </cell>
        </row>
        <row r="59">
          <cell r="A59" t="str">
            <v>Garant</v>
          </cell>
        </row>
        <row r="60">
          <cell r="A60" t="str">
            <v>Headwall</v>
          </cell>
        </row>
        <row r="61">
          <cell r="A61" t="str">
            <v>Insort</v>
          </cell>
        </row>
        <row r="62">
          <cell r="A62" t="str">
            <v>Kaahee</v>
          </cell>
        </row>
        <row r="63">
          <cell r="A63" t="str">
            <v>KärntnerMilch</v>
          </cell>
        </row>
        <row r="64">
          <cell r="A64" t="str">
            <v>Lasco</v>
          </cell>
        </row>
        <row r="65">
          <cell r="A65" t="str">
            <v>LGV</v>
          </cell>
        </row>
        <row r="66">
          <cell r="A66" t="str">
            <v>LVA</v>
          </cell>
        </row>
        <row r="67">
          <cell r="A67" t="str">
            <v>Marcher</v>
          </cell>
        </row>
        <row r="68">
          <cell r="A68" t="str">
            <v>OML</v>
          </cell>
        </row>
        <row r="69">
          <cell r="A69" t="str">
            <v>Pessl</v>
          </cell>
        </row>
        <row r="70">
          <cell r="A70" t="str">
            <v>Philips</v>
          </cell>
        </row>
        <row r="71">
          <cell r="A71" t="str">
            <v>Radaz</v>
          </cell>
        </row>
        <row r="72">
          <cell r="A72" t="str">
            <v>Rewe</v>
          </cell>
        </row>
        <row r="73">
          <cell r="A73" t="str">
            <v>RWA</v>
          </cell>
        </row>
        <row r="74">
          <cell r="A74" t="str">
            <v>Smartbow</v>
          </cell>
        </row>
        <row r="75">
          <cell r="A75" t="str">
            <v>SyLab</v>
          </cell>
        </row>
        <row r="76">
          <cell r="A76" t="str">
            <v>Vetion</v>
          </cell>
        </row>
        <row r="77">
          <cell r="A77" t="str">
            <v>VFI</v>
          </cell>
        </row>
        <row r="78">
          <cell r="A78" t="str">
            <v>Vivatis</v>
          </cell>
        </row>
        <row r="79">
          <cell r="A79" t="str">
            <v>Voglsam</v>
          </cell>
        </row>
        <row r="80">
          <cell r="A80" t="str">
            <v>DUMMY CP</v>
          </cell>
        </row>
        <row r="81">
          <cell r="A81" t="str">
            <v>LEER</v>
          </cell>
        </row>
        <row r="82">
          <cell r="A82" t="str">
            <v>### Assoziierte Partner</v>
          </cell>
        </row>
        <row r="83">
          <cell r="A83" t="str">
            <v>LEER</v>
          </cell>
        </row>
        <row r="84">
          <cell r="A84" t="str">
            <v>### DUMMY und TEST PARTNER</v>
          </cell>
        </row>
        <row r="85">
          <cell r="A85" t="str">
            <v>LEER</v>
          </cell>
        </row>
        <row r="86">
          <cell r="A86" t="str">
            <v>OFFEN</v>
          </cell>
        </row>
        <row r="87">
          <cell r="A87" t="str">
            <v>DUMMY</v>
          </cell>
        </row>
        <row r="88">
          <cell r="A88" t="str">
            <v>Übergreifend</v>
          </cell>
        </row>
        <row r="89">
          <cell r="A89" t="str">
            <v>TEST-Partner</v>
          </cell>
        </row>
        <row r="90">
          <cell r="A90" t="str">
            <v>VORLAGE-Institut</v>
          </cell>
        </row>
        <row r="91">
          <cell r="A91" t="str">
            <v>VORLAGE-CP</v>
          </cell>
        </row>
        <row r="92">
          <cell r="A92" t="str">
            <v>LEER</v>
          </cell>
        </row>
      </sheetData>
      <sheetData sheetId="43"/>
      <sheetData sheetId="44"/>
      <sheetData sheetId="45"/>
      <sheetData sheetId="46"/>
      <sheetData sheetId="47">
        <row r="5">
          <cell r="A5" t="str">
            <v>Personalkosten SP</v>
          </cell>
        </row>
        <row r="6">
          <cell r="A6" t="str">
            <v>Personalkosten SP - GK Zuschlag</v>
          </cell>
        </row>
        <row r="7">
          <cell r="A7" t="str">
            <v>Key Researcher SP</v>
          </cell>
        </row>
        <row r="8">
          <cell r="A8" t="str">
            <v>Key Researcher SP - GK Zuschlag</v>
          </cell>
        </row>
        <row r="9">
          <cell r="A9" t="str">
            <v>Materialkosten SP</v>
          </cell>
        </row>
        <row r="10">
          <cell r="A10" t="str">
            <v>Materialkosten SP - GK Zuschlag</v>
          </cell>
        </row>
        <row r="11">
          <cell r="A11" t="str">
            <v>Sonstige Leistungen SP</v>
          </cell>
        </row>
        <row r="12">
          <cell r="A12" t="str">
            <v>Sonstige Leistungen SP - GK Zuschlag</v>
          </cell>
        </row>
        <row r="13">
          <cell r="A13" t="str">
            <v>Bench Fee SP</v>
          </cell>
        </row>
        <row r="14">
          <cell r="A14" t="str">
            <v>Bench Fee SP - GK Zuschlag</v>
          </cell>
        </row>
        <row r="15">
          <cell r="A15" t="str">
            <v>Einzelgerät Anschaffung SP</v>
          </cell>
        </row>
        <row r="16">
          <cell r="A16" t="str">
            <v>Einzelgerät Anschaffung SP - GK Zuschlag</v>
          </cell>
        </row>
        <row r="17">
          <cell r="A17" t="str">
            <v>Einzelgerät Abschreibung SP</v>
          </cell>
        </row>
        <row r="18">
          <cell r="A18" t="str">
            <v>Einzelgerät Abschreibung SP - GK Zuschlag</v>
          </cell>
        </row>
        <row r="19">
          <cell r="A19" t="str">
            <v>Einzelgerät Betrieb SP</v>
          </cell>
        </row>
        <row r="20">
          <cell r="A20" t="str">
            <v>Einzelgerät Betrieb SP - GK Zuschlag</v>
          </cell>
        </row>
        <row r="21">
          <cell r="A21" t="str">
            <v>Drittkosten SP</v>
          </cell>
        </row>
        <row r="22">
          <cell r="A22" t="str">
            <v>Reisekosten SP</v>
          </cell>
        </row>
        <row r="23">
          <cell r="A23" t="str">
            <v>Reisekosten SP - GK Zuschlag</v>
          </cell>
        </row>
        <row r="24">
          <cell r="A24" t="str">
            <v>Personalkosten CP</v>
          </cell>
        </row>
        <row r="25">
          <cell r="A25" t="str">
            <v>Personalkosten CP - GK Zuschlag</v>
          </cell>
        </row>
        <row r="26">
          <cell r="A26" t="str">
            <v>Key Researcher CP</v>
          </cell>
        </row>
        <row r="27">
          <cell r="A27" t="str">
            <v>Key Researcher CP - GK Zuschlag</v>
          </cell>
        </row>
        <row r="28">
          <cell r="A28" t="str">
            <v>Materialkosten CP</v>
          </cell>
        </row>
        <row r="29">
          <cell r="A29" t="str">
            <v>Materialkosten CP - GK Zuschlag</v>
          </cell>
        </row>
        <row r="30">
          <cell r="A30" t="str">
            <v>Sonstige Leistungen CP</v>
          </cell>
        </row>
        <row r="31">
          <cell r="A31" t="str">
            <v>Sonstige Leistungen CP - GK Zuschlag</v>
          </cell>
        </row>
        <row r="32">
          <cell r="A32" t="str">
            <v>Bench Fee CP</v>
          </cell>
        </row>
        <row r="33">
          <cell r="A33" t="str">
            <v>Bench Fee CP - GK Zuschlag</v>
          </cell>
        </row>
        <row r="34">
          <cell r="A34" t="str">
            <v>Einzelgerät Anschaffung CP</v>
          </cell>
        </row>
        <row r="35">
          <cell r="A35" t="str">
            <v>Einzelgerät Anschaffung CP - GK Zuschlag</v>
          </cell>
        </row>
        <row r="36">
          <cell r="A36" t="str">
            <v>Einzelgerät Abschreibung CP</v>
          </cell>
        </row>
        <row r="37">
          <cell r="A37" t="str">
            <v>Einzelgerät Abschreibung CP - GK Zuschlag</v>
          </cell>
        </row>
        <row r="38">
          <cell r="A38" t="str">
            <v>Einzelgerät Betrieb CP</v>
          </cell>
        </row>
        <row r="39">
          <cell r="A39" t="str">
            <v>Einzelgerät Betrieb CP - GK Zuschlag</v>
          </cell>
        </row>
        <row r="40">
          <cell r="A40" t="str">
            <v>Drittkosten CP</v>
          </cell>
        </row>
        <row r="41">
          <cell r="A41" t="str">
            <v>Reisekosten CP</v>
          </cell>
        </row>
        <row r="42">
          <cell r="A42" t="str">
            <v>Reisekosten CP - GK Zuschlag</v>
          </cell>
        </row>
        <row r="43">
          <cell r="A43" t="str">
            <v>Personalkosten Zentrum</v>
          </cell>
        </row>
        <row r="44">
          <cell r="A44" t="str">
            <v>Key Researcher Zentrum</v>
          </cell>
        </row>
        <row r="45">
          <cell r="A45" t="str">
            <v>Materialkosten Zentrum</v>
          </cell>
        </row>
        <row r="46">
          <cell r="A46" t="str">
            <v>Sonstige Kosten Zentrum</v>
          </cell>
        </row>
        <row r="47">
          <cell r="A47" t="str">
            <v>Bench Fee Zentrum</v>
          </cell>
        </row>
        <row r="48">
          <cell r="A48" t="str">
            <v>Einzelgerät Anschaffung Zentrum</v>
          </cell>
        </row>
        <row r="49">
          <cell r="A49" t="str">
            <v>Einzelgerät Abschreibung Zentrum</v>
          </cell>
        </row>
        <row r="50">
          <cell r="A50" t="str">
            <v>Einzelgerät Betrieb Zentrum</v>
          </cell>
        </row>
        <row r="51">
          <cell r="A51" t="str">
            <v>Drittkosten Zentrum</v>
          </cell>
        </row>
        <row r="52">
          <cell r="A52" t="str">
            <v>Reisekosten Zentrum</v>
          </cell>
        </row>
        <row r="53">
          <cell r="A53" t="str">
            <v>Reisekosten Pauschal Zentrum</v>
          </cell>
        </row>
        <row r="54">
          <cell r="A54" t="str">
            <v>Overhead Zentrum - Anteil Pers</v>
          </cell>
        </row>
        <row r="55">
          <cell r="A55" t="str">
            <v>Overhead Zentrum - Anteil BK</v>
          </cell>
        </row>
        <row r="56">
          <cell r="A56" t="str">
            <v>Overhead Zentrum - Anteil Infra</v>
          </cell>
        </row>
        <row r="57">
          <cell r="A57" t="str">
            <v>Zuschlag Area Management - Anteil Pers</v>
          </cell>
        </row>
        <row r="58">
          <cell r="A58" t="str">
            <v>Zuschlag Area Management - Anteil BK</v>
          </cell>
        </row>
        <row r="59">
          <cell r="A59" t="str">
            <v>Zuschlag Area Management - Anteil Infra</v>
          </cell>
        </row>
        <row r="60">
          <cell r="A60" t="str">
            <v>Zuschlag Strategische Projekte</v>
          </cell>
        </row>
        <row r="61">
          <cell r="A61" t="str">
            <v>Beitrag SP Cash</v>
          </cell>
        </row>
        <row r="62">
          <cell r="A62" t="str">
            <v>Beitrag SP Inkind</v>
          </cell>
        </row>
        <row r="63">
          <cell r="A63" t="str">
            <v>Beitrag CP Cash</v>
          </cell>
        </row>
        <row r="64">
          <cell r="A64" t="str">
            <v>Beitrag CP Inkind</v>
          </cell>
        </row>
        <row r="65">
          <cell r="A65" t="str">
            <v>Förderung FFG Bund</v>
          </cell>
        </row>
        <row r="66">
          <cell r="A66" t="str">
            <v>Förderung FFG Burgenland</v>
          </cell>
        </row>
        <row r="67">
          <cell r="A67" t="str">
            <v>Förderung FFG Kärnten</v>
          </cell>
        </row>
        <row r="68">
          <cell r="A68" t="str">
            <v>Förderung FFG Niederösterreich</v>
          </cell>
        </row>
        <row r="69">
          <cell r="A69" t="str">
            <v>Förderung FFG Oberösterreich</v>
          </cell>
        </row>
        <row r="70">
          <cell r="A70" t="str">
            <v>Förderung FFG Salzburg</v>
          </cell>
        </row>
        <row r="71">
          <cell r="A71" t="str">
            <v>Förderung FFG Steiermark</v>
          </cell>
        </row>
        <row r="72">
          <cell r="A72" t="str">
            <v>Förderung FFG Tirol</v>
          </cell>
        </row>
        <row r="73">
          <cell r="A73" t="str">
            <v>Förderung FFG Vorarlberg</v>
          </cell>
        </row>
        <row r="74">
          <cell r="A74" t="str">
            <v>Förderung FFG Wien</v>
          </cell>
        </row>
        <row r="75">
          <cell r="A75" t="str">
            <v>Förderung FFG EWR</v>
          </cell>
        </row>
        <row r="76">
          <cell r="A76" t="str">
            <v>Interne Finanzierung Strategische Projekte</v>
          </cell>
        </row>
        <row r="77">
          <cell r="A77" t="str">
            <v>Verwaltungspersonal Zentrum</v>
          </cell>
        </row>
        <row r="78">
          <cell r="A78" t="str">
            <v>Personal Area Management</v>
          </cell>
        </row>
        <row r="79">
          <cell r="A79" t="str">
            <v>Raummiete</v>
          </cell>
        </row>
        <row r="80">
          <cell r="A80" t="str">
            <v>Energie</v>
          </cell>
        </row>
        <row r="81">
          <cell r="A81" t="str">
            <v>Büro- und EDV Material</v>
          </cell>
        </row>
        <row r="82">
          <cell r="A82" t="str">
            <v>Sonstige Betriebskosten</v>
          </cell>
        </row>
        <row r="83">
          <cell r="A83" t="str">
            <v>Buchhaltung Extern</v>
          </cell>
        </row>
        <row r="84">
          <cell r="A84" t="str">
            <v>Personalverrechnung Extern</v>
          </cell>
        </row>
        <row r="85">
          <cell r="A85" t="str">
            <v>GmBH Errichtung</v>
          </cell>
        </row>
        <row r="86">
          <cell r="A86" t="str">
            <v>Vertragserrichtung</v>
          </cell>
        </row>
        <row r="87">
          <cell r="A87" t="str">
            <v>Bilanzierung / Abschlussprüfung</v>
          </cell>
        </row>
        <row r="88">
          <cell r="A88" t="str">
            <v>Recht- und Beratung Sonst</v>
          </cell>
        </row>
        <row r="89">
          <cell r="A89" t="str">
            <v>Reise- und Weiterbildung Verwaltung</v>
          </cell>
        </row>
        <row r="90">
          <cell r="A90" t="str">
            <v>Ausstattung Zentrum Büro</v>
          </cell>
        </row>
        <row r="91">
          <cell r="A91" t="str">
            <v>Ausstattung Zentrum EDV</v>
          </cell>
        </row>
        <row r="92">
          <cell r="A92" t="str">
            <v>Ausstattung Zentrum Labor</v>
          </cell>
        </row>
        <row r="93">
          <cell r="A93" t="str">
            <v>Finanzierung Zentrum Intern - Anteil Pers</v>
          </cell>
        </row>
        <row r="94">
          <cell r="A94" t="str">
            <v>Finanzierung Zentrum Intern -  Anteil BK</v>
          </cell>
        </row>
        <row r="95">
          <cell r="A95" t="str">
            <v>SUMME Zuschlag Strateg Projekte</v>
          </cell>
        </row>
        <row r="96">
          <cell r="A96" t="str">
            <v>SUMME Finanzierung Strateg Projekte</v>
          </cell>
        </row>
        <row r="97">
          <cell r="A97" t="str">
            <v>SALDO Abgleich Strategische Projekte</v>
          </cell>
        </row>
        <row r="98">
          <cell r="A98" t="str">
            <v>Nicht Vorgesehen</v>
          </cell>
        </row>
        <row r="99">
          <cell r="A99" t="str">
            <v>SUMME KOSTEN OHNE Overhead Je WP</v>
          </cell>
        </row>
        <row r="100">
          <cell r="A100" t="str">
            <v>SUMME KOSTEN OHNE Overhead Je Projekt</v>
          </cell>
        </row>
        <row r="101">
          <cell r="A101" t="str">
            <v>SUMME KOSTEN INKLUSIVE Overhead</v>
          </cell>
        </row>
        <row r="102">
          <cell r="A102" t="str">
            <v>SUMME KOSTEN CP</v>
          </cell>
        </row>
        <row r="103">
          <cell r="A103" t="str">
            <v>SUMME Finanzierung JE CP</v>
          </cell>
        </row>
        <row r="104">
          <cell r="A104" t="str">
            <v>SUMME Finanzierung ALLE CP JE Projekt</v>
          </cell>
        </row>
        <row r="105">
          <cell r="A105" t="str">
            <v>SUMME Finanzierung ALLE CP</v>
          </cell>
        </row>
        <row r="106">
          <cell r="A106" t="str">
            <v>SUMME Finanzierung-Cash ALLE CP</v>
          </cell>
        </row>
        <row r="107">
          <cell r="A107" t="str">
            <v>SUMME Finanzierung-Inkind ALLE CP</v>
          </cell>
        </row>
        <row r="108">
          <cell r="A108" t="str">
            <v>SUMME Finanzierung ALLE SP</v>
          </cell>
        </row>
        <row r="109">
          <cell r="A109" t="str">
            <v>SUMME Finanzierung-Cash ALLE SP</v>
          </cell>
        </row>
        <row r="110">
          <cell r="A110" t="str">
            <v>SUMME Finanzierung-Inkind ALLE SP</v>
          </cell>
        </row>
        <row r="111">
          <cell r="A111" t="str">
            <v>SUMME Kosten Alle SP Je Projekt</v>
          </cell>
        </row>
        <row r="112">
          <cell r="A112" t="str">
            <v>SUMME Kosten Je SP Je Projekt</v>
          </cell>
        </row>
        <row r="113">
          <cell r="A113" t="str">
            <v>SUMME Finanzierung JE SP</v>
          </cell>
        </row>
        <row r="114">
          <cell r="A114" t="str">
            <v>SUMME FFG Förderung Bund</v>
          </cell>
        </row>
        <row r="115">
          <cell r="A115" t="str">
            <v>SUMME FFG Förderung Länder</v>
          </cell>
        </row>
        <row r="116">
          <cell r="A116" t="str">
            <v>SUMME FFG Förderung Gesamt</v>
          </cell>
        </row>
        <row r="117">
          <cell r="A117" t="str">
            <v>SUMME Finanzierung Gesamt</v>
          </cell>
        </row>
        <row r="118">
          <cell r="A118" t="str">
            <v>SALDO Kosten Finanzierung</v>
          </cell>
        </row>
        <row r="119">
          <cell r="A119" t="str">
            <v>SUMME Personal</v>
          </cell>
        </row>
        <row r="120">
          <cell r="A120" t="str">
            <v>SUMME Sachaufwand</v>
          </cell>
        </row>
        <row r="121">
          <cell r="A121" t="str">
            <v>SUMMe Gerätenutzung</v>
          </cell>
        </row>
        <row r="122">
          <cell r="A122" t="str">
            <v>SUMME projektbezogene Kosten</v>
          </cell>
        </row>
        <row r="123">
          <cell r="A123" t="str">
            <v>SUMME Zuschlag Overhead Zentrum</v>
          </cell>
        </row>
        <row r="124">
          <cell r="A124" t="str">
            <v>SUMME Zuschlag Area Management</v>
          </cell>
        </row>
        <row r="125">
          <cell r="A125" t="str">
            <v>SALDO Area Management</v>
          </cell>
        </row>
        <row r="126">
          <cell r="A126" t="str">
            <v>Overhead Zentrum - GESAMT</v>
          </cell>
        </row>
        <row r="127">
          <cell r="A127" t="str">
            <v>KOSTEN ZENTRUM GESAMT</v>
          </cell>
        </row>
        <row r="128">
          <cell r="A128" t="str">
            <v>K1 GESAMTSALDO</v>
          </cell>
        </row>
        <row r="129">
          <cell r="A129" t="str">
            <v>SUMME Bench Fee ZENTRUM</v>
          </cell>
        </row>
        <row r="130">
          <cell r="A130" t="str">
            <v>SUMME zentrale Forschungsinfrastruktur</v>
          </cell>
        </row>
        <row r="131">
          <cell r="A131" t="str">
            <v>Overhead Zentrum - Abgleich Anteil Pers</v>
          </cell>
        </row>
        <row r="132">
          <cell r="A132" t="str">
            <v>Overhead Zentrum - Abgleich Anteil BK</v>
          </cell>
        </row>
        <row r="133">
          <cell r="A133" t="str">
            <v>Overhead Zentrum - Abgleich Anteil Infra</v>
          </cell>
        </row>
        <row r="134">
          <cell r="A134" t="str">
            <v>Finanzierung aus zentraler BenchFee Abgleich</v>
          </cell>
        </row>
        <row r="135">
          <cell r="A135" t="str">
            <v>SUMME Prüfung Kosten Gesamt</v>
          </cell>
        </row>
        <row r="136">
          <cell r="A136" t="str">
            <v>SUMME Prüfung Finanzierung Gesamt</v>
          </cell>
        </row>
        <row r="138">
          <cell r="A138" t="str">
            <v>SUMME Area Management Personal</v>
          </cell>
        </row>
        <row r="139">
          <cell r="A139" t="str">
            <v>SUMME Area Management Betrieb</v>
          </cell>
        </row>
        <row r="140">
          <cell r="A140" t="str">
            <v>SUMME Area Management Infrastruktur</v>
          </cell>
        </row>
        <row r="141">
          <cell r="A141" t="str">
            <v>SUMME Area Management Gesamt</v>
          </cell>
        </row>
        <row r="143">
          <cell r="A143" t="str">
            <v>SUMME Finanzierung FFG Burgenland</v>
          </cell>
        </row>
        <row r="144">
          <cell r="A144" t="str">
            <v>SUMME Finanzierung FFG Kärnten</v>
          </cell>
        </row>
        <row r="145">
          <cell r="A145" t="str">
            <v>SUMME Finanzierung FFG Niederösterreich</v>
          </cell>
        </row>
        <row r="146">
          <cell r="A146" t="str">
            <v>SUMME Finanzierung FFG Oberösterreich</v>
          </cell>
        </row>
        <row r="147">
          <cell r="A147" t="str">
            <v>SUMME Finanzierung FFG Salzburg</v>
          </cell>
        </row>
        <row r="148">
          <cell r="A148" t="str">
            <v>SUMME Finanzierung FFG Steiermark</v>
          </cell>
        </row>
        <row r="149">
          <cell r="A149" t="str">
            <v>SUMME Finanzierung FFG Tirol</v>
          </cell>
        </row>
        <row r="150">
          <cell r="A150" t="str">
            <v>SUMME Finanzierung FFG Vorarlberg</v>
          </cell>
        </row>
        <row r="151">
          <cell r="A151" t="str">
            <v>SUMME Finanzierung FFG Wien</v>
          </cell>
        </row>
        <row r="152">
          <cell r="A152" t="str">
            <v>SUMME Finanzierung FFG EWR</v>
          </cell>
        </row>
        <row r="154">
          <cell r="A154" t="str">
            <v>Summe Kosten Zentrum - Personal</v>
          </cell>
        </row>
        <row r="155">
          <cell r="A155" t="str">
            <v>Summe Kosten Zentrum - BK</v>
          </cell>
        </row>
        <row r="156">
          <cell r="A156" t="str">
            <v>Summe Kosten Zentrum - Infra</v>
          </cell>
        </row>
        <row r="157">
          <cell r="A157" t="str">
            <v>SALDO Kosten Zentrum - Personal</v>
          </cell>
        </row>
        <row r="158">
          <cell r="A158" t="str">
            <v>SALDO Kosten Zentrum - BK</v>
          </cell>
        </row>
        <row r="159">
          <cell r="A159" t="str">
            <v>SALDO Kosten Zentrum - Infra</v>
          </cell>
        </row>
        <row r="160">
          <cell r="A160" t="str">
            <v>SALDO Kosten Zentrum - GESAMT</v>
          </cell>
        </row>
      </sheetData>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ZUORD"/>
      <sheetName val="Data"/>
      <sheetName val="Neu"/>
      <sheetName val="Upload"/>
      <sheetName val="CostPlan"/>
      <sheetName val="Real"/>
      <sheetName val="ListProj"/>
      <sheetName val="CP"/>
      <sheetName val="CP Beitrg jeQ"/>
      <sheetName val="BMD KO Abgl"/>
      <sheetName val="BMD CO Abgl"/>
      <sheetName val="IND"/>
      <sheetName val="WP-Einzel"/>
      <sheetName val="WP-Alle"/>
      <sheetName val="ZUZ PE"/>
      <sheetName val="STRG"/>
      <sheetName val="OH"/>
      <sheetName val="Frei-Comet"/>
      <sheetName val="Frei-NonK"/>
      <sheetName val="NON K"/>
      <sheetName val="INVEST"/>
      <sheetName val="INV BMD"/>
      <sheetName val="AFA"/>
      <sheetName val="Anlg Bstd"/>
      <sheetName val="VW"/>
      <sheetName val="PJ-PE"/>
      <sheetName val="PE-PJ"/>
      <sheetName val="PIV 2017 IND"/>
      <sheetName val="PIV 2017 CostPlan"/>
      <sheetName val="PIV 2017 ListProj"/>
      <sheetName val="KT"/>
      <sheetName val="KT-Import"/>
      <sheetName val="KT-ImportHierarchie"/>
      <sheetName val="Partner"/>
      <sheetName val="PA-Import"/>
      <sheetName val="KST"/>
      <sheetName val="KST-Import"/>
      <sheetName val="Mitarbeiter"/>
      <sheetName val="MaSatz"/>
      <sheetName val="Qualifikation"/>
      <sheetName val="Funktion"/>
      <sheetName val="FFG Kat Je WP"/>
      <sheetName val="FFG StundensatzRechner"/>
      <sheetName val="Entwicklung HBG"/>
      <sheetName val="MA-Import"/>
      <sheetName val="AN-Import"/>
      <sheetName val="KA"/>
      <sheetName val="KA-Import"/>
      <sheetName val="PlanZeitpukt"/>
      <sheetName val="Version"/>
      <sheetName val="PlanPeriode"/>
      <sheetName val="BMD_Ist_Fibu"/>
      <sheetName val="BMD_Ist_Kore"/>
      <sheetName val="BMD_Ist_Kore_Auf"/>
      <sheetName val="BMD_Ist_Kore_Pivot_Anlayse"/>
      <sheetName val="BMD_Ist_Kore_Pivot_FFG"/>
      <sheetName val="BMD_Ist_Kore_Pivot_IND"/>
      <sheetName val="Kore FFG ABR HJ1 2017"/>
      <sheetName val="Vorschau 2017"/>
      <sheetName val="PIVOT-Vorschau"/>
      <sheetName val="Auf Vorschau"/>
      <sheetName val="Kore AFA NonK"/>
      <sheetName val="Sonstige Kosten"/>
      <sheetName val="Pivot IND PZ-2017"/>
      <sheetName val="Auf PZ-2017-BU"/>
      <sheetName val="Logo Zubehör"/>
      <sheetName val="Analyse Doppelte Dat PZ-2017-JP"/>
      <sheetName val="###Partner Beiträge Antrag"/>
      <sheetName val="Tabelle3"/>
      <sheetName val="#Tabelle1"/>
      <sheetName val="Analyse Ma Je PaAg"/>
      <sheetName val="Tabelle2"/>
      <sheetName val="Formel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3">
          <cell r="A3" t="str">
            <v>DiplomandIn</v>
          </cell>
        </row>
        <row r="4">
          <cell r="A4" t="str">
            <v>MSC</v>
          </cell>
        </row>
        <row r="5">
          <cell r="A5" t="str">
            <v>DoktorandIn</v>
          </cell>
        </row>
        <row r="6">
          <cell r="A6" t="str">
            <v>PostDoc</v>
          </cell>
        </row>
        <row r="7">
          <cell r="A7" t="str">
            <v>Senior PostDoc</v>
          </cell>
        </row>
        <row r="8">
          <cell r="A8" t="str">
            <v>ProfessorIn</v>
          </cell>
        </row>
        <row r="9">
          <cell r="A9" t="str">
            <v>LaborantIn</v>
          </cell>
        </row>
        <row r="10">
          <cell r="A10" t="str">
            <v>Technische Assistenz</v>
          </cell>
        </row>
        <row r="11">
          <cell r="A11" t="str">
            <v>TechnikerIn</v>
          </cell>
        </row>
        <row r="12">
          <cell r="A12" t="str">
            <v>Sonst</v>
          </cell>
        </row>
        <row r="13">
          <cell r="A13" t="str">
            <v>Nicht Zugeordnet</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Set>
  </externalBook>
</externalLink>
</file>

<file path=xl/theme/theme1.xml><?xml version="1.0" encoding="utf-8"?>
<a:theme xmlns:a="http://schemas.openxmlformats.org/drawingml/2006/main" name="Office">
  <a:themeElements>
    <a:clrScheme name="FFoQSI">
      <a:dk1>
        <a:sysClr val="windowText" lastClr="000000"/>
      </a:dk1>
      <a:lt1>
        <a:sysClr val="window" lastClr="FFFFFF"/>
      </a:lt1>
      <a:dk2>
        <a:srgbClr val="323232"/>
      </a:dk2>
      <a:lt2>
        <a:srgbClr val="E3DED1"/>
      </a:lt2>
      <a:accent1>
        <a:srgbClr val="A59466"/>
      </a:accent1>
      <a:accent2>
        <a:srgbClr val="A84F56"/>
      </a:accent2>
      <a:accent3>
        <a:srgbClr val="3E82A4"/>
      </a:accent3>
      <a:accent4>
        <a:srgbClr val="6D9141"/>
      </a:accent4>
      <a:accent5>
        <a:srgbClr val="E3DED1"/>
      </a:accent5>
      <a:accent6>
        <a:srgbClr val="FF00FF"/>
      </a:accent6>
      <a:hlink>
        <a:srgbClr val="A59466"/>
      </a:hlink>
      <a:folHlink>
        <a:srgbClr val="5F5F5F"/>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ulia.benedikt@ffoqsi.at" TargetMode="External"/><Relationship Id="rId1" Type="http://schemas.openxmlformats.org/officeDocument/2006/relationships/hyperlink" Target="mailto:dominik.mosur@ffoqsi.a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mailto:office@ffoqsi.a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mailto:office@ffoqsi.a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D6F1-9583-48F9-A123-88200CE79EB6}">
  <sheetPr codeName="Tabelle2">
    <pageSetUpPr fitToPage="1"/>
  </sheetPr>
  <dimension ref="A1:E55"/>
  <sheetViews>
    <sheetView showGridLines="0" zoomScaleNormal="100" zoomScaleSheetLayoutView="100" workbookViewId="0">
      <selection activeCell="C45" sqref="C45"/>
    </sheetView>
  </sheetViews>
  <sheetFormatPr baseColWidth="10" defaultColWidth="11.44140625" defaultRowHeight="14.4"/>
  <cols>
    <col min="1" max="1" width="3.44140625" style="48" customWidth="1"/>
    <col min="2" max="2" width="22.5546875" style="48" customWidth="1"/>
    <col min="3" max="3" width="68.5546875" style="48" customWidth="1"/>
    <col min="4" max="4" width="3" style="48" customWidth="1"/>
    <col min="5" max="5" width="17.44140625" style="48" customWidth="1"/>
    <col min="6" max="16384" width="11.44140625" style="48"/>
  </cols>
  <sheetData>
    <row r="1" spans="1:5" ht="19.5" customHeight="1"/>
    <row r="2" spans="1:5" ht="23.4">
      <c r="B2" s="152" t="s">
        <v>131</v>
      </c>
    </row>
    <row r="3" spans="1:5" ht="23.4">
      <c r="B3" s="152" t="s">
        <v>132</v>
      </c>
    </row>
    <row r="5" spans="1:5" ht="21">
      <c r="B5" s="151" t="s">
        <v>318</v>
      </c>
    </row>
    <row r="6" spans="1:5" ht="21.75" customHeight="1">
      <c r="B6" s="445" t="s">
        <v>308</v>
      </c>
    </row>
    <row r="7" spans="1:5" ht="17.25" customHeight="1">
      <c r="B7" s="445" t="s">
        <v>310</v>
      </c>
    </row>
    <row r="8" spans="1:5" ht="28.5" customHeight="1">
      <c r="B8" s="68" t="s">
        <v>141</v>
      </c>
    </row>
    <row r="9" spans="1:5" ht="15.6">
      <c r="A9" s="192"/>
      <c r="B9" s="193" t="s">
        <v>283</v>
      </c>
      <c r="C9" s="194" t="s">
        <v>142</v>
      </c>
      <c r="D9" s="192"/>
      <c r="E9" s="192"/>
    </row>
    <row r="10" spans="1:5" ht="15.6">
      <c r="A10" s="192"/>
      <c r="B10" s="192"/>
      <c r="C10" s="194" t="s">
        <v>311</v>
      </c>
      <c r="D10" s="192"/>
      <c r="E10" s="192"/>
    </row>
    <row r="11" spans="1:5" ht="9.75" customHeight="1"/>
    <row r="12" spans="1:5" ht="15.6">
      <c r="B12" s="283"/>
      <c r="C12" s="149" t="s">
        <v>77</v>
      </c>
    </row>
    <row r="13" spans="1:5" ht="15.6">
      <c r="C13" s="150" t="s">
        <v>140</v>
      </c>
      <c r="E13" s="76"/>
    </row>
    <row r="14" spans="1:5" ht="15.6">
      <c r="C14" s="150" t="s">
        <v>313</v>
      </c>
      <c r="E14" s="76"/>
    </row>
    <row r="15" spans="1:5" ht="15.6">
      <c r="C15" s="150" t="s">
        <v>312</v>
      </c>
      <c r="E15" s="76"/>
    </row>
    <row r="16" spans="1:5" ht="15.6">
      <c r="C16" s="150" t="s">
        <v>181</v>
      </c>
      <c r="E16" s="76"/>
    </row>
    <row r="17" spans="1:5" ht="9.75" customHeight="1" thickBot="1">
      <c r="A17" s="192"/>
      <c r="B17" s="192"/>
      <c r="C17" s="193"/>
      <c r="D17" s="192"/>
      <c r="E17" s="192"/>
    </row>
    <row r="18" spans="1:5" ht="16.8" thickTop="1" thickBot="1">
      <c r="A18" s="192"/>
      <c r="B18" s="273"/>
      <c r="C18" s="387" t="s">
        <v>280</v>
      </c>
      <c r="D18" s="192"/>
      <c r="E18" s="192"/>
    </row>
    <row r="19" spans="1:5" ht="9.75" customHeight="1" thickTop="1">
      <c r="A19" s="192"/>
      <c r="B19" s="192"/>
      <c r="C19" s="193"/>
      <c r="D19" s="192"/>
      <c r="E19" s="192"/>
    </row>
    <row r="20" spans="1:5" ht="17.25" customHeight="1">
      <c r="A20" s="192"/>
      <c r="B20" s="192"/>
      <c r="C20" s="388" t="s">
        <v>281</v>
      </c>
      <c r="D20" s="192"/>
      <c r="E20" s="192"/>
    </row>
    <row r="21" spans="1:5" ht="15.6">
      <c r="A21" s="192"/>
      <c r="B21" s="192"/>
      <c r="C21" s="194" t="s">
        <v>274</v>
      </c>
      <c r="D21" s="192"/>
      <c r="E21" s="192"/>
    </row>
    <row r="22" spans="1:5" ht="9.75" customHeight="1">
      <c r="A22" s="192"/>
      <c r="B22" s="192"/>
      <c r="C22" s="193"/>
      <c r="D22" s="192"/>
      <c r="E22" s="192"/>
    </row>
    <row r="23" spans="1:5" ht="15.6">
      <c r="A23" s="192"/>
      <c r="B23" s="193" t="s">
        <v>309</v>
      </c>
      <c r="C23" s="150" t="s">
        <v>273</v>
      </c>
      <c r="D23" s="192"/>
      <c r="E23" s="192"/>
    </row>
    <row r="24" spans="1:5" ht="15.6">
      <c r="A24" s="192"/>
      <c r="B24" s="306"/>
      <c r="C24" s="150" t="s">
        <v>306</v>
      </c>
      <c r="D24" s="192"/>
      <c r="E24" s="192"/>
    </row>
    <row r="25" spans="1:5" ht="10.5" customHeight="1"/>
    <row r="26" spans="1:5" ht="28.5" customHeight="1">
      <c r="B26" s="68" t="s">
        <v>182</v>
      </c>
    </row>
    <row r="27" spans="1:5" ht="51.75" customHeight="1">
      <c r="B27" s="448" t="s">
        <v>197</v>
      </c>
      <c r="C27" s="448"/>
    </row>
    <row r="28" spans="1:5" ht="10.5" customHeight="1"/>
    <row r="29" spans="1:5" ht="28.5" customHeight="1">
      <c r="B29" s="68" t="s">
        <v>225</v>
      </c>
    </row>
    <row r="30" spans="1:5" ht="53.25" customHeight="1">
      <c r="B30" s="417" t="s">
        <v>121</v>
      </c>
      <c r="C30" s="389" t="s">
        <v>314</v>
      </c>
    </row>
    <row r="31" spans="1:5" ht="39.75" customHeight="1">
      <c r="B31" s="417" t="s">
        <v>203</v>
      </c>
      <c r="C31" s="190" t="s">
        <v>315</v>
      </c>
    </row>
    <row r="32" spans="1:5" s="69" customFormat="1" ht="36" customHeight="1">
      <c r="B32" s="446" t="s">
        <v>316</v>
      </c>
      <c r="C32" s="190" t="s">
        <v>293</v>
      </c>
    </row>
    <row r="33" spans="2:5" ht="84" customHeight="1">
      <c r="B33" s="447" t="s">
        <v>317</v>
      </c>
      <c r="C33" s="190" t="s">
        <v>319</v>
      </c>
    </row>
    <row r="34" spans="2:5" ht="48" customHeight="1">
      <c r="B34" s="418" t="s">
        <v>294</v>
      </c>
      <c r="C34" s="389" t="s">
        <v>295</v>
      </c>
    </row>
    <row r="35" spans="2:5" ht="10.5" customHeight="1">
      <c r="B35" s="118"/>
      <c r="C35" s="118"/>
    </row>
    <row r="36" spans="2:5" ht="32.25" customHeight="1">
      <c r="B36" s="68" t="s">
        <v>183</v>
      </c>
    </row>
    <row r="37" spans="2:5" ht="57.75" customHeight="1">
      <c r="B37" s="449" t="s">
        <v>184</v>
      </c>
      <c r="C37" s="449"/>
    </row>
    <row r="38" spans="2:5" ht="24" customHeight="1">
      <c r="B38" s="123" t="s">
        <v>282</v>
      </c>
      <c r="C38" s="191"/>
    </row>
    <row r="39" spans="2:5" ht="8.25" customHeight="1">
      <c r="B39" s="123"/>
      <c r="C39" s="191"/>
    </row>
    <row r="40" spans="2:5" ht="28.5" customHeight="1">
      <c r="B40" s="68" t="s">
        <v>139</v>
      </c>
    </row>
    <row r="41" spans="2:5" ht="6.75" customHeight="1"/>
    <row r="42" spans="2:5" s="69" customFormat="1" ht="216.75" customHeight="1">
      <c r="B42" s="282" t="s">
        <v>83</v>
      </c>
      <c r="C42" s="419" t="s">
        <v>320</v>
      </c>
    </row>
    <row r="43" spans="2:5" s="69" customFormat="1" ht="40.5" customHeight="1">
      <c r="B43" s="196" t="s">
        <v>21</v>
      </c>
      <c r="C43" s="195" t="s">
        <v>296</v>
      </c>
    </row>
    <row r="44" spans="2:5" s="69" customFormat="1" ht="71.25" customHeight="1">
      <c r="B44" s="197" t="s">
        <v>81</v>
      </c>
      <c r="C44" s="195" t="s">
        <v>321</v>
      </c>
    </row>
    <row r="45" spans="2:5" s="69" customFormat="1" ht="135" customHeight="1">
      <c r="B45" s="282" t="s">
        <v>8</v>
      </c>
      <c r="C45" s="195" t="s">
        <v>322</v>
      </c>
    </row>
    <row r="46" spans="2:5" ht="8.25" customHeight="1">
      <c r="B46" s="123"/>
      <c r="C46" s="191"/>
    </row>
    <row r="47" spans="2:5" ht="28.5" customHeight="1">
      <c r="B47" s="68" t="s">
        <v>124</v>
      </c>
      <c r="E47" s="386" t="s">
        <v>109</v>
      </c>
    </row>
    <row r="48" spans="2:5" ht="18" customHeight="1">
      <c r="B48" s="363" t="s">
        <v>112</v>
      </c>
      <c r="C48" s="364" t="s">
        <v>275</v>
      </c>
    </row>
    <row r="49" spans="2:3">
      <c r="B49" s="61"/>
      <c r="C49" s="362" t="s">
        <v>246</v>
      </c>
    </row>
    <row r="50" spans="2:3">
      <c r="B50" s="61"/>
      <c r="C50" s="61" t="s">
        <v>276</v>
      </c>
    </row>
    <row r="51" spans="2:3" ht="10.5" customHeight="1">
      <c r="B51" s="61"/>
      <c r="C51" s="61"/>
    </row>
    <row r="52" spans="2:3" ht="15.6">
      <c r="B52" s="363" t="s">
        <v>113</v>
      </c>
      <c r="C52" s="364" t="s">
        <v>278</v>
      </c>
    </row>
    <row r="53" spans="2:3">
      <c r="B53" s="61"/>
      <c r="C53" s="362" t="s">
        <v>245</v>
      </c>
    </row>
    <row r="54" spans="2:3">
      <c r="B54" s="61"/>
      <c r="C54" s="61" t="s">
        <v>277</v>
      </c>
    </row>
    <row r="55" spans="2:3" ht="30" customHeight="1">
      <c r="B55" s="450" t="s">
        <v>279</v>
      </c>
      <c r="C55" s="450"/>
    </row>
  </sheetData>
  <mergeCells count="3">
    <mergeCell ref="B27:C27"/>
    <mergeCell ref="B37:C37"/>
    <mergeCell ref="B55:C55"/>
  </mergeCells>
  <hyperlinks>
    <hyperlink ref="E47" location="'2 Kalkulation'!A1" display="zur Kalkulation" xr:uid="{4F9411A3-1E1E-4BC5-BFE9-47724C5C9756}"/>
    <hyperlink ref="C49" r:id="rId1" xr:uid="{6B0FEA2B-126E-4987-BFA9-236BBB0A01B4}"/>
    <hyperlink ref="C53" r:id="rId2" xr:uid="{3424C85B-B9F3-4F47-A2BC-4578D75F28D0}"/>
  </hyperlinks>
  <pageMargins left="0.70866141732283472" right="0.70866141732283472" top="0.59055118110236227" bottom="0.78740157480314965" header="0.31496062992125984" footer="0.31496062992125984"/>
  <pageSetup paperSize="9" scale="95" fitToHeight="0" orientation="portrait" r:id="rId3"/>
  <headerFooter>
    <oddFooter>&amp;L&amp;F&amp;C&amp;P/&amp;N&amp;R&amp;D</oddFooter>
  </headerFooter>
  <rowBreaks count="1" manualBreakCount="1">
    <brk id="34" min="1" max="2" man="1"/>
  </rowBreaks>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rgb="FFFFFFCC"/>
    <outlinePr summaryBelow="0" summaryRight="0"/>
    <pageSetUpPr fitToPage="1"/>
  </sheetPr>
  <dimension ref="A1:Q161"/>
  <sheetViews>
    <sheetView showGridLines="0" showZeros="0" tabSelected="1" zoomScale="85" zoomScaleNormal="85" zoomScaleSheetLayoutView="115" workbookViewId="0">
      <selection activeCell="C15" sqref="C15"/>
    </sheetView>
  </sheetViews>
  <sheetFormatPr baseColWidth="10" defaultColWidth="11.44140625" defaultRowHeight="14.4" outlineLevelRow="2"/>
  <cols>
    <col min="1" max="1" width="33" style="2" customWidth="1"/>
    <col min="2" max="2" width="1.44140625" style="2" customWidth="1"/>
    <col min="3" max="3" width="13.109375" style="2" bestFit="1" customWidth="1"/>
    <col min="4" max="4" width="7.109375" style="2" customWidth="1"/>
    <col min="5" max="5" width="9.44140625" style="2" bestFit="1" customWidth="1"/>
    <col min="6" max="6" width="42.5546875" style="2" customWidth="1"/>
    <col min="7" max="7" width="2.109375" style="4" customWidth="1"/>
    <col min="8" max="8" width="20.5546875" style="2" customWidth="1"/>
    <col min="9" max="9" width="22.6640625" style="2" customWidth="1"/>
    <col min="10" max="16384" width="11.44140625" style="2"/>
  </cols>
  <sheetData>
    <row r="1" spans="1:17" ht="23.4">
      <c r="A1" s="1"/>
      <c r="F1" s="74" t="s">
        <v>226</v>
      </c>
      <c r="H1" s="42" t="s">
        <v>302</v>
      </c>
      <c r="I1" s="443" t="s">
        <v>301</v>
      </c>
    </row>
    <row r="2" spans="1:17" ht="3.75" customHeight="1">
      <c r="A2" s="1"/>
      <c r="F2" s="3"/>
      <c r="I2" s="258"/>
    </row>
    <row r="3" spans="1:17" ht="15" thickBot="1">
      <c r="D3" s="103"/>
      <c r="E3" s="104" t="s">
        <v>118</v>
      </c>
      <c r="F3" s="269" t="s">
        <v>325</v>
      </c>
      <c r="I3" s="443" t="s">
        <v>303</v>
      </c>
      <c r="J3" s="5"/>
    </row>
    <row r="4" spans="1:17" ht="15.6" thickTop="1" thickBot="1">
      <c r="E4" s="116" t="s">
        <v>121</v>
      </c>
      <c r="F4" s="270" t="s">
        <v>224</v>
      </c>
      <c r="H4" s="290" t="s">
        <v>122</v>
      </c>
      <c r="I4" s="277"/>
    </row>
    <row r="5" spans="1:17" ht="15" thickTop="1">
      <c r="E5" s="99" t="s">
        <v>64</v>
      </c>
      <c r="F5" s="271" t="s">
        <v>307</v>
      </c>
    </row>
    <row r="6" spans="1:17" ht="15" thickBot="1">
      <c r="D6" s="7"/>
      <c r="E6" s="100" t="s">
        <v>117</v>
      </c>
      <c r="F6" s="272" t="s">
        <v>326</v>
      </c>
      <c r="J6" s="8"/>
    </row>
    <row r="7" spans="1:17" ht="15.75" customHeight="1" thickTop="1" thickBot="1">
      <c r="A7" s="73"/>
      <c r="D7" s="102"/>
      <c r="E7" s="117" t="s">
        <v>203</v>
      </c>
      <c r="F7" s="273">
        <v>12</v>
      </c>
      <c r="H7" s="189" t="s">
        <v>213</v>
      </c>
      <c r="J7" s="43"/>
      <c r="K7" s="44"/>
      <c r="L7" s="44"/>
      <c r="M7" s="44"/>
      <c r="N7" s="44"/>
      <c r="O7" s="44"/>
      <c r="P7" s="44"/>
      <c r="Q7" s="44"/>
    </row>
    <row r="8" spans="1:17" ht="15.75" customHeight="1" thickTop="1">
      <c r="A8" s="73"/>
      <c r="D8" s="7"/>
      <c r="E8" s="100" t="s">
        <v>136</v>
      </c>
      <c r="F8" s="274">
        <v>43831</v>
      </c>
      <c r="H8" s="243" t="s">
        <v>199</v>
      </c>
      <c r="J8" s="43"/>
      <c r="K8" s="44"/>
      <c r="L8" s="44"/>
      <c r="M8" s="44"/>
      <c r="N8" s="44"/>
      <c r="O8" s="44"/>
      <c r="P8" s="44"/>
      <c r="Q8" s="44"/>
    </row>
    <row r="9" spans="1:17">
      <c r="D9" s="7"/>
      <c r="E9" s="100" t="s">
        <v>119</v>
      </c>
      <c r="F9" s="275">
        <v>43755</v>
      </c>
      <c r="H9" s="420" t="s">
        <v>297</v>
      </c>
      <c r="J9" s="8"/>
    </row>
    <row r="10" spans="1:17" ht="15.75" customHeight="1">
      <c r="A10" s="73"/>
      <c r="D10" s="7"/>
      <c r="E10" s="100" t="s">
        <v>149</v>
      </c>
      <c r="F10" s="276" t="s">
        <v>327</v>
      </c>
      <c r="J10" s="451"/>
      <c r="K10" s="452"/>
      <c r="L10" s="452"/>
      <c r="M10" s="452"/>
      <c r="N10" s="452"/>
      <c r="O10" s="452"/>
      <c r="P10" s="452"/>
      <c r="Q10" s="452"/>
    </row>
    <row r="11" spans="1:17" ht="6" customHeight="1">
      <c r="A11" s="9"/>
      <c r="B11" s="9"/>
    </row>
    <row r="12" spans="1:17" s="4" customFormat="1" ht="15.6">
      <c r="A12" s="267" t="s">
        <v>0</v>
      </c>
      <c r="B12" s="11"/>
      <c r="C12" s="268"/>
      <c r="D12" s="264"/>
      <c r="E12" s="265"/>
      <c r="F12" s="266"/>
      <c r="J12" s="12"/>
    </row>
    <row r="13" spans="1:17" ht="15" thickBot="1">
      <c r="A13" s="288" t="s">
        <v>18</v>
      </c>
      <c r="B13" s="9"/>
      <c r="C13" s="421">
        <v>38000</v>
      </c>
      <c r="D13" s="261">
        <f>C13/C15*D15</f>
        <v>0.22500000000000001</v>
      </c>
      <c r="E13" s="262"/>
      <c r="F13" s="263"/>
    </row>
    <row r="14" spans="1:17" ht="15.6" thickTop="1" thickBot="1">
      <c r="A14" s="289" t="s">
        <v>105</v>
      </c>
      <c r="B14" s="9"/>
      <c r="C14" s="421">
        <v>38000</v>
      </c>
      <c r="D14" s="115">
        <f>C14/C15*D15</f>
        <v>0.22500000000000001</v>
      </c>
      <c r="E14" s="16">
        <f>C14/C15</f>
        <v>0.5</v>
      </c>
      <c r="F14" s="15" t="s">
        <v>116</v>
      </c>
      <c r="H14" s="2" t="s">
        <v>214</v>
      </c>
    </row>
    <row r="15" spans="1:17" ht="15" thickTop="1">
      <c r="A15" s="17" t="s">
        <v>19</v>
      </c>
      <c r="B15" s="9"/>
      <c r="C15" s="422">
        <f>SUM(C13:C14)</f>
        <v>76000</v>
      </c>
      <c r="D15" s="36">
        <f>1-D20-D18</f>
        <v>0.45</v>
      </c>
      <c r="E15" s="18"/>
      <c r="F15" s="18"/>
      <c r="H15" s="455" t="s">
        <v>198</v>
      </c>
      <c r="I15" s="455"/>
    </row>
    <row r="16" spans="1:17" collapsed="1">
      <c r="A16" s="17" t="s">
        <v>16</v>
      </c>
      <c r="B16" s="9"/>
      <c r="C16" s="423">
        <f>C39</f>
        <v>474.73368544058758</v>
      </c>
      <c r="D16" s="112"/>
      <c r="E16" s="113"/>
      <c r="F16" s="114" t="str">
        <f>F39</f>
        <v/>
      </c>
      <c r="H16" s="456"/>
      <c r="I16" s="456"/>
    </row>
    <row r="17" spans="1:8" ht="9" hidden="1" customHeight="1" outlineLevel="2">
      <c r="A17" s="9"/>
      <c r="B17" s="9"/>
      <c r="C17" s="138"/>
      <c r="D17" s="37"/>
      <c r="E17" s="20"/>
      <c r="F17" s="20"/>
    </row>
    <row r="18" spans="1:8" hidden="1" outlineLevel="2">
      <c r="A18" s="17" t="s">
        <v>68</v>
      </c>
      <c r="B18" s="9"/>
      <c r="C18" s="424">
        <f>C15/D15*D18</f>
        <v>8444.4444444444434</v>
      </c>
      <c r="D18" s="36">
        <v>0.05</v>
      </c>
      <c r="E18" s="18"/>
      <c r="F18" s="18"/>
    </row>
    <row r="19" spans="1:8" ht="9" hidden="1" customHeight="1" outlineLevel="2">
      <c r="A19" s="9"/>
      <c r="B19" s="9"/>
      <c r="C19" s="138"/>
      <c r="D19" s="19"/>
      <c r="E19" s="20"/>
      <c r="F19" s="20"/>
    </row>
    <row r="20" spans="1:8" hidden="1" outlineLevel="2">
      <c r="A20" s="17" t="s">
        <v>5</v>
      </c>
      <c r="B20" s="9"/>
      <c r="C20" s="424">
        <f>C15/D15*D20</f>
        <v>84444.444444444438</v>
      </c>
      <c r="D20" s="21">
        <v>0.5</v>
      </c>
      <c r="E20" s="18"/>
      <c r="F20" s="28" t="s">
        <v>108</v>
      </c>
      <c r="H20" s="119"/>
    </row>
    <row r="21" spans="1:8" hidden="1" outlineLevel="2">
      <c r="A21" s="75" t="s">
        <v>106</v>
      </c>
      <c r="B21" s="9"/>
      <c r="C21" s="425">
        <f>C20/3*2</f>
        <v>56296.296296296292</v>
      </c>
      <c r="D21" s="38">
        <f>C21/C24</f>
        <v>0.33333333333333331</v>
      </c>
      <c r="E21" s="14"/>
      <c r="F21" s="14"/>
    </row>
    <row r="22" spans="1:8" hidden="1" outlineLevel="2">
      <c r="A22" s="75" t="s">
        <v>107</v>
      </c>
      <c r="B22" s="9"/>
      <c r="C22" s="425">
        <f>C20/3</f>
        <v>28148.148148148146</v>
      </c>
      <c r="D22" s="38">
        <f>C22/C24</f>
        <v>0.16666666666666666</v>
      </c>
      <c r="E22" s="14"/>
      <c r="F22" s="14"/>
    </row>
    <row r="23" spans="1:8" ht="9" hidden="1" customHeight="1" outlineLevel="2">
      <c r="A23" s="9"/>
      <c r="B23" s="9"/>
      <c r="C23" s="138"/>
      <c r="D23" s="37"/>
      <c r="E23" s="20"/>
      <c r="F23" s="20"/>
    </row>
    <row r="24" spans="1:8" hidden="1" outlineLevel="2">
      <c r="A24" s="32" t="s">
        <v>6</v>
      </c>
      <c r="B24" s="9"/>
      <c r="C24" s="426">
        <f>SUM(C15,C18,C20)</f>
        <v>168888.88888888888</v>
      </c>
      <c r="D24" s="39">
        <f>D15+D18+D21+D22</f>
        <v>0.99999999999999989</v>
      </c>
      <c r="E24" s="33"/>
      <c r="F24" s="33"/>
    </row>
    <row r="25" spans="1:8" ht="11.25" hidden="1" customHeight="1" outlineLevel="2">
      <c r="C25" s="199"/>
      <c r="D25" s="22"/>
    </row>
    <row r="26" spans="1:8" s="4" customFormat="1" ht="15.6" hidden="1" outlineLevel="2">
      <c r="A26" s="267" t="s">
        <v>2</v>
      </c>
      <c r="B26" s="11"/>
      <c r="C26" s="427"/>
      <c r="D26" s="264"/>
      <c r="E26" s="265"/>
      <c r="F26" s="266"/>
    </row>
    <row r="27" spans="1:8" hidden="1" outlineLevel="2">
      <c r="A27" s="32" t="s">
        <v>3</v>
      </c>
      <c r="B27" s="9"/>
      <c r="C27" s="426">
        <f>C24</f>
        <v>168888.88888888888</v>
      </c>
      <c r="D27" s="39">
        <f>SUM(D31:D33)</f>
        <v>0.99999999999999989</v>
      </c>
      <c r="E27" s="33"/>
      <c r="F27" s="33"/>
    </row>
    <row r="28" spans="1:8" ht="9" hidden="1" customHeight="1" outlineLevel="2">
      <c r="A28" s="9"/>
      <c r="B28" s="9"/>
      <c r="C28" s="138"/>
      <c r="D28" s="37"/>
      <c r="E28" s="20"/>
      <c r="F28" s="20"/>
    </row>
    <row r="29" spans="1:8" hidden="1" outlineLevel="2">
      <c r="A29" s="13" t="s">
        <v>67</v>
      </c>
      <c r="B29" s="9"/>
      <c r="C29" s="425">
        <f>C27/(1+E31)*E29</f>
        <v>29118.77394636015</v>
      </c>
      <c r="D29" s="40">
        <f>C29/C27</f>
        <v>0.17241379310344826</v>
      </c>
      <c r="E29" s="188">
        <v>0.25</v>
      </c>
      <c r="F29" s="30" t="s">
        <v>300</v>
      </c>
      <c r="H29" s="391"/>
    </row>
    <row r="30" spans="1:8" hidden="1" outlineLevel="2">
      <c r="A30" s="13" t="s">
        <v>72</v>
      </c>
      <c r="B30" s="9"/>
      <c r="C30" s="425">
        <f>C27/(1+E31)*E30</f>
        <v>23295.019157088122</v>
      </c>
      <c r="D30" s="40">
        <f>C30/C27</f>
        <v>0.13793103448275862</v>
      </c>
      <c r="E30" s="188">
        <f>IF(C15&gt;=400000,15%,20%)</f>
        <v>0.2</v>
      </c>
      <c r="F30" s="30" t="s">
        <v>71</v>
      </c>
    </row>
    <row r="31" spans="1:8" hidden="1" outlineLevel="2">
      <c r="A31" s="17" t="s">
        <v>70</v>
      </c>
      <c r="B31" s="9"/>
      <c r="C31" s="428">
        <f>SUM(C29:C30)</f>
        <v>52413.793103448275</v>
      </c>
      <c r="D31" s="41">
        <f>SUM(D29:D30)</f>
        <v>0.31034482758620685</v>
      </c>
      <c r="E31" s="242">
        <f>SUM(E29:E30)</f>
        <v>0.45</v>
      </c>
      <c r="F31" s="442" t="s">
        <v>299</v>
      </c>
      <c r="H31" s="390"/>
    </row>
    <row r="32" spans="1:8" ht="7.5" hidden="1" customHeight="1" outlineLevel="2">
      <c r="C32" s="199"/>
      <c r="D32" s="22"/>
    </row>
    <row r="33" spans="1:9" hidden="1" outlineLevel="2">
      <c r="A33" s="17" t="s">
        <v>4</v>
      </c>
      <c r="B33" s="9"/>
      <c r="C33" s="429">
        <f>C27-C31</f>
        <v>116475.0957854406</v>
      </c>
      <c r="D33" s="31">
        <f>C33/C27</f>
        <v>0.68965517241379304</v>
      </c>
      <c r="E33" s="23"/>
      <c r="F33" s="441" t="s">
        <v>298</v>
      </c>
    </row>
    <row r="34" spans="1:9" ht="11.25" hidden="1" customHeight="1" outlineLevel="2">
      <c r="A34" s="9"/>
      <c r="B34" s="9"/>
      <c r="C34" s="199"/>
      <c r="D34" s="19"/>
      <c r="E34" s="20"/>
      <c r="F34" s="20"/>
    </row>
    <row r="35" spans="1:9" s="4" customFormat="1" ht="15.6" hidden="1" outlineLevel="2">
      <c r="A35" s="267" t="s">
        <v>17</v>
      </c>
      <c r="B35" s="11"/>
      <c r="C35" s="427"/>
      <c r="D35" s="264"/>
      <c r="E35" s="265"/>
      <c r="F35" s="266"/>
    </row>
    <row r="36" spans="1:9" hidden="1" outlineLevel="2">
      <c r="A36" s="34" t="str">
        <f>A14</f>
        <v>In-kind Beitrag CP (inkl. 25% GK)</v>
      </c>
      <c r="B36" s="9"/>
      <c r="C36" s="430">
        <f>C14</f>
        <v>38000</v>
      </c>
      <c r="D36" s="105"/>
      <c r="E36" s="105"/>
      <c r="F36" s="106"/>
    </row>
    <row r="37" spans="1:9" ht="16.5" hidden="1" customHeight="1" outlineLevel="2">
      <c r="A37" s="35" t="s">
        <v>185</v>
      </c>
      <c r="B37" s="9"/>
      <c r="C37" s="431">
        <f>C33-C14</f>
        <v>78475.095785440601</v>
      </c>
      <c r="D37" s="105"/>
      <c r="E37" s="107"/>
      <c r="F37" s="108" t="s">
        <v>79</v>
      </c>
    </row>
    <row r="38" spans="1:9" hidden="1" outlineLevel="2">
      <c r="A38" s="13" t="s">
        <v>285</v>
      </c>
      <c r="B38" s="9"/>
      <c r="C38" s="432">
        <f>C45</f>
        <v>78000.362100000013</v>
      </c>
      <c r="D38" s="109"/>
      <c r="E38" s="110"/>
      <c r="F38" s="111" t="s">
        <v>78</v>
      </c>
    </row>
    <row r="39" spans="1:9" hidden="1" outlineLevel="2">
      <c r="A39" s="17" t="s">
        <v>16</v>
      </c>
      <c r="B39" s="9"/>
      <c r="C39" s="423">
        <f>C37-C38</f>
        <v>474.73368544058758</v>
      </c>
      <c r="D39" s="112"/>
      <c r="E39" s="113"/>
      <c r="F39" s="114" t="str">
        <f>IF(C39&lt;0,"Bitte Ausgleich herstellen!","")</f>
        <v/>
      </c>
      <c r="H39" s="148" t="s">
        <v>287</v>
      </c>
    </row>
    <row r="40" spans="1:9" ht="11.25" hidden="1" customHeight="1" outlineLevel="2">
      <c r="A40" s="9"/>
      <c r="B40" s="9"/>
      <c r="C40" s="138"/>
      <c r="D40" s="19"/>
      <c r="E40" s="20"/>
      <c r="F40" s="20"/>
    </row>
    <row r="41" spans="1:9" hidden="1" outlineLevel="2">
      <c r="A41" s="398" t="s">
        <v>69</v>
      </c>
      <c r="C41" s="433">
        <f>C37-C13</f>
        <v>40475.095785440601</v>
      </c>
      <c r="D41" s="399">
        <f>C41/C15</f>
        <v>0.53256704980842895</v>
      </c>
      <c r="E41" s="400"/>
      <c r="F41" s="401" t="s">
        <v>80</v>
      </c>
    </row>
    <row r="42" spans="1:9" ht="11.25" customHeight="1">
      <c r="C42" s="220"/>
      <c r="D42" s="203"/>
      <c r="E42" s="203"/>
      <c r="F42" s="203"/>
    </row>
    <row r="43" spans="1:9" s="4" customFormat="1" ht="15.6">
      <c r="A43" s="392" t="s">
        <v>286</v>
      </c>
      <c r="B43" s="393"/>
      <c r="C43" s="397" t="s">
        <v>1</v>
      </c>
      <c r="D43" s="394" t="s">
        <v>9</v>
      </c>
      <c r="E43" s="395" t="s">
        <v>98</v>
      </c>
      <c r="F43" s="396" t="s">
        <v>231</v>
      </c>
      <c r="H43" s="189" t="s">
        <v>202</v>
      </c>
      <c r="I43" s="171"/>
    </row>
    <row r="44" spans="1:9" ht="3.75" customHeight="1">
      <c r="C44" s="99"/>
      <c r="I44" s="25"/>
    </row>
    <row r="45" spans="1:9" s="25" customFormat="1" collapsed="1">
      <c r="A45" s="211" t="s">
        <v>188</v>
      </c>
      <c r="B45" s="212"/>
      <c r="C45" s="213">
        <f>SUMIF(D:D,"TOTAL",C:C)</f>
        <v>78000.362100000013</v>
      </c>
      <c r="D45" s="214"/>
      <c r="E45" s="215"/>
      <c r="F45" s="216"/>
      <c r="G45" s="4"/>
    </row>
    <row r="46" spans="1:9" ht="6.75" customHeight="1">
      <c r="C46" s="137"/>
    </row>
    <row r="47" spans="1:9" s="25" customFormat="1" ht="16.2" thickBot="1">
      <c r="A47" s="416" t="s">
        <v>290</v>
      </c>
      <c r="B47" s="2"/>
      <c r="C47" s="413"/>
      <c r="D47" s="414"/>
      <c r="E47" s="415"/>
      <c r="F47" s="415"/>
      <c r="G47" s="4"/>
    </row>
    <row r="48" spans="1:9" s="25" customFormat="1" ht="15" thickBot="1">
      <c r="A48" s="404" t="s">
        <v>236</v>
      </c>
      <c r="C48" s="411">
        <f>SUM(C50:C53)</f>
        <v>0</v>
      </c>
      <c r="D48" s="412" t="s">
        <v>65</v>
      </c>
      <c r="E48" s="278">
        <f>E49/12*$F$7</f>
        <v>0</v>
      </c>
      <c r="F48" s="279"/>
      <c r="G48" s="4"/>
      <c r="H48" s="25" t="s">
        <v>304</v>
      </c>
    </row>
    <row r="49" spans="1:14" s="25" customFormat="1" ht="15.6" outlineLevel="1" thickTop="1" thickBot="1">
      <c r="A49" s="256" t="s">
        <v>210</v>
      </c>
      <c r="B49" s="2"/>
      <c r="C49" s="140"/>
      <c r="D49" s="280"/>
      <c r="E49" s="173">
        <f>D49*1720/40</f>
        <v>0</v>
      </c>
      <c r="F49" s="130" t="s">
        <v>200</v>
      </c>
      <c r="G49" s="4"/>
      <c r="H49" s="25" t="s">
        <v>305</v>
      </c>
      <c r="I49" s="22"/>
    </row>
    <row r="50" spans="1:14" s="22" customFormat="1" ht="15.6" outlineLevel="1" thickTop="1" thickBot="1">
      <c r="A50" s="406" t="s">
        <v>211</v>
      </c>
      <c r="B50" s="2"/>
      <c r="C50" s="141">
        <f>D50*E50</f>
        <v>0</v>
      </c>
      <c r="D50" s="281">
        <f>'3 Pers Sätze'!C6</f>
        <v>24.42</v>
      </c>
      <c r="E50" s="133">
        <f>E48</f>
        <v>0</v>
      </c>
      <c r="F50" s="131" t="s">
        <v>206</v>
      </c>
      <c r="G50" s="4"/>
      <c r="H50" s="453" t="s">
        <v>207</v>
      </c>
      <c r="I50" s="454"/>
    </row>
    <row r="51" spans="1:14" s="22" customFormat="1" ht="15.6" outlineLevel="1" collapsed="1" thickTop="1" thickBot="1">
      <c r="A51" s="407" t="s">
        <v>8</v>
      </c>
      <c r="B51" s="2"/>
      <c r="C51" s="142">
        <f>D51*E51</f>
        <v>0</v>
      </c>
      <c r="D51" s="281">
        <v>0.57999999999999996</v>
      </c>
      <c r="E51" s="134">
        <f>E48</f>
        <v>0</v>
      </c>
      <c r="F51" s="249" t="s">
        <v>120</v>
      </c>
      <c r="G51" s="4"/>
      <c r="H51" s="453" t="s">
        <v>208</v>
      </c>
      <c r="I51" s="454"/>
    </row>
    <row r="52" spans="1:14" s="22" customFormat="1" ht="15" hidden="1" outlineLevel="2" thickTop="1">
      <c r="A52" s="253" t="s">
        <v>201</v>
      </c>
      <c r="B52" s="2"/>
      <c r="C52" s="246">
        <f>C50*D52</f>
        <v>0</v>
      </c>
      <c r="D52" s="244">
        <v>0.1</v>
      </c>
      <c r="E52" s="248"/>
      <c r="F52" s="247" t="s">
        <v>26</v>
      </c>
      <c r="G52" s="4"/>
    </row>
    <row r="53" spans="1:14" s="22" customFormat="1" hidden="1" outlineLevel="2">
      <c r="A53" s="254" t="s">
        <v>81</v>
      </c>
      <c r="B53" s="2"/>
      <c r="C53" s="250">
        <f>D53*E50</f>
        <v>0</v>
      </c>
      <c r="D53" s="129">
        <f>IF($F$4="AGES",'Technische Tabelle'!$C$4,IF(OR($F$4="VETMED",$F$4="BOKU"),'Technische Tabelle'!$C$2,0))</f>
        <v>5.3</v>
      </c>
      <c r="E53" s="251">
        <f>E48</f>
        <v>0</v>
      </c>
      <c r="F53" s="252" t="s">
        <v>138</v>
      </c>
    </row>
    <row r="54" spans="1:14" s="22" customFormat="1" ht="7.5" customHeight="1" outlineLevel="1" thickTop="1" thickBot="1">
      <c r="C54" s="138"/>
      <c r="G54" s="4"/>
    </row>
    <row r="55" spans="1:14" s="25" customFormat="1" ht="15" thickBot="1">
      <c r="A55" s="403" t="s">
        <v>237</v>
      </c>
      <c r="C55" s="411">
        <f>SUM(C57:C60)</f>
        <v>56882.55000000001</v>
      </c>
      <c r="D55" s="412" t="s">
        <v>65</v>
      </c>
      <c r="E55" s="278">
        <f>E56/12*$F$7</f>
        <v>1290</v>
      </c>
      <c r="F55" s="279" t="s">
        <v>323</v>
      </c>
      <c r="G55" s="4"/>
    </row>
    <row r="56" spans="1:14" s="25" customFormat="1" ht="15.6" outlineLevel="1" thickTop="1" thickBot="1">
      <c r="A56" s="256" t="s">
        <v>210</v>
      </c>
      <c r="B56" s="2"/>
      <c r="C56" s="140"/>
      <c r="D56" s="280">
        <v>30</v>
      </c>
      <c r="E56" s="173">
        <f>D56*1720/40</f>
        <v>1290</v>
      </c>
      <c r="F56" s="130" t="s">
        <v>123</v>
      </c>
      <c r="G56" s="4"/>
      <c r="H56"/>
      <c r="I56"/>
      <c r="J56"/>
      <c r="K56"/>
      <c r="L56"/>
      <c r="M56"/>
      <c r="N56"/>
    </row>
    <row r="57" spans="1:14" s="22" customFormat="1" ht="15.6" outlineLevel="1" thickTop="1" thickBot="1">
      <c r="A57" s="257" t="s">
        <v>211</v>
      </c>
      <c r="B57" s="2"/>
      <c r="C57" s="141">
        <f>D57*E57</f>
        <v>43795.500000000007</v>
      </c>
      <c r="D57" s="281">
        <f>'3 Pers Sätze'!C12</f>
        <v>33.950000000000003</v>
      </c>
      <c r="E57" s="133">
        <f>E55</f>
        <v>1290</v>
      </c>
      <c r="F57" s="131" t="s">
        <v>99</v>
      </c>
      <c r="G57" s="4"/>
      <c r="H57" s="453" t="s">
        <v>207</v>
      </c>
      <c r="I57" s="454"/>
      <c r="J57"/>
      <c r="K57"/>
      <c r="L57"/>
      <c r="M57"/>
      <c r="N57"/>
    </row>
    <row r="58" spans="1:14" s="22" customFormat="1" ht="15.6" outlineLevel="1" collapsed="1" thickTop="1" thickBot="1">
      <c r="A58" s="139" t="s">
        <v>8</v>
      </c>
      <c r="B58" s="2"/>
      <c r="C58" s="142">
        <f>D58*E58</f>
        <v>1870.5</v>
      </c>
      <c r="D58" s="402">
        <v>1.45</v>
      </c>
      <c r="E58" s="134">
        <f>E55</f>
        <v>1290</v>
      </c>
      <c r="F58" s="249" t="s">
        <v>288</v>
      </c>
      <c r="G58" s="4"/>
      <c r="H58" s="453" t="s">
        <v>208</v>
      </c>
      <c r="I58" s="454"/>
      <c r="J58"/>
      <c r="K58"/>
      <c r="L58"/>
      <c r="M58"/>
      <c r="N58"/>
    </row>
    <row r="59" spans="1:14" s="22" customFormat="1" ht="15" hidden="1" customHeight="1" outlineLevel="2" thickTop="1">
      <c r="A59" s="253" t="s">
        <v>201</v>
      </c>
      <c r="B59" s="2"/>
      <c r="C59" s="246">
        <f>C57*D59</f>
        <v>4379.5500000000011</v>
      </c>
      <c r="D59" s="244">
        <v>0.1</v>
      </c>
      <c r="E59" s="248"/>
      <c r="F59" s="247" t="s">
        <v>26</v>
      </c>
      <c r="G59" s="4"/>
      <c r="H59"/>
      <c r="I59"/>
      <c r="J59"/>
      <c r="K59"/>
      <c r="L59"/>
      <c r="M59"/>
      <c r="N59"/>
    </row>
    <row r="60" spans="1:14" s="22" customFormat="1" ht="15" hidden="1" customHeight="1" outlineLevel="2">
      <c r="A60" s="254" t="s">
        <v>81</v>
      </c>
      <c r="B60" s="2"/>
      <c r="C60" s="250">
        <f>D60*E57</f>
        <v>6837</v>
      </c>
      <c r="D60" s="129">
        <f>IF($F$4="AGES",'Technische Tabelle'!$C$4,IF(OR($F$4="VETMED",$F$4="BOKU"),'Technische Tabelle'!$C$2,0))</f>
        <v>5.3</v>
      </c>
      <c r="E60" s="251">
        <f>E55</f>
        <v>1290</v>
      </c>
      <c r="F60" s="252" t="s">
        <v>138</v>
      </c>
      <c r="G60" s="4"/>
      <c r="H60"/>
      <c r="I60"/>
      <c r="J60"/>
      <c r="K60"/>
      <c r="L60"/>
      <c r="M60"/>
      <c r="N60"/>
    </row>
    <row r="61" spans="1:14" s="22" customFormat="1" ht="7.5" customHeight="1" outlineLevel="1" thickTop="1" thickBot="1">
      <c r="C61" s="138"/>
      <c r="G61" s="4"/>
      <c r="H61"/>
      <c r="I61"/>
      <c r="J61"/>
      <c r="K61"/>
      <c r="L61"/>
      <c r="M61"/>
      <c r="N61"/>
    </row>
    <row r="62" spans="1:14" s="25" customFormat="1" ht="15" thickBot="1">
      <c r="A62" s="403" t="s">
        <v>66</v>
      </c>
      <c r="C62" s="411">
        <f>SUM(C64:C67)</f>
        <v>0</v>
      </c>
      <c r="D62" s="412" t="s">
        <v>65</v>
      </c>
      <c r="E62" s="278">
        <f>E63/12*$F$7</f>
        <v>0</v>
      </c>
      <c r="F62" s="279"/>
      <c r="G62" s="4"/>
      <c r="H62"/>
      <c r="I62"/>
      <c r="J62"/>
      <c r="K62"/>
      <c r="L62"/>
      <c r="M62"/>
      <c r="N62"/>
    </row>
    <row r="63" spans="1:14" s="25" customFormat="1" ht="15.6" outlineLevel="1" thickTop="1" thickBot="1">
      <c r="A63" s="256" t="s">
        <v>210</v>
      </c>
      <c r="B63" s="2"/>
      <c r="C63" s="140"/>
      <c r="D63" s="280"/>
      <c r="E63" s="173">
        <f>D63*1720/40</f>
        <v>0</v>
      </c>
      <c r="F63" s="130" t="s">
        <v>123</v>
      </c>
      <c r="G63" s="4"/>
      <c r="H63"/>
      <c r="I63"/>
      <c r="J63"/>
      <c r="K63"/>
      <c r="L63"/>
      <c r="M63"/>
      <c r="N63"/>
    </row>
    <row r="64" spans="1:14" s="22" customFormat="1" ht="15.6" outlineLevel="1" thickTop="1" thickBot="1">
      <c r="A64" s="257" t="s">
        <v>211</v>
      </c>
      <c r="B64" s="2"/>
      <c r="C64" s="141">
        <f>D64*E64</f>
        <v>0</v>
      </c>
      <c r="D64" s="281">
        <f>'3 Pers Sätze'!C14</f>
        <v>45.08</v>
      </c>
      <c r="E64" s="133">
        <f>E62</f>
        <v>0</v>
      </c>
      <c r="F64" s="131" t="s">
        <v>99</v>
      </c>
      <c r="G64" s="4"/>
      <c r="H64" s="453" t="s">
        <v>207</v>
      </c>
      <c r="I64" s="454"/>
      <c r="J64"/>
      <c r="K64"/>
      <c r="L64"/>
      <c r="M64"/>
      <c r="N64"/>
    </row>
    <row r="65" spans="1:14" s="22" customFormat="1" ht="15.6" outlineLevel="1" collapsed="1" thickTop="1" thickBot="1">
      <c r="A65" s="139" t="s">
        <v>8</v>
      </c>
      <c r="B65" s="2"/>
      <c r="C65" s="142">
        <f>D65*E65</f>
        <v>0</v>
      </c>
      <c r="D65" s="402">
        <v>1.45</v>
      </c>
      <c r="E65" s="134">
        <f>E62</f>
        <v>0</v>
      </c>
      <c r="F65" s="249" t="s">
        <v>289</v>
      </c>
      <c r="G65" s="4"/>
      <c r="H65" s="453" t="s">
        <v>208</v>
      </c>
      <c r="I65" s="454"/>
      <c r="J65"/>
      <c r="K65"/>
      <c r="L65"/>
      <c r="M65"/>
      <c r="N65"/>
    </row>
    <row r="66" spans="1:14" s="22" customFormat="1" ht="15.75" hidden="1" customHeight="1" outlineLevel="2" thickTop="1">
      <c r="A66" s="253" t="s">
        <v>201</v>
      </c>
      <c r="B66" s="2"/>
      <c r="C66" s="246">
        <f>C64*D66</f>
        <v>0</v>
      </c>
      <c r="D66" s="244">
        <v>0.1</v>
      </c>
      <c r="E66" s="248"/>
      <c r="F66" s="247" t="s">
        <v>26</v>
      </c>
      <c r="G66" s="4"/>
      <c r="H66"/>
      <c r="I66"/>
      <c r="J66"/>
      <c r="K66"/>
      <c r="L66"/>
      <c r="M66"/>
      <c r="N66"/>
    </row>
    <row r="67" spans="1:14" s="22" customFormat="1" ht="17.25" hidden="1" customHeight="1" outlineLevel="2">
      <c r="A67" s="254" t="s">
        <v>81</v>
      </c>
      <c r="B67" s="2"/>
      <c r="C67" s="250">
        <f>D67*E64</f>
        <v>0</v>
      </c>
      <c r="D67" s="129">
        <f>IF($F$4="AGES",'Technische Tabelle'!$C$4,IF(OR($F$4="VETMED",$F$4="BOKU"),'Technische Tabelle'!$C$2,0))</f>
        <v>5.3</v>
      </c>
      <c r="E67" s="251">
        <f>E62</f>
        <v>0</v>
      </c>
      <c r="F67" s="252" t="s">
        <v>138</v>
      </c>
      <c r="G67" s="4"/>
      <c r="H67"/>
      <c r="I67"/>
      <c r="J67"/>
      <c r="K67"/>
      <c r="L67"/>
      <c r="M67"/>
      <c r="N67"/>
    </row>
    <row r="68" spans="1:14" s="22" customFormat="1" ht="7.5" customHeight="1" outlineLevel="1" thickTop="1" thickBot="1">
      <c r="C68" s="138"/>
      <c r="G68" s="4"/>
      <c r="H68"/>
      <c r="I68"/>
      <c r="J68"/>
      <c r="K68"/>
      <c r="L68"/>
      <c r="M68"/>
      <c r="N68"/>
    </row>
    <row r="69" spans="1:14" s="25" customFormat="1" ht="15" thickBot="1">
      <c r="A69" s="403" t="s">
        <v>218</v>
      </c>
      <c r="C69" s="411">
        <f>SUM(C71:C74)</f>
        <v>0</v>
      </c>
      <c r="D69" s="412" t="s">
        <v>65</v>
      </c>
      <c r="E69" s="278">
        <f>E70/12*$F$7</f>
        <v>0</v>
      </c>
      <c r="F69" s="279"/>
      <c r="G69" s="4"/>
      <c r="H69"/>
      <c r="I69"/>
      <c r="J69"/>
      <c r="K69"/>
      <c r="L69"/>
      <c r="M69"/>
      <c r="N69"/>
    </row>
    <row r="70" spans="1:14" s="25" customFormat="1" ht="15.6" outlineLevel="1" thickTop="1" thickBot="1">
      <c r="A70" s="256" t="s">
        <v>210</v>
      </c>
      <c r="B70" s="2"/>
      <c r="C70" s="140"/>
      <c r="D70" s="280"/>
      <c r="E70" s="173">
        <f>D70*1720/40</f>
        <v>0</v>
      </c>
      <c r="F70" s="130" t="s">
        <v>123</v>
      </c>
      <c r="G70" s="4"/>
      <c r="H70"/>
      <c r="I70"/>
      <c r="J70"/>
      <c r="K70"/>
      <c r="L70"/>
      <c r="M70"/>
      <c r="N70"/>
    </row>
    <row r="71" spans="1:14" s="22" customFormat="1" ht="15.6" outlineLevel="1" thickTop="1" thickBot="1">
      <c r="A71" s="257" t="s">
        <v>211</v>
      </c>
      <c r="B71" s="2"/>
      <c r="C71" s="141">
        <f>D71*E71</f>
        <v>0</v>
      </c>
      <c r="D71" s="281">
        <f>'3 Pers Sätze'!C20</f>
        <v>25.14</v>
      </c>
      <c r="E71" s="133">
        <f>E69</f>
        <v>0</v>
      </c>
      <c r="F71" s="131" t="s">
        <v>99</v>
      </c>
      <c r="G71" s="4"/>
      <c r="H71" s="453" t="s">
        <v>207</v>
      </c>
      <c r="I71" s="454"/>
      <c r="J71"/>
      <c r="K71"/>
      <c r="L71"/>
      <c r="M71"/>
      <c r="N71"/>
    </row>
    <row r="72" spans="1:14" s="22" customFormat="1" ht="15.6" outlineLevel="1" collapsed="1" thickTop="1" thickBot="1">
      <c r="A72" s="139" t="s">
        <v>8</v>
      </c>
      <c r="B72" s="2"/>
      <c r="C72" s="142">
        <f>D72*E72</f>
        <v>0</v>
      </c>
      <c r="D72" s="281">
        <v>0.57999999999999996</v>
      </c>
      <c r="E72" s="134">
        <f>E69</f>
        <v>0</v>
      </c>
      <c r="F72" s="249" t="s">
        <v>120</v>
      </c>
      <c r="G72" s="4"/>
      <c r="H72" s="453" t="s">
        <v>208</v>
      </c>
      <c r="I72" s="454"/>
      <c r="J72"/>
      <c r="K72"/>
      <c r="L72"/>
      <c r="M72"/>
      <c r="N72"/>
    </row>
    <row r="73" spans="1:14" s="22" customFormat="1" ht="15.75" hidden="1" customHeight="1" outlineLevel="2" thickTop="1">
      <c r="A73" s="253" t="s">
        <v>201</v>
      </c>
      <c r="B73" s="2"/>
      <c r="C73" s="246">
        <f>C71*D73</f>
        <v>0</v>
      </c>
      <c r="D73" s="244">
        <v>0.1</v>
      </c>
      <c r="E73" s="248"/>
      <c r="F73" s="247" t="s">
        <v>26</v>
      </c>
      <c r="G73" s="4"/>
      <c r="H73"/>
      <c r="I73"/>
      <c r="J73"/>
      <c r="K73"/>
      <c r="L73"/>
      <c r="M73"/>
      <c r="N73"/>
    </row>
    <row r="74" spans="1:14" s="22" customFormat="1" ht="15" hidden="1" customHeight="1" outlineLevel="2">
      <c r="A74" s="254" t="s">
        <v>81</v>
      </c>
      <c r="B74" s="2"/>
      <c r="C74" s="250">
        <f>D74*E71</f>
        <v>0</v>
      </c>
      <c r="D74" s="129">
        <f>IF($F$4="AGES",'Technische Tabelle'!$C$4,IF(OR($F$4="VETMED",$F$4="BOKU"),'Technische Tabelle'!$C$2,0))</f>
        <v>5.3</v>
      </c>
      <c r="E74" s="251">
        <f>E69</f>
        <v>0</v>
      </c>
      <c r="F74" s="252" t="s">
        <v>138</v>
      </c>
      <c r="G74" s="4"/>
      <c r="H74"/>
      <c r="I74"/>
      <c r="J74"/>
      <c r="K74"/>
      <c r="L74"/>
      <c r="M74"/>
      <c r="N74"/>
    </row>
    <row r="75" spans="1:14" s="22" customFormat="1" ht="7.5" customHeight="1" outlineLevel="1" thickTop="1" thickBot="1">
      <c r="C75" s="138"/>
      <c r="G75" s="4"/>
      <c r="H75"/>
      <c r="I75"/>
      <c r="J75"/>
      <c r="K75"/>
      <c r="L75"/>
      <c r="M75"/>
      <c r="N75"/>
    </row>
    <row r="76" spans="1:14" s="25" customFormat="1" ht="15" thickBot="1">
      <c r="A76" s="403" t="s">
        <v>219</v>
      </c>
      <c r="C76" s="411">
        <f>SUM(C78:C81)</f>
        <v>0</v>
      </c>
      <c r="D76" s="412" t="s">
        <v>65</v>
      </c>
      <c r="E76" s="278">
        <f>E77/12*$F$7</f>
        <v>0</v>
      </c>
      <c r="F76" s="279"/>
      <c r="G76" s="4"/>
      <c r="H76"/>
      <c r="I76"/>
      <c r="J76"/>
      <c r="K76"/>
      <c r="L76"/>
      <c r="M76"/>
      <c r="N76"/>
    </row>
    <row r="77" spans="1:14" s="25" customFormat="1" ht="15.6" outlineLevel="1" thickTop="1" thickBot="1">
      <c r="A77" s="405" t="s">
        <v>210</v>
      </c>
      <c r="B77" s="2"/>
      <c r="C77" s="140"/>
      <c r="D77" s="280"/>
      <c r="E77" s="173">
        <f>D77*1720/40</f>
        <v>0</v>
      </c>
      <c r="F77" s="130" t="s">
        <v>123</v>
      </c>
      <c r="G77" s="4"/>
      <c r="H77"/>
      <c r="I77"/>
      <c r="J77"/>
      <c r="K77"/>
      <c r="L77"/>
      <c r="M77"/>
      <c r="N77"/>
    </row>
    <row r="78" spans="1:14" s="22" customFormat="1" ht="15.6" outlineLevel="1" thickTop="1" thickBot="1">
      <c r="A78" s="257" t="s">
        <v>211</v>
      </c>
      <c r="B78" s="2"/>
      <c r="C78" s="141">
        <f>D78*E78</f>
        <v>0</v>
      </c>
      <c r="D78" s="281">
        <f>'3 Pers Sätze'!C28</f>
        <v>30.98</v>
      </c>
      <c r="E78" s="133">
        <f>E76</f>
        <v>0</v>
      </c>
      <c r="F78" s="131" t="s">
        <v>99</v>
      </c>
      <c r="G78" s="4"/>
      <c r="H78" s="453" t="s">
        <v>207</v>
      </c>
      <c r="I78" s="454"/>
      <c r="J78"/>
      <c r="K78"/>
      <c r="L78"/>
      <c r="M78"/>
      <c r="N78"/>
    </row>
    <row r="79" spans="1:14" s="22" customFormat="1" ht="15.6" outlineLevel="1" collapsed="1" thickTop="1" thickBot="1">
      <c r="A79" s="139" t="s">
        <v>8</v>
      </c>
      <c r="B79" s="2"/>
      <c r="C79" s="142">
        <f>D79*E79</f>
        <v>0</v>
      </c>
      <c r="D79" s="281">
        <v>0.57999999999999996</v>
      </c>
      <c r="E79" s="134">
        <f>E76</f>
        <v>0</v>
      </c>
      <c r="F79" s="249" t="s">
        <v>120</v>
      </c>
      <c r="G79" s="4"/>
      <c r="H79" s="453" t="s">
        <v>208</v>
      </c>
      <c r="I79" s="454"/>
      <c r="J79"/>
      <c r="K79"/>
      <c r="L79"/>
      <c r="M79"/>
      <c r="N79"/>
    </row>
    <row r="80" spans="1:14" s="22" customFormat="1" ht="15.75" hidden="1" customHeight="1" outlineLevel="2" thickTop="1">
      <c r="A80" s="253" t="s">
        <v>201</v>
      </c>
      <c r="B80" s="2"/>
      <c r="C80" s="246">
        <f>C78*D80</f>
        <v>0</v>
      </c>
      <c r="D80" s="244">
        <v>0.1</v>
      </c>
      <c r="E80" s="248"/>
      <c r="F80" s="247" t="s">
        <v>26</v>
      </c>
      <c r="G80" s="4"/>
      <c r="H80"/>
      <c r="I80"/>
      <c r="J80"/>
      <c r="K80"/>
      <c r="L80"/>
      <c r="M80"/>
      <c r="N80"/>
    </row>
    <row r="81" spans="1:14" s="22" customFormat="1" ht="15" hidden="1" customHeight="1" outlineLevel="2">
      <c r="A81" s="254" t="s">
        <v>81</v>
      </c>
      <c r="B81" s="2"/>
      <c r="C81" s="250">
        <f>D81*E78</f>
        <v>0</v>
      </c>
      <c r="D81" s="129">
        <f>IF($F$4="AGES",'Technische Tabelle'!$C$4,IF(OR($F$4="VETMED",$F$4="BOKU"),'Technische Tabelle'!$C$2,0))</f>
        <v>5.3</v>
      </c>
      <c r="E81" s="251">
        <f>E76</f>
        <v>0</v>
      </c>
      <c r="F81" s="252" t="s">
        <v>138</v>
      </c>
      <c r="G81" s="4"/>
      <c r="H81"/>
      <c r="I81"/>
      <c r="J81"/>
      <c r="K81"/>
      <c r="L81"/>
      <c r="M81"/>
      <c r="N81"/>
    </row>
    <row r="82" spans="1:14" s="22" customFormat="1" ht="7.5" customHeight="1" outlineLevel="1" thickTop="1" thickBot="1">
      <c r="C82" s="138"/>
      <c r="G82" s="4"/>
      <c r="H82"/>
      <c r="I82"/>
      <c r="J82"/>
      <c r="K82"/>
      <c r="L82"/>
      <c r="M82"/>
      <c r="N82"/>
    </row>
    <row r="83" spans="1:14" s="25" customFormat="1" ht="15" thickBot="1">
      <c r="A83" s="403" t="s">
        <v>220</v>
      </c>
      <c r="C83" s="411">
        <f>SUM(C85:C88)</f>
        <v>0</v>
      </c>
      <c r="D83" s="412" t="s">
        <v>65</v>
      </c>
      <c r="E83" s="278">
        <f>E84/12*$F$7</f>
        <v>0</v>
      </c>
      <c r="F83" s="279"/>
      <c r="G83" s="4"/>
      <c r="H83"/>
      <c r="I83"/>
      <c r="J83"/>
      <c r="K83"/>
      <c r="L83"/>
      <c r="M83"/>
      <c r="N83"/>
    </row>
    <row r="84" spans="1:14" s="25" customFormat="1" ht="15.6" outlineLevel="1" thickTop="1" thickBot="1">
      <c r="A84" s="256" t="s">
        <v>210</v>
      </c>
      <c r="B84" s="2"/>
      <c r="C84" s="140"/>
      <c r="D84" s="280"/>
      <c r="E84" s="173">
        <f>D84*1720/40</f>
        <v>0</v>
      </c>
      <c r="F84" s="130" t="s">
        <v>123</v>
      </c>
      <c r="G84" s="4"/>
      <c r="H84"/>
      <c r="I84"/>
      <c r="J84"/>
      <c r="K84"/>
      <c r="L84"/>
      <c r="M84"/>
      <c r="N84"/>
    </row>
    <row r="85" spans="1:14" s="22" customFormat="1" ht="15.6" outlineLevel="1" thickTop="1" thickBot="1">
      <c r="A85" s="257" t="s">
        <v>211</v>
      </c>
      <c r="B85" s="2"/>
      <c r="C85" s="141">
        <f>D85*E85</f>
        <v>0</v>
      </c>
      <c r="D85" s="281">
        <f>'3 Pers Sätze'!C35</f>
        <v>37.65</v>
      </c>
      <c r="E85" s="133">
        <f>E83</f>
        <v>0</v>
      </c>
      <c r="F85" s="131" t="s">
        <v>99</v>
      </c>
      <c r="G85" s="4"/>
      <c r="H85" s="453" t="s">
        <v>207</v>
      </c>
      <c r="I85" s="454"/>
      <c r="J85"/>
      <c r="K85"/>
      <c r="L85"/>
      <c r="M85"/>
      <c r="N85"/>
    </row>
    <row r="86" spans="1:14" s="22" customFormat="1" ht="15.6" outlineLevel="1" collapsed="1" thickTop="1" thickBot="1">
      <c r="A86" s="139" t="s">
        <v>8</v>
      </c>
      <c r="B86" s="2"/>
      <c r="C86" s="142">
        <f>D86*E86</f>
        <v>0</v>
      </c>
      <c r="D86" s="281">
        <v>0.57999999999999996</v>
      </c>
      <c r="E86" s="134">
        <f>E83</f>
        <v>0</v>
      </c>
      <c r="F86" s="249" t="s">
        <v>120</v>
      </c>
      <c r="G86" s="4"/>
      <c r="H86" s="453" t="s">
        <v>208</v>
      </c>
      <c r="I86" s="454"/>
      <c r="J86"/>
      <c r="K86"/>
      <c r="L86"/>
      <c r="M86"/>
      <c r="N86"/>
    </row>
    <row r="87" spans="1:14" s="22" customFormat="1" ht="15.75" hidden="1" customHeight="1" outlineLevel="2" thickTop="1">
      <c r="A87" s="253" t="s">
        <v>201</v>
      </c>
      <c r="B87" s="2"/>
      <c r="C87" s="246">
        <f>C85*D87</f>
        <v>0</v>
      </c>
      <c r="D87" s="244">
        <v>0.1</v>
      </c>
      <c r="E87" s="248"/>
      <c r="F87" s="247" t="s">
        <v>26</v>
      </c>
      <c r="G87" s="4"/>
      <c r="H87"/>
      <c r="I87"/>
      <c r="J87"/>
      <c r="K87"/>
      <c r="L87"/>
      <c r="M87"/>
      <c r="N87"/>
    </row>
    <row r="88" spans="1:14" s="22" customFormat="1" ht="15" hidden="1" customHeight="1" outlineLevel="2">
      <c r="A88" s="254" t="s">
        <v>81</v>
      </c>
      <c r="B88" s="2"/>
      <c r="C88" s="250">
        <f>D88*E85</f>
        <v>0</v>
      </c>
      <c r="D88" s="129">
        <f>IF($F$4="AGES",'Technische Tabelle'!$C$4,IF(OR($F$4="VETMED",$F$4="BOKU"),'Technische Tabelle'!$C$2,0))</f>
        <v>5.3</v>
      </c>
      <c r="E88" s="251">
        <f>E83</f>
        <v>0</v>
      </c>
      <c r="F88" s="252" t="s">
        <v>138</v>
      </c>
      <c r="G88" s="4"/>
      <c r="H88"/>
      <c r="I88"/>
      <c r="J88"/>
      <c r="K88"/>
      <c r="L88"/>
      <c r="M88"/>
      <c r="N88"/>
    </row>
    <row r="89" spans="1:14" s="22" customFormat="1" ht="7.5" customHeight="1" outlineLevel="1" thickTop="1">
      <c r="C89" s="138"/>
      <c r="G89" s="4"/>
      <c r="H89"/>
      <c r="I89"/>
      <c r="J89"/>
      <c r="K89"/>
      <c r="L89"/>
      <c r="M89"/>
      <c r="N89"/>
    </row>
    <row r="90" spans="1:14" s="25" customFormat="1" ht="16.2" thickBot="1">
      <c r="A90" s="416" t="s">
        <v>291</v>
      </c>
      <c r="B90" s="2"/>
      <c r="C90" s="413"/>
      <c r="D90" s="414"/>
      <c r="E90" s="415"/>
      <c r="F90" s="415"/>
      <c r="G90" s="4"/>
    </row>
    <row r="91" spans="1:14" s="25" customFormat="1" ht="15" thickBot="1">
      <c r="A91" s="408" t="s">
        <v>221</v>
      </c>
      <c r="C91" s="409">
        <f>SUM(C93:C97)</f>
        <v>6117.8121000000001</v>
      </c>
      <c r="D91" s="410" t="s">
        <v>65</v>
      </c>
      <c r="E91" s="278">
        <f>E92/12*$F$7</f>
        <v>105.84450000000001</v>
      </c>
      <c r="F91" s="279" t="s">
        <v>324</v>
      </c>
      <c r="G91" s="4"/>
      <c r="H91"/>
      <c r="I91"/>
      <c r="J91"/>
      <c r="K91"/>
      <c r="L91"/>
      <c r="M91"/>
      <c r="N91"/>
    </row>
    <row r="92" spans="1:14" s="25" customFormat="1" ht="15.6" outlineLevel="1" thickTop="1" thickBot="1">
      <c r="A92" s="256" t="s">
        <v>210</v>
      </c>
      <c r="B92" s="2"/>
      <c r="C92" s="140"/>
      <c r="D92" s="280">
        <v>2.4615</v>
      </c>
      <c r="E92" s="173">
        <f>D92*1720/40</f>
        <v>105.8445</v>
      </c>
      <c r="F92" s="130" t="s">
        <v>123</v>
      </c>
      <c r="G92" s="4"/>
      <c r="H92"/>
      <c r="I92"/>
      <c r="J92"/>
      <c r="K92"/>
      <c r="L92"/>
      <c r="M92"/>
      <c r="N92"/>
    </row>
    <row r="93" spans="1:14" s="22" customFormat="1" ht="15.6" outlineLevel="1" thickTop="1" thickBot="1">
      <c r="A93" s="257" t="s">
        <v>211</v>
      </c>
      <c r="B93" s="2"/>
      <c r="C93" s="141">
        <f>D93*E93</f>
        <v>4771.4700600000006</v>
      </c>
      <c r="D93" s="281">
        <v>45.08</v>
      </c>
      <c r="E93" s="133">
        <f>E91</f>
        <v>105.84450000000001</v>
      </c>
      <c r="F93" s="131" t="s">
        <v>99</v>
      </c>
      <c r="G93" s="4"/>
      <c r="H93" s="453" t="s">
        <v>207</v>
      </c>
      <c r="I93" s="454"/>
      <c r="J93"/>
      <c r="K93"/>
      <c r="L93"/>
      <c r="M93"/>
      <c r="N93"/>
    </row>
    <row r="94" spans="1:14" s="22" customFormat="1" ht="15.6" outlineLevel="1" collapsed="1" thickTop="1" thickBot="1">
      <c r="A94" s="139" t="s">
        <v>8</v>
      </c>
      <c r="B94" s="2"/>
      <c r="C94" s="141">
        <f>D94*E94</f>
        <v>153.474525</v>
      </c>
      <c r="D94" s="281">
        <v>1.45</v>
      </c>
      <c r="E94" s="133">
        <f>E91</f>
        <v>105.84450000000001</v>
      </c>
      <c r="F94" s="249" t="s">
        <v>120</v>
      </c>
      <c r="G94" s="4"/>
      <c r="H94" s="453" t="s">
        <v>208</v>
      </c>
      <c r="I94" s="454"/>
      <c r="J94"/>
      <c r="K94"/>
      <c r="L94"/>
      <c r="M94"/>
      <c r="N94"/>
    </row>
    <row r="95" spans="1:14" s="22" customFormat="1" ht="15.75" hidden="1" customHeight="1" outlineLevel="2" thickTop="1">
      <c r="A95" s="245" t="s">
        <v>204</v>
      </c>
      <c r="B95" s="2"/>
      <c r="C95" s="246">
        <f>C93*D95</f>
        <v>1192.8675150000001</v>
      </c>
      <c r="D95" s="128">
        <v>0.25</v>
      </c>
      <c r="E95" s="248"/>
      <c r="F95" s="247"/>
      <c r="G95" s="4"/>
      <c r="H95"/>
      <c r="I95"/>
      <c r="J95"/>
      <c r="K95"/>
      <c r="L95"/>
      <c r="M95"/>
      <c r="N95"/>
    </row>
    <row r="96" spans="1:14" s="22" customFormat="1" ht="15" hidden="1" customHeight="1" outlineLevel="2">
      <c r="A96" s="255" t="s">
        <v>81</v>
      </c>
      <c r="C96" s="142">
        <f>D96*E93</f>
        <v>0</v>
      </c>
      <c r="D96" s="143">
        <f>IF($F$4="AGES",'Technische Tabelle'!$D$4,IF($F$4="AIT",'Technische Tabelle'!$D$5,0))</f>
        <v>0</v>
      </c>
      <c r="E96" s="134">
        <f>E91</f>
        <v>105.84450000000001</v>
      </c>
      <c r="F96" s="132" t="s">
        <v>138</v>
      </c>
      <c r="G96" s="4"/>
      <c r="H96"/>
      <c r="I96"/>
      <c r="J96"/>
      <c r="K96"/>
      <c r="L96"/>
      <c r="M96"/>
      <c r="N96"/>
    </row>
    <row r="97" spans="1:14" s="22" customFormat="1" ht="15" hidden="1" customHeight="1" outlineLevel="2">
      <c r="A97" s="254" t="s">
        <v>82</v>
      </c>
      <c r="B97" s="2"/>
      <c r="C97" s="250">
        <f>C96*D97</f>
        <v>0</v>
      </c>
      <c r="D97" s="129">
        <f>IF($F$4="AIT",0.25,0)</f>
        <v>0</v>
      </c>
      <c r="E97" s="251"/>
      <c r="F97" s="252" t="s">
        <v>138</v>
      </c>
      <c r="G97" s="4"/>
      <c r="H97"/>
      <c r="I97"/>
      <c r="J97"/>
      <c r="K97"/>
      <c r="L97"/>
      <c r="M97"/>
      <c r="N97"/>
    </row>
    <row r="98" spans="1:14" s="22" customFormat="1" ht="7.5" customHeight="1" outlineLevel="1" thickTop="1" thickBot="1">
      <c r="C98" s="138"/>
      <c r="G98" s="4"/>
      <c r="H98"/>
      <c r="I98"/>
      <c r="J98"/>
      <c r="K98"/>
      <c r="L98"/>
      <c r="M98"/>
      <c r="N98"/>
    </row>
    <row r="99" spans="1:14" s="25" customFormat="1" ht="15" thickBot="1">
      <c r="A99" s="408" t="s">
        <v>222</v>
      </c>
      <c r="C99" s="409">
        <f>SUM(C101:C105)</f>
        <v>0</v>
      </c>
      <c r="D99" s="410" t="s">
        <v>65</v>
      </c>
      <c r="E99" s="278">
        <f>E100/12*$F$7</f>
        <v>0</v>
      </c>
      <c r="F99" s="279"/>
      <c r="G99" s="4"/>
      <c r="H99"/>
      <c r="I99"/>
      <c r="J99"/>
      <c r="K99"/>
      <c r="L99"/>
      <c r="M99"/>
      <c r="N99"/>
    </row>
    <row r="100" spans="1:14" s="25" customFormat="1" ht="15.6" outlineLevel="1" thickTop="1" thickBot="1">
      <c r="A100" s="256" t="s">
        <v>210</v>
      </c>
      <c r="B100" s="2"/>
      <c r="C100" s="140"/>
      <c r="D100" s="280"/>
      <c r="E100" s="173">
        <f>D100*1720/40</f>
        <v>0</v>
      </c>
      <c r="F100" s="130" t="s">
        <v>123</v>
      </c>
      <c r="G100" s="4"/>
      <c r="H100"/>
      <c r="I100"/>
      <c r="J100"/>
      <c r="K100"/>
      <c r="L100"/>
      <c r="M100"/>
      <c r="N100"/>
    </row>
    <row r="101" spans="1:14" s="22" customFormat="1" ht="15.6" outlineLevel="1" thickTop="1" thickBot="1">
      <c r="A101" s="257" t="s">
        <v>211</v>
      </c>
      <c r="B101" s="2"/>
      <c r="C101" s="141">
        <f>D101*E101</f>
        <v>0</v>
      </c>
      <c r="D101" s="281">
        <v>45.08</v>
      </c>
      <c r="E101" s="133">
        <f>E99</f>
        <v>0</v>
      </c>
      <c r="F101" s="131" t="s">
        <v>99</v>
      </c>
      <c r="G101" s="4"/>
      <c r="H101" s="453" t="s">
        <v>207</v>
      </c>
      <c r="I101" s="454"/>
      <c r="J101"/>
      <c r="K101"/>
      <c r="L101"/>
      <c r="M101"/>
      <c r="N101"/>
    </row>
    <row r="102" spans="1:14" s="22" customFormat="1" ht="15.6" outlineLevel="1" collapsed="1" thickTop="1" thickBot="1">
      <c r="A102" s="139" t="s">
        <v>8</v>
      </c>
      <c r="B102" s="2"/>
      <c r="C102" s="141">
        <f>D102*E102</f>
        <v>0</v>
      </c>
      <c r="D102" s="281">
        <v>1.45</v>
      </c>
      <c r="E102" s="133">
        <f>E99</f>
        <v>0</v>
      </c>
      <c r="F102" s="249" t="s">
        <v>120</v>
      </c>
      <c r="G102" s="4"/>
      <c r="H102" s="453" t="s">
        <v>208</v>
      </c>
      <c r="I102" s="454"/>
      <c r="J102"/>
      <c r="K102"/>
      <c r="L102"/>
      <c r="M102"/>
      <c r="N102"/>
    </row>
    <row r="103" spans="1:14" s="22" customFormat="1" ht="15.75" hidden="1" customHeight="1" outlineLevel="2" thickTop="1">
      <c r="A103" s="245" t="s">
        <v>204</v>
      </c>
      <c r="B103" s="2"/>
      <c r="C103" s="246">
        <f>C101*D103</f>
        <v>0</v>
      </c>
      <c r="D103" s="128">
        <v>0.25</v>
      </c>
      <c r="E103" s="248"/>
      <c r="F103" s="247"/>
      <c r="G103" s="4"/>
      <c r="H103"/>
      <c r="I103"/>
      <c r="J103"/>
      <c r="K103"/>
      <c r="L103"/>
      <c r="M103"/>
      <c r="N103"/>
    </row>
    <row r="104" spans="1:14" s="22" customFormat="1" ht="15" hidden="1" customHeight="1" outlineLevel="2">
      <c r="A104" s="255" t="s">
        <v>81</v>
      </c>
      <c r="C104" s="142">
        <f>D104*E101</f>
        <v>0</v>
      </c>
      <c r="D104" s="143">
        <f>IF($F$4="AGES",'Technische Tabelle'!$D$4,IF($F$4="AIT",'Technische Tabelle'!$D$5,0))</f>
        <v>0</v>
      </c>
      <c r="E104" s="134">
        <f>E99</f>
        <v>0</v>
      </c>
      <c r="F104" s="132" t="s">
        <v>138</v>
      </c>
      <c r="G104" s="4"/>
      <c r="H104"/>
      <c r="I104"/>
      <c r="J104"/>
      <c r="K104"/>
      <c r="L104"/>
      <c r="M104"/>
      <c r="N104"/>
    </row>
    <row r="105" spans="1:14" s="22" customFormat="1" ht="15" hidden="1" customHeight="1" outlineLevel="2">
      <c r="A105" s="254" t="s">
        <v>82</v>
      </c>
      <c r="B105" s="2"/>
      <c r="C105" s="250">
        <f>C104*D105</f>
        <v>0</v>
      </c>
      <c r="D105" s="129">
        <f>IF($F$4="AIT",0.25,0)</f>
        <v>0</v>
      </c>
      <c r="E105" s="251"/>
      <c r="F105" s="252" t="s">
        <v>138</v>
      </c>
      <c r="G105" s="4"/>
      <c r="H105"/>
      <c r="I105"/>
      <c r="J105"/>
      <c r="K105"/>
      <c r="L105"/>
      <c r="M105"/>
      <c r="N105"/>
    </row>
    <row r="106" spans="1:14" s="22" customFormat="1" ht="7.5" customHeight="1" outlineLevel="1" thickTop="1" thickBot="1">
      <c r="C106" s="138"/>
      <c r="G106" s="4"/>
      <c r="H106"/>
      <c r="I106"/>
      <c r="J106"/>
      <c r="K106"/>
      <c r="L106"/>
      <c r="M106"/>
      <c r="N106"/>
    </row>
    <row r="107" spans="1:14" s="25" customFormat="1" ht="15" thickBot="1">
      <c r="A107" s="408" t="s">
        <v>223</v>
      </c>
      <c r="C107" s="409">
        <f>SUM(C109:C113)</f>
        <v>0</v>
      </c>
      <c r="D107" s="410" t="s">
        <v>65</v>
      </c>
      <c r="E107" s="278">
        <f>E108/12*$F$7</f>
        <v>0</v>
      </c>
      <c r="F107" s="279"/>
      <c r="G107" s="4"/>
      <c r="H107"/>
      <c r="I107"/>
      <c r="J107"/>
      <c r="K107"/>
      <c r="L107"/>
      <c r="M107"/>
      <c r="N107"/>
    </row>
    <row r="108" spans="1:14" s="25" customFormat="1" ht="15.6" outlineLevel="1" thickTop="1" thickBot="1">
      <c r="A108" s="256" t="s">
        <v>210</v>
      </c>
      <c r="B108" s="2"/>
      <c r="C108" s="140"/>
      <c r="D108" s="280"/>
      <c r="E108" s="173">
        <f>D108*1720/40</f>
        <v>0</v>
      </c>
      <c r="F108" s="130" t="s">
        <v>123</v>
      </c>
      <c r="G108" s="4"/>
      <c r="H108"/>
      <c r="I108"/>
      <c r="J108"/>
      <c r="K108"/>
      <c r="L108"/>
      <c r="M108"/>
      <c r="N108"/>
    </row>
    <row r="109" spans="1:14" s="22" customFormat="1" ht="15.6" outlineLevel="1" thickTop="1" thickBot="1">
      <c r="A109" s="257" t="s">
        <v>211</v>
      </c>
      <c r="B109" s="2"/>
      <c r="C109" s="141">
        <f>D109*E109</f>
        <v>0</v>
      </c>
      <c r="D109" s="281">
        <v>30</v>
      </c>
      <c r="E109" s="133">
        <f>E107</f>
        <v>0</v>
      </c>
      <c r="F109" s="131" t="s">
        <v>99</v>
      </c>
      <c r="G109" s="4"/>
      <c r="H109" s="453" t="s">
        <v>207</v>
      </c>
      <c r="I109" s="454"/>
      <c r="J109"/>
      <c r="K109"/>
      <c r="L109"/>
      <c r="M109"/>
      <c r="N109"/>
    </row>
    <row r="110" spans="1:14" s="22" customFormat="1" ht="15.6" outlineLevel="1" collapsed="1" thickTop="1" thickBot="1">
      <c r="A110" s="139" t="s">
        <v>8</v>
      </c>
      <c r="B110" s="2"/>
      <c r="C110" s="141">
        <f>D110*E110</f>
        <v>0</v>
      </c>
      <c r="D110" s="281">
        <v>1.45</v>
      </c>
      <c r="E110" s="133">
        <f>E107</f>
        <v>0</v>
      </c>
      <c r="F110" s="249" t="s">
        <v>120</v>
      </c>
      <c r="G110" s="4"/>
      <c r="H110" s="453" t="s">
        <v>208</v>
      </c>
      <c r="I110" s="454"/>
      <c r="J110"/>
      <c r="K110"/>
      <c r="L110"/>
      <c r="M110"/>
      <c r="N110"/>
    </row>
    <row r="111" spans="1:14" s="22" customFormat="1" ht="15.75" hidden="1" customHeight="1" outlineLevel="2" thickTop="1">
      <c r="A111" s="245" t="s">
        <v>204</v>
      </c>
      <c r="B111" s="2"/>
      <c r="C111" s="246">
        <f>C109*D111</f>
        <v>0</v>
      </c>
      <c r="D111" s="128">
        <v>0.25</v>
      </c>
      <c r="E111" s="248"/>
      <c r="F111" s="247"/>
      <c r="G111" s="4"/>
      <c r="H111"/>
      <c r="I111"/>
      <c r="J111"/>
      <c r="K111"/>
      <c r="L111"/>
      <c r="M111"/>
      <c r="N111"/>
    </row>
    <row r="112" spans="1:14" s="22" customFormat="1" ht="15" hidden="1" customHeight="1" outlineLevel="2">
      <c r="A112" s="255" t="s">
        <v>81</v>
      </c>
      <c r="C112" s="142">
        <f>D112*E109</f>
        <v>0</v>
      </c>
      <c r="D112" s="143">
        <f>IF($F$4="AGES",'Technische Tabelle'!$D$4,IF($F$4="AIT",'Technische Tabelle'!$D$5,0))</f>
        <v>0</v>
      </c>
      <c r="E112" s="134">
        <f>E107</f>
        <v>0</v>
      </c>
      <c r="F112" s="132" t="s">
        <v>138</v>
      </c>
      <c r="G112" s="4"/>
      <c r="H112"/>
      <c r="I112"/>
      <c r="J112"/>
      <c r="K112"/>
      <c r="L112"/>
      <c r="M112"/>
      <c r="N112"/>
    </row>
    <row r="113" spans="1:14" s="22" customFormat="1" ht="15" hidden="1" customHeight="1" outlineLevel="2">
      <c r="A113" s="254" t="s">
        <v>82</v>
      </c>
      <c r="B113" s="2"/>
      <c r="C113" s="250">
        <f>C112*D113</f>
        <v>0</v>
      </c>
      <c r="D113" s="129">
        <f>IF($F$4="AIT",0.25,0)</f>
        <v>0</v>
      </c>
      <c r="E113" s="251"/>
      <c r="F113" s="252" t="s">
        <v>138</v>
      </c>
      <c r="G113" s="4"/>
      <c r="H113"/>
      <c r="I113"/>
      <c r="J113"/>
      <c r="K113"/>
      <c r="L113"/>
      <c r="M113"/>
      <c r="N113"/>
    </row>
    <row r="114" spans="1:14" ht="7.5" hidden="1" customHeight="1" outlineLevel="2">
      <c r="A114" s="9"/>
      <c r="B114" s="9"/>
      <c r="C114" s="135"/>
      <c r="D114" s="19"/>
      <c r="E114" s="20"/>
      <c r="F114" s="20"/>
    </row>
    <row r="115" spans="1:14" s="25" customFormat="1" ht="16.2" thickTop="1">
      <c r="A115" s="416" t="s">
        <v>292</v>
      </c>
      <c r="B115" s="2"/>
      <c r="C115" s="413"/>
      <c r="D115" s="414"/>
      <c r="E115" s="415"/>
      <c r="F115" s="415"/>
      <c r="G115" s="4"/>
    </row>
    <row r="116" spans="1:14" s="25" customFormat="1" ht="15" thickBot="1">
      <c r="A116" s="24" t="s">
        <v>129</v>
      </c>
      <c r="C116" s="259">
        <f>SUM(C117:C122)</f>
        <v>15000</v>
      </c>
      <c r="D116" s="260" t="s">
        <v>65</v>
      </c>
      <c r="E116" s="221"/>
      <c r="F116" s="29" t="s">
        <v>73</v>
      </c>
      <c r="G116" s="4"/>
      <c r="H116"/>
      <c r="I116"/>
      <c r="J116"/>
      <c r="K116"/>
      <c r="L116"/>
      <c r="M116"/>
      <c r="N116"/>
    </row>
    <row r="117" spans="1:14" s="22" customFormat="1" ht="15" collapsed="1" thickTop="1">
      <c r="A117" s="276" t="s">
        <v>11</v>
      </c>
      <c r="C117" s="284">
        <v>15000</v>
      </c>
      <c r="D117" s="223" t="s">
        <v>193</v>
      </c>
      <c r="E117" s="222"/>
      <c r="F117" s="287"/>
      <c r="G117" s="4"/>
      <c r="H117"/>
      <c r="I117"/>
      <c r="J117"/>
      <c r="K117"/>
      <c r="L117"/>
      <c r="M117"/>
      <c r="N117"/>
    </row>
    <row r="118" spans="1:14" s="22" customFormat="1" ht="15" hidden="1" customHeight="1" outlineLevel="2">
      <c r="A118" s="276" t="s">
        <v>12</v>
      </c>
      <c r="C118" s="285"/>
      <c r="D118" s="223" t="s">
        <v>193</v>
      </c>
      <c r="E118" s="222"/>
      <c r="F118" s="287"/>
      <c r="G118" s="4"/>
      <c r="H118"/>
      <c r="I118"/>
      <c r="J118"/>
      <c r="K118"/>
      <c r="L118"/>
      <c r="M118"/>
      <c r="N118"/>
    </row>
    <row r="119" spans="1:14" s="22" customFormat="1" ht="15" hidden="1" customHeight="1" outlineLevel="2">
      <c r="A119" s="276" t="s">
        <v>13</v>
      </c>
      <c r="C119" s="285"/>
      <c r="D119" s="223" t="s">
        <v>193</v>
      </c>
      <c r="E119" s="222"/>
      <c r="F119" s="287"/>
      <c r="G119" s="4"/>
      <c r="H119"/>
      <c r="I119"/>
      <c r="J119"/>
      <c r="K119"/>
      <c r="L119"/>
      <c r="M119"/>
      <c r="N119"/>
    </row>
    <row r="120" spans="1:14" s="22" customFormat="1" ht="15" hidden="1" customHeight="1" outlineLevel="2">
      <c r="A120" s="276" t="s">
        <v>14</v>
      </c>
      <c r="C120" s="285"/>
      <c r="D120" s="223" t="s">
        <v>193</v>
      </c>
      <c r="E120" s="222"/>
      <c r="F120" s="287"/>
      <c r="G120" s="4"/>
      <c r="H120"/>
      <c r="I120"/>
      <c r="J120"/>
      <c r="K120"/>
      <c r="L120"/>
      <c r="M120"/>
      <c r="N120"/>
    </row>
    <row r="121" spans="1:14" s="22" customFormat="1" ht="15.75" hidden="1" customHeight="1" outlineLevel="2" thickBot="1">
      <c r="A121" s="276" t="s">
        <v>15</v>
      </c>
      <c r="C121" s="286"/>
      <c r="D121" s="223" t="s">
        <v>193</v>
      </c>
      <c r="E121" s="222"/>
      <c r="F121" s="287"/>
      <c r="G121" s="4"/>
      <c r="H121"/>
      <c r="I121"/>
      <c r="J121"/>
      <c r="K121"/>
      <c r="L121"/>
      <c r="M121"/>
      <c r="N121"/>
    </row>
    <row r="122" spans="1:14" ht="7.5" hidden="1" customHeight="1" outlineLevel="2" thickTop="1">
      <c r="A122" s="9"/>
      <c r="B122" s="9"/>
      <c r="C122" s="135"/>
      <c r="D122" s="19"/>
      <c r="E122" s="20"/>
      <c r="F122" s="20"/>
    </row>
    <row r="123" spans="1:14" s="25" customFormat="1" ht="15" thickBot="1">
      <c r="A123" s="24" t="s">
        <v>130</v>
      </c>
      <c r="C123" s="172">
        <f>SUM(C124:C129)</f>
        <v>0</v>
      </c>
      <c r="D123" s="260" t="s">
        <v>65</v>
      </c>
      <c r="E123" s="221"/>
      <c r="F123" s="29" t="s">
        <v>74</v>
      </c>
      <c r="G123" s="4"/>
      <c r="H123"/>
      <c r="I123"/>
      <c r="J123"/>
      <c r="K123"/>
      <c r="L123"/>
      <c r="M123"/>
      <c r="N123"/>
    </row>
    <row r="124" spans="1:14" s="22" customFormat="1" ht="15" collapsed="1" thickTop="1">
      <c r="A124" s="276" t="s">
        <v>11</v>
      </c>
      <c r="C124" s="284"/>
      <c r="D124" s="223" t="s">
        <v>193</v>
      </c>
      <c r="E124" s="222"/>
      <c r="F124" s="287"/>
      <c r="G124" s="4"/>
      <c r="H124"/>
      <c r="I124"/>
      <c r="J124"/>
      <c r="K124"/>
      <c r="L124"/>
      <c r="M124"/>
      <c r="N124"/>
    </row>
    <row r="125" spans="1:14" s="22" customFormat="1" ht="15" hidden="1" customHeight="1" outlineLevel="2">
      <c r="A125" s="276" t="s">
        <v>12</v>
      </c>
      <c r="C125" s="285"/>
      <c r="D125" s="223" t="s">
        <v>193</v>
      </c>
      <c r="E125" s="222"/>
      <c r="F125" s="287"/>
      <c r="G125" s="4"/>
      <c r="H125"/>
      <c r="I125"/>
      <c r="J125"/>
      <c r="K125"/>
      <c r="L125"/>
      <c r="M125"/>
      <c r="N125"/>
    </row>
    <row r="126" spans="1:14" s="22" customFormat="1" ht="15" hidden="1" customHeight="1" outlineLevel="2">
      <c r="A126" s="276" t="s">
        <v>13</v>
      </c>
      <c r="C126" s="285"/>
      <c r="D126" s="223" t="s">
        <v>193</v>
      </c>
      <c r="E126" s="222"/>
      <c r="F126" s="287"/>
      <c r="G126" s="4"/>
      <c r="H126"/>
      <c r="I126"/>
      <c r="J126"/>
      <c r="K126"/>
      <c r="L126"/>
      <c r="M126"/>
      <c r="N126"/>
    </row>
    <row r="127" spans="1:14" s="22" customFormat="1" ht="15" hidden="1" customHeight="1" outlineLevel="2">
      <c r="A127" s="276" t="s">
        <v>14</v>
      </c>
      <c r="C127" s="285"/>
      <c r="D127" s="223" t="s">
        <v>193</v>
      </c>
      <c r="E127" s="222"/>
      <c r="F127" s="287"/>
      <c r="G127" s="4"/>
      <c r="H127"/>
      <c r="I127"/>
      <c r="J127"/>
      <c r="K127"/>
      <c r="L127"/>
      <c r="M127"/>
      <c r="N127"/>
    </row>
    <row r="128" spans="1:14" s="22" customFormat="1" ht="15.75" hidden="1" customHeight="1" outlineLevel="2" thickBot="1">
      <c r="A128" s="276" t="s">
        <v>15</v>
      </c>
      <c r="C128" s="286"/>
      <c r="D128" s="223" t="s">
        <v>193</v>
      </c>
      <c r="E128" s="222"/>
      <c r="F128" s="287"/>
      <c r="G128" s="4"/>
      <c r="H128"/>
      <c r="I128"/>
      <c r="J128"/>
      <c r="K128"/>
      <c r="L128"/>
      <c r="M128"/>
      <c r="N128"/>
    </row>
    <row r="129" spans="1:14" ht="7.5" hidden="1" customHeight="1" outlineLevel="2" thickTop="1">
      <c r="A129" s="9"/>
      <c r="B129" s="9"/>
      <c r="C129" s="135"/>
      <c r="D129" s="19"/>
      <c r="E129" s="20"/>
      <c r="F129" s="20"/>
    </row>
    <row r="130" spans="1:14" s="25" customFormat="1" ht="15" thickBot="1">
      <c r="A130" s="24" t="s">
        <v>143</v>
      </c>
      <c r="C130" s="172">
        <f>SUM(C131:C136)</f>
        <v>0</v>
      </c>
      <c r="D130" s="260" t="s">
        <v>65</v>
      </c>
      <c r="E130" s="221"/>
      <c r="F130" s="29" t="s">
        <v>75</v>
      </c>
      <c r="G130" s="4"/>
      <c r="H130"/>
      <c r="I130"/>
      <c r="J130"/>
      <c r="K130"/>
      <c r="L130"/>
      <c r="M130"/>
      <c r="N130"/>
    </row>
    <row r="131" spans="1:14" s="22" customFormat="1" ht="15" collapsed="1" thickTop="1">
      <c r="A131" s="276" t="s">
        <v>11</v>
      </c>
      <c r="C131" s="284"/>
      <c r="D131" s="223" t="s">
        <v>193</v>
      </c>
      <c r="E131" s="222"/>
      <c r="F131" s="287"/>
      <c r="G131" s="4"/>
      <c r="H131"/>
      <c r="I131"/>
      <c r="J131"/>
      <c r="K131"/>
      <c r="L131"/>
      <c r="M131"/>
      <c r="N131"/>
    </row>
    <row r="132" spans="1:14" s="22" customFormat="1" ht="15" hidden="1" customHeight="1" outlineLevel="2">
      <c r="A132" s="276" t="s">
        <v>12</v>
      </c>
      <c r="C132" s="285"/>
      <c r="D132" s="223" t="s">
        <v>193</v>
      </c>
      <c r="E132" s="222"/>
      <c r="F132" s="287"/>
      <c r="G132" s="4"/>
      <c r="H132"/>
      <c r="I132"/>
      <c r="J132"/>
      <c r="K132"/>
      <c r="L132"/>
      <c r="M132"/>
      <c r="N132"/>
    </row>
    <row r="133" spans="1:14" s="22" customFormat="1" ht="15" hidden="1" customHeight="1" outlineLevel="2">
      <c r="A133" s="276" t="s">
        <v>13</v>
      </c>
      <c r="C133" s="285"/>
      <c r="D133" s="223" t="s">
        <v>193</v>
      </c>
      <c r="E133" s="222"/>
      <c r="F133" s="287"/>
      <c r="G133" s="4"/>
      <c r="H133"/>
      <c r="I133"/>
      <c r="J133"/>
      <c r="K133"/>
      <c r="L133"/>
      <c r="M133"/>
      <c r="N133"/>
    </row>
    <row r="134" spans="1:14" s="22" customFormat="1" ht="15" hidden="1" customHeight="1" outlineLevel="2">
      <c r="A134" s="276" t="s">
        <v>14</v>
      </c>
      <c r="C134" s="285"/>
      <c r="D134" s="223" t="s">
        <v>193</v>
      </c>
      <c r="E134" s="222"/>
      <c r="F134" s="287"/>
      <c r="G134" s="4"/>
      <c r="H134"/>
      <c r="I134"/>
      <c r="J134"/>
      <c r="K134"/>
      <c r="L134"/>
      <c r="M134"/>
      <c r="N134"/>
    </row>
    <row r="135" spans="1:14" s="22" customFormat="1" ht="15.75" hidden="1" customHeight="1" outlineLevel="2" thickBot="1">
      <c r="A135" s="276" t="s">
        <v>15</v>
      </c>
      <c r="C135" s="286"/>
      <c r="D135" s="223" t="s">
        <v>193</v>
      </c>
      <c r="E135" s="222"/>
      <c r="F135" s="287"/>
      <c r="G135" s="4"/>
      <c r="H135"/>
      <c r="I135"/>
      <c r="J135"/>
      <c r="K135"/>
      <c r="L135"/>
      <c r="M135"/>
      <c r="N135"/>
    </row>
    <row r="136" spans="1:14" ht="7.5" hidden="1" customHeight="1" outlineLevel="2" thickTop="1">
      <c r="A136" s="9"/>
      <c r="B136" s="9"/>
      <c r="C136" s="135"/>
      <c r="D136" s="19"/>
      <c r="E136" s="20"/>
      <c r="F136" s="20"/>
    </row>
    <row r="137" spans="1:14" s="25" customFormat="1" ht="15" thickBot="1">
      <c r="A137" s="24" t="s">
        <v>205</v>
      </c>
      <c r="C137" s="172">
        <f>SUM(C138:C143)</f>
        <v>0</v>
      </c>
      <c r="D137" s="260" t="s">
        <v>65</v>
      </c>
      <c r="E137" s="221"/>
      <c r="F137" s="29" t="s">
        <v>76</v>
      </c>
      <c r="G137" s="4"/>
      <c r="H137"/>
      <c r="I137"/>
      <c r="J137"/>
      <c r="K137"/>
      <c r="L137"/>
      <c r="M137"/>
      <c r="N137"/>
    </row>
    <row r="138" spans="1:14" s="22" customFormat="1" ht="15" thickTop="1">
      <c r="A138" s="276" t="s">
        <v>11</v>
      </c>
      <c r="C138" s="284"/>
      <c r="D138" s="223" t="s">
        <v>193</v>
      </c>
      <c r="E138" s="222"/>
      <c r="F138" s="287"/>
      <c r="G138" s="4"/>
      <c r="H138"/>
      <c r="I138"/>
      <c r="J138"/>
      <c r="K138"/>
      <c r="L138"/>
      <c r="M138"/>
      <c r="N138"/>
    </row>
    <row r="139" spans="1:14" s="22" customFormat="1" ht="15" hidden="1" customHeight="1" outlineLevel="2">
      <c r="A139" s="276" t="s">
        <v>12</v>
      </c>
      <c r="C139" s="285"/>
      <c r="D139" s="223" t="s">
        <v>193</v>
      </c>
      <c r="E139" s="222"/>
      <c r="F139" s="287"/>
      <c r="G139" s="4"/>
      <c r="H139"/>
      <c r="I139"/>
      <c r="J139"/>
      <c r="K139"/>
      <c r="L139"/>
      <c r="M139"/>
      <c r="N139"/>
    </row>
    <row r="140" spans="1:14" s="22" customFormat="1" ht="15" hidden="1" customHeight="1" outlineLevel="2">
      <c r="A140" s="276" t="s">
        <v>13</v>
      </c>
      <c r="C140" s="285"/>
      <c r="D140" s="223" t="s">
        <v>193</v>
      </c>
      <c r="E140" s="222"/>
      <c r="F140" s="287"/>
      <c r="G140" s="4"/>
      <c r="H140"/>
      <c r="I140"/>
      <c r="J140"/>
      <c r="K140"/>
      <c r="L140"/>
      <c r="M140"/>
      <c r="N140"/>
    </row>
    <row r="141" spans="1:14" s="22" customFormat="1" ht="15" hidden="1" customHeight="1" outlineLevel="2">
      <c r="A141" s="276" t="s">
        <v>14</v>
      </c>
      <c r="C141" s="285"/>
      <c r="D141" s="223" t="s">
        <v>193</v>
      </c>
      <c r="E141" s="222"/>
      <c r="F141" s="287"/>
      <c r="G141" s="4"/>
      <c r="H141"/>
      <c r="I141"/>
      <c r="J141"/>
      <c r="K141"/>
      <c r="L141"/>
      <c r="M141"/>
      <c r="N141"/>
    </row>
    <row r="142" spans="1:14" s="22" customFormat="1" ht="15.75" hidden="1" customHeight="1" outlineLevel="2" thickBot="1">
      <c r="A142" s="276" t="s">
        <v>15</v>
      </c>
      <c r="C142" s="286"/>
      <c r="D142" s="223" t="s">
        <v>193</v>
      </c>
      <c r="E142" s="222"/>
      <c r="F142" s="287"/>
      <c r="G142" s="4"/>
      <c r="H142"/>
      <c r="I142"/>
      <c r="J142"/>
      <c r="K142"/>
      <c r="L142"/>
      <c r="M142"/>
      <c r="N142"/>
    </row>
    <row r="143" spans="1:14" ht="7.5" customHeight="1" outlineLevel="1">
      <c r="A143" s="9"/>
      <c r="B143" s="9"/>
      <c r="C143" s="135"/>
      <c r="D143" s="19"/>
      <c r="E143" s="20"/>
      <c r="F143" s="20"/>
    </row>
    <row r="144" spans="1:14" s="22" customFormat="1" ht="15.6">
      <c r="A144" s="10" t="s">
        <v>192</v>
      </c>
      <c r="B144" s="11"/>
      <c r="C144" s="136"/>
      <c r="D144" s="45" t="s">
        <v>191</v>
      </c>
      <c r="E144" s="219">
        <f>F7</f>
        <v>12</v>
      </c>
      <c r="F144" s="67" t="s">
        <v>190</v>
      </c>
      <c r="G144" s="4"/>
    </row>
    <row r="145" spans="1:7" s="210" customFormat="1" ht="5.25" customHeight="1">
      <c r="A145" s="204"/>
      <c r="B145" s="205"/>
      <c r="C145" s="206"/>
      <c r="D145" s="207"/>
      <c r="E145" s="207"/>
      <c r="F145" s="208"/>
      <c r="G145" s="209"/>
    </row>
    <row r="146" spans="1:7" s="22" customFormat="1">
      <c r="A146" s="198" t="s">
        <v>10</v>
      </c>
      <c r="B146" s="25"/>
      <c r="C146" s="434">
        <f>SUM(C147:C150)</f>
        <v>54139.387575000008</v>
      </c>
      <c r="D146" s="301"/>
      <c r="E146" s="217">
        <f>C146/$C$160</f>
        <v>0.69409149031373552</v>
      </c>
      <c r="G146" s="4"/>
    </row>
    <row r="147" spans="1:7">
      <c r="A147" s="291" t="s">
        <v>125</v>
      </c>
      <c r="B147" s="148"/>
      <c r="C147" s="435">
        <f>C50+C57+C64+C71+C78+C85</f>
        <v>43795.500000000007</v>
      </c>
      <c r="D147" s="297">
        <f>C147/$C$160</f>
        <v>0.56147816267637563</v>
      </c>
      <c r="E147" s="298"/>
    </row>
    <row r="148" spans="1:7">
      <c r="A148" s="292" t="s">
        <v>127</v>
      </c>
      <c r="B148" s="148"/>
      <c r="C148" s="435">
        <f>C52+C59+C66+C73+C80+C87</f>
        <v>4379.5500000000011</v>
      </c>
      <c r="D148" s="297">
        <f t="shared" ref="D148:D156" si="0">C148/$C$160</f>
        <v>5.6147816267637575E-2</v>
      </c>
      <c r="E148" s="298"/>
    </row>
    <row r="149" spans="1:7">
      <c r="A149" s="292" t="s">
        <v>126</v>
      </c>
      <c r="B149" s="148"/>
      <c r="C149" s="435">
        <f>C93+C101+C109</f>
        <v>4771.4700600000006</v>
      </c>
      <c r="D149" s="297">
        <f t="shared" si="0"/>
        <v>6.1172409095777786E-2</v>
      </c>
      <c r="E149" s="298"/>
    </row>
    <row r="150" spans="1:7">
      <c r="A150" s="293" t="s">
        <v>189</v>
      </c>
      <c r="B150" s="148"/>
      <c r="C150" s="436">
        <f>C95+C103+C111</f>
        <v>1192.8675150000001</v>
      </c>
      <c r="D150" s="299">
        <f t="shared" si="0"/>
        <v>1.5293102273944446E-2</v>
      </c>
      <c r="E150" s="300"/>
    </row>
    <row r="151" spans="1:7">
      <c r="A151" s="200" t="s">
        <v>128</v>
      </c>
      <c r="B151" s="25"/>
      <c r="C151" s="437">
        <f>SUM(C152:C153)</f>
        <v>6837</v>
      </c>
      <c r="D151" s="301"/>
      <c r="E151" s="217">
        <f>C151/$C$160</f>
        <v>8.7653439239610914E-2</v>
      </c>
    </row>
    <row r="152" spans="1:7">
      <c r="A152" s="292" t="s">
        <v>81</v>
      </c>
      <c r="B152" s="148"/>
      <c r="C152" s="435">
        <f>C53+C60+C67+C74+C81+C88+C96+C97+C104+C105+C112+C113</f>
        <v>6837</v>
      </c>
      <c r="D152" s="297">
        <f t="shared" si="0"/>
        <v>8.7653439239610914E-2</v>
      </c>
      <c r="E152" s="298"/>
    </row>
    <row r="153" spans="1:7">
      <c r="A153" s="294" t="str">
        <f>A130</f>
        <v>Kosten für Anlagennutzung</v>
      </c>
      <c r="B153" s="2">
        <f>B130</f>
        <v>0</v>
      </c>
      <c r="C153" s="436">
        <f>C130</f>
        <v>0</v>
      </c>
      <c r="D153" s="299">
        <f t="shared" si="0"/>
        <v>0</v>
      </c>
      <c r="E153" s="300"/>
    </row>
    <row r="154" spans="1:7">
      <c r="A154" s="200" t="s">
        <v>144</v>
      </c>
      <c r="B154" s="25"/>
      <c r="C154" s="437">
        <f>SUM(C155:C156)</f>
        <v>2023.9745250000001</v>
      </c>
      <c r="D154" s="202"/>
      <c r="E154" s="217">
        <f>C154/$C$160</f>
        <v>2.594827088629631E-2</v>
      </c>
    </row>
    <row r="155" spans="1:7">
      <c r="A155" s="291" t="s">
        <v>145</v>
      </c>
      <c r="C155" s="435">
        <f>C51+C58+C65+C72+C79+C86</f>
        <v>1870.5</v>
      </c>
      <c r="D155" s="297">
        <f t="shared" si="0"/>
        <v>2.3980657905176572E-2</v>
      </c>
      <c r="E155" s="298"/>
    </row>
    <row r="156" spans="1:7">
      <c r="A156" s="295" t="s">
        <v>146</v>
      </c>
      <c r="C156" s="436">
        <f>C94+C102+C110</f>
        <v>153.474525</v>
      </c>
      <c r="D156" s="299">
        <f t="shared" si="0"/>
        <v>1.9676129811197376E-3</v>
      </c>
      <c r="E156" s="300"/>
    </row>
    <row r="157" spans="1:7">
      <c r="A157" s="200" t="s">
        <v>186</v>
      </c>
      <c r="B157" s="25">
        <f>B137</f>
        <v>0</v>
      </c>
      <c r="C157" s="438">
        <f>C137</f>
        <v>0</v>
      </c>
      <c r="D157" s="202"/>
      <c r="E157" s="296">
        <f>C157/$C$160</f>
        <v>0</v>
      </c>
    </row>
    <row r="158" spans="1:7">
      <c r="A158" s="200" t="str">
        <f>A116</f>
        <v>Materialkosten/Sachaufwand</v>
      </c>
      <c r="B158" s="25">
        <f>B116</f>
        <v>0</v>
      </c>
      <c r="C158" s="437">
        <f>C116</f>
        <v>15000</v>
      </c>
      <c r="D158" s="202"/>
      <c r="E158" s="217">
        <f>C158/$C$160</f>
        <v>0.19230679956035743</v>
      </c>
    </row>
    <row r="159" spans="1:7">
      <c r="A159" s="200" t="str">
        <f>A123</f>
        <v>Drittkosten/Subauftragnehmer</v>
      </c>
      <c r="B159" s="25">
        <f>B123</f>
        <v>0</v>
      </c>
      <c r="C159" s="437">
        <f>C123</f>
        <v>0</v>
      </c>
      <c r="D159" s="202"/>
      <c r="E159" s="217">
        <f>C159/$C$160</f>
        <v>0</v>
      </c>
    </row>
    <row r="160" spans="1:7">
      <c r="A160" s="201" t="s">
        <v>187</v>
      </c>
      <c r="B160" s="25"/>
      <c r="C160" s="439">
        <f>C146+C151+C154+C157+C158+C159</f>
        <v>78000.362099999998</v>
      </c>
      <c r="D160" s="202"/>
      <c r="E160" s="302">
        <f>SUM(E146:E159)</f>
        <v>1</v>
      </c>
      <c r="F160" s="218"/>
    </row>
    <row r="161" spans="1:3">
      <c r="A161" s="303" t="s">
        <v>227</v>
      </c>
      <c r="B161" s="303"/>
      <c r="C161" s="440">
        <f>C45</f>
        <v>78000.362100000013</v>
      </c>
    </row>
  </sheetData>
  <sheetProtection selectLockedCells="1" autoFilter="0" pivotTables="0"/>
  <mergeCells count="20">
    <mergeCell ref="H101:I101"/>
    <mergeCell ref="H64:I64"/>
    <mergeCell ref="H71:I71"/>
    <mergeCell ref="H78:I78"/>
    <mergeCell ref="J10:Q10"/>
    <mergeCell ref="H50:I50"/>
    <mergeCell ref="H57:I57"/>
    <mergeCell ref="H110:I110"/>
    <mergeCell ref="H15:I16"/>
    <mergeCell ref="H109:I109"/>
    <mergeCell ref="H51:I51"/>
    <mergeCell ref="H58:I58"/>
    <mergeCell ref="H65:I65"/>
    <mergeCell ref="H72:I72"/>
    <mergeCell ref="H79:I79"/>
    <mergeCell ref="H86:I86"/>
    <mergeCell ref="H94:I94"/>
    <mergeCell ref="H102:I102"/>
    <mergeCell ref="H85:I85"/>
    <mergeCell ref="H93:I93"/>
  </mergeCells>
  <phoneticPr fontId="81" type="noConversion"/>
  <conditionalFormatting sqref="E14">
    <cfRule type="cellIs" dxfId="38" priority="123" operator="greaterThan">
      <formula>0.5</formula>
    </cfRule>
  </conditionalFormatting>
  <conditionalFormatting sqref="C39">
    <cfRule type="cellIs" dxfId="37" priority="100" operator="greaterThan">
      <formula>-0.0000001</formula>
    </cfRule>
    <cfRule type="cellIs" dxfId="36" priority="101" operator="lessThan">
      <formula>0</formula>
    </cfRule>
  </conditionalFormatting>
  <conditionalFormatting sqref="C16">
    <cfRule type="cellIs" dxfId="35" priority="1" operator="greaterThan">
      <formula>-0.0000001</formula>
    </cfRule>
    <cfRule type="cellIs" dxfId="34" priority="2" operator="lessThan">
      <formula>0</formula>
    </cfRule>
  </conditionalFormatting>
  <hyperlinks>
    <hyperlink ref="H15" location="'1 Anleitung'!A1" display="siehe Anleitung Punkt 2." xr:uid="{24BD291A-1F8E-4831-807B-0A553FA3D72B}"/>
    <hyperlink ref="H50" location="'4 FFG Stundensatzrechner'!A1" display="Stundensatz für bekannte Personen" xr:uid="{BCF608AE-B720-47B3-BF71-4E9D321DF321}"/>
    <hyperlink ref="H51" location="'3 Pers Sätze'!A1" display="Stundensatz für unbekannte Personen" xr:uid="{69B6F22C-11AD-4864-8958-647E0D6879AB}"/>
    <hyperlink ref="H57" location="'4 FFG Stundensatzrechner'!A1" display="Stundensatz für bekannte Personen" xr:uid="{3809580E-417A-4D80-B93A-5082AF38A937}"/>
    <hyperlink ref="H58" location="'3 Pers Sätze'!A1" display="Stundensatz für unbekannte Personen" xr:uid="{D5620E25-1B04-4328-8496-4E20F31F054A}"/>
    <hyperlink ref="H64" location="'4 FFG Stundensatzrechner'!A1" display="Stundensatz für bekannte Personen" xr:uid="{E2D42462-1D91-4412-A42C-50DE9E627636}"/>
    <hyperlink ref="H65" location="'3 Pers Sätze'!A1" display="Stundensatz für unbekannte Personen" xr:uid="{A2924BF8-4630-482B-8E2B-8F4999F319AF}"/>
    <hyperlink ref="H71" location="'4 FFG Stundensatzrechner'!A1" display="Stundensatz für bekannte Personen" xr:uid="{BACBB424-6F82-46F6-A4C5-2979A5CD0389}"/>
    <hyperlink ref="H72" location="'3 Pers Sätze'!A1" display="Stundensatz für unbekannte Personen" xr:uid="{5F0E2974-95CE-4F11-B3D6-BBCDB7BB650C}"/>
    <hyperlink ref="H78" location="'4 FFG Stundensatzrechner'!A1" display="Stundensatz für bekannte Personen" xr:uid="{6EAA9119-EA5D-45F9-BE76-E75C4483BECE}"/>
    <hyperlink ref="H79" location="'3 Pers Sätze'!A1" display="Stundensatz für unbekannte Personen" xr:uid="{542D621D-0BBF-4480-BA17-28AA857C9135}"/>
    <hyperlink ref="H85" location="'4 FFG Stundensatzrechner'!A1" display="Stundensatz für bekannte Personen" xr:uid="{D1168BCA-C849-4271-956C-F699630CC44C}"/>
    <hyperlink ref="H86" location="'3 Pers Sätze'!A1" display="Stundensatz für unbekannte Personen" xr:uid="{AA96CAAD-6893-410E-880E-7B450F730C5A}"/>
    <hyperlink ref="H93" location="'4 FFG Stundensatzrechner'!A1" display="Stundensatz für bekannte Personen" xr:uid="{E601F5F1-1719-4071-841C-FFEDC76CBB67}"/>
    <hyperlink ref="H94" location="'3 Pers Sätze'!A1" display="Stundensatz für unbekannte Personen" xr:uid="{F6076C73-7CFA-4BFF-A615-FC04A60FD4E0}"/>
    <hyperlink ref="H101" location="'4 FFG Stundensatzrechner'!A1" display="Stundensatz für bekannte Personen" xr:uid="{B78B79FB-DC5D-47F9-B229-AB07C28950B7}"/>
    <hyperlink ref="H102" location="'3 Pers Sätze'!A1" display="Stundensatz für unbekannte Personen" xr:uid="{414582BD-3F3D-4304-A50B-F1F1E25E78F2}"/>
    <hyperlink ref="H109" location="'4 FFG Stundensatzrechner'!A1" display="Stundensatz für bekannte Personen" xr:uid="{D252C34D-EC63-4872-B969-0E545FCC44A5}"/>
    <hyperlink ref="H110" location="'3 Pers Sätze'!A1" display="Stundensatz für unbekannte Personen" xr:uid="{E5E20366-300C-4F9E-A0CD-7BD7ECEE0A38}"/>
  </hyperlinks>
  <pageMargins left="0.23622047244094491" right="0.23622047244094491" top="0.78740157480314965" bottom="0.31496062992125984" header="0.31496062992125984" footer="0.31496062992125984"/>
  <pageSetup paperSize="9" scale="93" fitToHeight="5" orientation="portrait" r:id="rId1"/>
  <headerFooter>
    <oddHeader>&amp;L&amp;F&amp;C&amp;P/&amp;N&amp;R&amp;D</oddHeader>
  </headerFooter>
  <rowBreaks count="1" manualBreakCount="1">
    <brk id="67" max="5"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5AAE168-22A2-4ABD-97BD-A1C9914FEC6D}">
          <x14:formula1>
            <xm:f>'Technische Tabelle'!$B$1:$B$7</xm:f>
          </x14:formula1>
          <xm:sqref>F4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1">
    <outlinePr summaryBelow="0" summaryRight="0"/>
  </sheetPr>
  <dimension ref="A1:E38"/>
  <sheetViews>
    <sheetView showGridLines="0" zoomScaleNormal="100" zoomScaleSheetLayoutView="130" workbookViewId="0">
      <selection activeCell="E14" sqref="E14:E15"/>
    </sheetView>
  </sheetViews>
  <sheetFormatPr baseColWidth="10" defaultColWidth="11.44140625" defaultRowHeight="14.4"/>
  <cols>
    <col min="1" max="1" width="11.44140625" style="46"/>
    <col min="2" max="2" width="30.6640625" style="56" customWidth="1"/>
    <col min="3" max="3" width="32.6640625" style="70" customWidth="1"/>
    <col min="4" max="4" width="7.33203125" style="46" customWidth="1"/>
    <col min="5" max="5" width="20.88671875" style="46" customWidth="1"/>
    <col min="6" max="16384" width="11.44140625" style="46"/>
  </cols>
  <sheetData>
    <row r="1" spans="1:5" ht="18">
      <c r="B1" s="57" t="s">
        <v>111</v>
      </c>
      <c r="C1" s="72"/>
    </row>
    <row r="2" spans="1:5" ht="15.6">
      <c r="B2" s="77" t="s">
        <v>104</v>
      </c>
      <c r="C2" s="78"/>
    </row>
    <row r="3" spans="1:5" ht="15.6">
      <c r="B3" s="79" t="s">
        <v>102</v>
      </c>
      <c r="C3" s="79"/>
    </row>
    <row r="4" spans="1:5" ht="15.6">
      <c r="B4" s="77"/>
      <c r="C4" s="78"/>
    </row>
    <row r="5" spans="1:5" ht="31.8" thickBot="1">
      <c r="B5" s="80" t="s">
        <v>101</v>
      </c>
      <c r="C5" s="81" t="s">
        <v>110</v>
      </c>
    </row>
    <row r="6" spans="1:5" ht="16.2" thickBot="1">
      <c r="B6" s="82" t="s">
        <v>217</v>
      </c>
      <c r="C6" s="83">
        <v>24.42</v>
      </c>
    </row>
    <row r="7" spans="1:5" ht="15.6">
      <c r="B7" s="84" t="s">
        <v>215</v>
      </c>
      <c r="C7" s="85">
        <v>33.950000000000003</v>
      </c>
    </row>
    <row r="8" spans="1:5" ht="15.6">
      <c r="A8" s="47"/>
      <c r="B8" s="86" t="s">
        <v>22</v>
      </c>
      <c r="C8" s="87">
        <v>40.229999999999997</v>
      </c>
    </row>
    <row r="9" spans="1:5" ht="15.6">
      <c r="B9" s="86" t="s">
        <v>23</v>
      </c>
      <c r="C9" s="87">
        <v>45.08</v>
      </c>
    </row>
    <row r="10" spans="1:5" ht="15.6">
      <c r="B10" s="86" t="s">
        <v>24</v>
      </c>
      <c r="C10" s="87">
        <v>49.93</v>
      </c>
    </row>
    <row r="11" spans="1:5" ht="16.2" thickBot="1">
      <c r="B11" s="88" t="s">
        <v>25</v>
      </c>
      <c r="C11" s="89">
        <v>52.55</v>
      </c>
    </row>
    <row r="12" spans="1:5" ht="15.6">
      <c r="B12" s="84" t="s">
        <v>212</v>
      </c>
      <c r="C12" s="85">
        <v>33.950000000000003</v>
      </c>
    </row>
    <row r="13" spans="1:5" ht="16.2" thickBot="1">
      <c r="B13" s="88" t="s">
        <v>20</v>
      </c>
      <c r="C13" s="89">
        <v>40.229999999999997</v>
      </c>
    </row>
    <row r="14" spans="1:5" ht="15.6">
      <c r="B14" s="90" t="s">
        <v>216</v>
      </c>
      <c r="C14" s="85">
        <v>45.08</v>
      </c>
      <c r="E14" s="457" t="s">
        <v>209</v>
      </c>
    </row>
    <row r="15" spans="1:5" ht="15.6">
      <c r="B15" s="90" t="s">
        <v>27</v>
      </c>
      <c r="C15" s="91">
        <v>49.93</v>
      </c>
      <c r="E15" s="457"/>
    </row>
    <row r="16" spans="1:5" ht="16.2" thickBot="1">
      <c r="B16" s="88" t="s">
        <v>28</v>
      </c>
      <c r="C16" s="89">
        <v>52.55</v>
      </c>
    </row>
    <row r="17" spans="2:3" ht="16.2" thickBot="1">
      <c r="B17" s="92" t="s">
        <v>29</v>
      </c>
      <c r="C17" s="93">
        <v>103.25</v>
      </c>
    </row>
    <row r="18" spans="2:3" ht="16.2" thickBot="1">
      <c r="B18" s="88" t="s">
        <v>30</v>
      </c>
      <c r="C18" s="89">
        <v>103.25</v>
      </c>
    </row>
    <row r="19" spans="2:3" ht="15.6">
      <c r="B19" s="94" t="s">
        <v>31</v>
      </c>
      <c r="C19" s="95">
        <v>22.98</v>
      </c>
    </row>
    <row r="20" spans="2:3" ht="15.6">
      <c r="B20" s="90" t="s">
        <v>32</v>
      </c>
      <c r="C20" s="91">
        <v>25.14</v>
      </c>
    </row>
    <row r="21" spans="2:3" ht="15.6">
      <c r="B21" s="86" t="s">
        <v>33</v>
      </c>
      <c r="C21" s="87">
        <v>26.6</v>
      </c>
    </row>
    <row r="22" spans="2:3" ht="15.6">
      <c r="B22" s="86" t="s">
        <v>34</v>
      </c>
      <c r="C22" s="87">
        <v>27.75</v>
      </c>
    </row>
    <row r="23" spans="2:3" ht="15.6">
      <c r="B23" s="86" t="s">
        <v>35</v>
      </c>
      <c r="C23" s="87">
        <v>28.9</v>
      </c>
    </row>
    <row r="24" spans="2:3" ht="15.6">
      <c r="B24" s="86" t="s">
        <v>36</v>
      </c>
      <c r="C24" s="87">
        <v>30.09</v>
      </c>
    </row>
    <row r="25" spans="2:3" ht="16.2" thickBot="1">
      <c r="B25" s="88" t="s">
        <v>37</v>
      </c>
      <c r="C25" s="89">
        <v>30.98</v>
      </c>
    </row>
    <row r="26" spans="2:3" ht="15.6">
      <c r="B26" s="94" t="s">
        <v>38</v>
      </c>
      <c r="C26" s="95">
        <v>24.42</v>
      </c>
    </row>
    <row r="27" spans="2:3" ht="15.6">
      <c r="B27" s="86" t="s">
        <v>39</v>
      </c>
      <c r="C27" s="87">
        <v>27.32</v>
      </c>
    </row>
    <row r="28" spans="2:3" ht="15.6">
      <c r="B28" s="90" t="s">
        <v>100</v>
      </c>
      <c r="C28" s="91">
        <v>30.98</v>
      </c>
    </row>
    <row r="29" spans="2:3" ht="15.6">
      <c r="B29" s="86" t="s">
        <v>40</v>
      </c>
      <c r="C29" s="87">
        <v>33.950000000000003</v>
      </c>
    </row>
    <row r="30" spans="2:3" ht="15.6">
      <c r="B30" s="86" t="s">
        <v>41</v>
      </c>
      <c r="C30" s="87">
        <v>36.17</v>
      </c>
    </row>
    <row r="31" spans="2:3" ht="16.2" thickBot="1">
      <c r="B31" s="88" t="s">
        <v>42</v>
      </c>
      <c r="C31" s="89">
        <v>37.65</v>
      </c>
    </row>
    <row r="32" spans="2:3" ht="15.6">
      <c r="B32" s="96" t="s">
        <v>43</v>
      </c>
      <c r="C32" s="95">
        <v>28.04</v>
      </c>
    </row>
    <row r="33" spans="2:3" ht="15.6">
      <c r="B33" s="97" t="s">
        <v>44</v>
      </c>
      <c r="C33" s="87">
        <v>30.98</v>
      </c>
    </row>
    <row r="34" spans="2:3" ht="15.6">
      <c r="B34" s="97" t="s">
        <v>45</v>
      </c>
      <c r="C34" s="87">
        <v>34.700000000000003</v>
      </c>
    </row>
    <row r="35" spans="2:3" ht="15.6">
      <c r="B35" s="90" t="s">
        <v>46</v>
      </c>
      <c r="C35" s="91">
        <v>37.65</v>
      </c>
    </row>
    <row r="36" spans="2:3" ht="15.6">
      <c r="B36" s="97" t="s">
        <v>47</v>
      </c>
      <c r="C36" s="87">
        <v>39.869999999999997</v>
      </c>
    </row>
    <row r="37" spans="2:3" ht="16.2" thickBot="1">
      <c r="B37" s="98" t="s">
        <v>48</v>
      </c>
      <c r="C37" s="89">
        <v>41.35</v>
      </c>
    </row>
    <row r="38" spans="2:3">
      <c r="C38" s="71"/>
    </row>
  </sheetData>
  <sheetProtection password="CAD3" sheet="1"/>
  <mergeCells count="1">
    <mergeCell ref="E14:E15"/>
  </mergeCells>
  <dataValidations count="2">
    <dataValidation type="list" showInputMessage="1" showErrorMessage="1" sqref="G6:G37" xr:uid="{94691E6B-9E6F-4A76-B1F3-9EACA3BBB270}">
      <formula1>FunktionFFGOhneKR_Key</formula1>
    </dataValidation>
    <dataValidation type="list" showInputMessage="1" showErrorMessage="1" sqref="F6:F38" xr:uid="{2882352A-A747-4BD4-A1A8-7BCBDBD2026B}">
      <formula1>Qualifikation_Nr</formula1>
    </dataValidation>
  </dataValidations>
  <hyperlinks>
    <hyperlink ref="E14" location="'2 Kalkulation'!Druckbereich" display="zurück zur Kalkulation" xr:uid="{A6F64A7F-6E44-4D10-AD96-58FF60428BDD}"/>
  </hyperlinks>
  <pageMargins left="0.70866141732283472" right="0.70866141732283472" top="1.1811023622047245" bottom="0.78740157480314965" header="0.31496062992125984" footer="0.31496062992125984"/>
  <pageSetup paperSize="9" orientation="portrait" r:id="rId1"/>
  <headerFooter>
    <oddHeader>&amp;L&amp;F&amp;R&amp;A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A329E-1CF8-4C82-9D62-CC3E15B6B20D}">
  <sheetPr codeName="Tabelle3"/>
  <dimension ref="B2:P21"/>
  <sheetViews>
    <sheetView showGridLines="0" zoomScaleNormal="100" workbookViewId="0">
      <selection activeCell="H20" sqref="H20"/>
    </sheetView>
  </sheetViews>
  <sheetFormatPr baseColWidth="10" defaultColWidth="11.44140625" defaultRowHeight="14.4"/>
  <cols>
    <col min="1" max="1" width="4.44140625" style="46" customWidth="1"/>
    <col min="2" max="2" width="4" style="46" customWidth="1"/>
    <col min="3" max="3" width="23.44140625" style="46" customWidth="1"/>
    <col min="4" max="5" width="11.44140625" style="46"/>
    <col min="6" max="6" width="7.33203125" style="46" customWidth="1"/>
    <col min="7" max="7" width="15" style="46" customWidth="1"/>
    <col min="8" max="9" width="7.88671875" style="46" customWidth="1"/>
    <col min="10" max="10" width="11.44140625" style="46"/>
    <col min="11" max="11" width="14.33203125" style="46" bestFit="1" customWidth="1"/>
    <col min="12" max="16384" width="11.44140625" style="46"/>
  </cols>
  <sheetData>
    <row r="2" spans="2:16" ht="18">
      <c r="B2" s="58" t="s">
        <v>84</v>
      </c>
      <c r="C2" s="58"/>
      <c r="D2" s="48"/>
      <c r="E2" s="48"/>
      <c r="F2" s="48"/>
      <c r="H2" s="48"/>
      <c r="I2" s="48"/>
      <c r="J2" s="48"/>
      <c r="K2" s="60"/>
    </row>
    <row r="3" spans="2:16" ht="6" customHeight="1">
      <c r="D3" s="48"/>
      <c r="E3" s="48"/>
      <c r="F3" s="48"/>
      <c r="G3" s="48"/>
      <c r="H3" s="48"/>
      <c r="I3" s="48"/>
      <c r="J3" s="48"/>
    </row>
    <row r="4" spans="2:16" ht="15.6">
      <c r="B4" s="66" t="s">
        <v>103</v>
      </c>
      <c r="C4" s="49"/>
      <c r="D4" s="52"/>
      <c r="E4" s="52"/>
      <c r="F4" s="50"/>
      <c r="G4" s="50"/>
      <c r="H4" s="50"/>
      <c r="I4" s="50"/>
      <c r="L4" s="53"/>
      <c r="M4" s="53"/>
      <c r="N4" s="53"/>
      <c r="O4" s="53"/>
      <c r="P4" s="54"/>
    </row>
    <row r="5" spans="2:16" ht="15.6">
      <c r="B5" s="49" t="s">
        <v>92</v>
      </c>
      <c r="C5" s="49"/>
      <c r="D5" s="52"/>
      <c r="E5" s="52"/>
      <c r="F5" s="50"/>
      <c r="G5" s="50"/>
      <c r="H5" s="50"/>
      <c r="I5" s="50"/>
      <c r="L5" s="53"/>
      <c r="M5" s="53"/>
      <c r="N5" s="53"/>
      <c r="O5" s="53"/>
      <c r="P5" s="54"/>
    </row>
    <row r="6" spans="2:16" ht="39" customHeight="1">
      <c r="B6" s="48"/>
      <c r="C6" s="48"/>
      <c r="D6" s="52"/>
      <c r="E6" s="52"/>
      <c r="F6" s="50"/>
      <c r="G6" s="59" t="s">
        <v>91</v>
      </c>
      <c r="H6" s="50"/>
      <c r="I6" s="50"/>
      <c r="J6" s="460" t="s">
        <v>89</v>
      </c>
      <c r="K6" s="460"/>
      <c r="L6" s="53"/>
      <c r="M6" s="53"/>
      <c r="N6" s="53"/>
      <c r="O6" s="53"/>
      <c r="P6" s="54"/>
    </row>
    <row r="7" spans="2:16" ht="15.6">
      <c r="B7" s="368"/>
      <c r="C7" s="369"/>
      <c r="D7" s="365" t="s">
        <v>49</v>
      </c>
      <c r="E7" s="365" t="s">
        <v>50</v>
      </c>
      <c r="F7" s="50"/>
      <c r="G7" s="374" t="s">
        <v>88</v>
      </c>
      <c r="H7" s="370"/>
      <c r="I7" s="50"/>
      <c r="J7" s="385" t="s">
        <v>87</v>
      </c>
      <c r="K7" s="385" t="s">
        <v>56</v>
      </c>
      <c r="L7" s="53"/>
      <c r="M7" s="53"/>
      <c r="N7" s="53"/>
      <c r="O7" s="53"/>
      <c r="P7" s="54"/>
    </row>
    <row r="8" spans="2:16" ht="15.6">
      <c r="B8" s="458" t="s">
        <v>51</v>
      </c>
      <c r="C8" s="458"/>
      <c r="D8" s="366"/>
      <c r="E8" s="376" t="s">
        <v>52</v>
      </c>
      <c r="F8" s="50"/>
      <c r="G8" s="374" t="s">
        <v>86</v>
      </c>
      <c r="H8" s="375">
        <f>H7*1720/40</f>
        <v>0</v>
      </c>
      <c r="I8" s="50"/>
      <c r="J8" s="377">
        <v>40</v>
      </c>
      <c r="K8" s="371">
        <v>1720</v>
      </c>
      <c r="L8" s="53"/>
      <c r="M8" s="53"/>
      <c r="N8" s="53"/>
      <c r="O8" s="53"/>
      <c r="P8" s="54"/>
    </row>
    <row r="9" spans="2:16" ht="15.6">
      <c r="B9" s="458" t="s">
        <v>53</v>
      </c>
      <c r="C9" s="458"/>
      <c r="D9" s="372">
        <f>D8*14</f>
        <v>0</v>
      </c>
      <c r="E9" s="367"/>
      <c r="F9" s="50"/>
      <c r="H9" s="48"/>
      <c r="I9" s="50"/>
      <c r="J9" s="377">
        <v>30</v>
      </c>
      <c r="K9" s="371">
        <v>1290</v>
      </c>
      <c r="L9" s="53"/>
      <c r="M9" s="53"/>
      <c r="N9" s="53"/>
      <c r="O9" s="53"/>
      <c r="P9" s="54"/>
    </row>
    <row r="10" spans="2:16" ht="15.6">
      <c r="B10" s="458" t="s">
        <v>54</v>
      </c>
      <c r="C10" s="458"/>
      <c r="D10" s="373">
        <f>D9*9.43%+MIN(D9,5220*14)*21.76%</f>
        <v>0</v>
      </c>
      <c r="E10" s="366"/>
      <c r="F10" s="50"/>
      <c r="I10" s="50"/>
      <c r="J10" s="377">
        <v>25</v>
      </c>
      <c r="K10" s="371">
        <v>1075</v>
      </c>
      <c r="L10" s="53"/>
      <c r="M10" s="53"/>
      <c r="N10" s="53"/>
      <c r="O10" s="53"/>
      <c r="P10" s="54"/>
    </row>
    <row r="11" spans="2:16" ht="15.6">
      <c r="B11" s="458" t="s">
        <v>55</v>
      </c>
      <c r="C11" s="458"/>
      <c r="D11" s="373">
        <f>D9+D10</f>
        <v>0</v>
      </c>
      <c r="E11" s="373">
        <f>E9+E10</f>
        <v>0</v>
      </c>
      <c r="F11" s="50"/>
      <c r="I11" s="50"/>
      <c r="J11" s="377">
        <v>20</v>
      </c>
      <c r="K11" s="371">
        <v>860</v>
      </c>
      <c r="L11" s="53"/>
      <c r="M11" s="53"/>
      <c r="N11" s="53"/>
      <c r="O11" s="53"/>
      <c r="P11" s="54"/>
    </row>
    <row r="12" spans="2:16" ht="15.6">
      <c r="B12" s="458" t="s">
        <v>56</v>
      </c>
      <c r="C12" s="458"/>
      <c r="D12" s="366">
        <v>1720</v>
      </c>
      <c r="E12" s="366">
        <v>1720</v>
      </c>
      <c r="F12" s="51"/>
      <c r="I12" s="50"/>
      <c r="J12" s="377">
        <v>15</v>
      </c>
      <c r="K12" s="371">
        <v>645</v>
      </c>
      <c r="L12" s="53"/>
      <c r="M12" s="53"/>
      <c r="N12" s="53"/>
      <c r="O12" s="53"/>
      <c r="P12" s="54"/>
    </row>
    <row r="13" spans="2:16" ht="18">
      <c r="B13" s="459" t="s">
        <v>57</v>
      </c>
      <c r="C13" s="459"/>
      <c r="D13" s="384">
        <f>(D11/D12)*1.02*1.02*1.02</f>
        <v>0</v>
      </c>
      <c r="E13" s="384">
        <f>(E11/E12)*1.02*1.02*1.02</f>
        <v>0</v>
      </c>
      <c r="F13" s="48"/>
      <c r="G13" s="461" t="s">
        <v>209</v>
      </c>
      <c r="H13" s="461"/>
      <c r="I13" s="50"/>
      <c r="J13" s="377">
        <v>10</v>
      </c>
      <c r="K13" s="371">
        <v>430</v>
      </c>
      <c r="L13" s="53"/>
      <c r="M13" s="53"/>
      <c r="N13" s="53"/>
      <c r="O13" s="53"/>
      <c r="P13" s="54"/>
    </row>
    <row r="14" spans="2:16" ht="15.6">
      <c r="B14" s="65" t="s">
        <v>90</v>
      </c>
      <c r="C14" s="65"/>
      <c r="D14" s="50"/>
      <c r="E14" s="62"/>
      <c r="F14" s="50"/>
      <c r="G14" s="50"/>
      <c r="H14" s="50"/>
      <c r="I14" s="50"/>
      <c r="J14" s="377">
        <v>5</v>
      </c>
      <c r="K14" s="371">
        <v>215</v>
      </c>
      <c r="L14" s="53"/>
      <c r="M14" s="53"/>
      <c r="N14" s="53"/>
      <c r="O14" s="53"/>
      <c r="P14" s="54"/>
    </row>
    <row r="15" spans="2:16" ht="15.6">
      <c r="B15" s="50"/>
      <c r="C15" s="50"/>
      <c r="D15" s="50"/>
      <c r="E15" s="62"/>
      <c r="F15" s="50"/>
      <c r="G15" s="50"/>
      <c r="H15" s="50"/>
      <c r="I15" s="50"/>
      <c r="L15" s="53"/>
      <c r="M15" s="53"/>
      <c r="N15" s="53"/>
      <c r="O15" s="53"/>
      <c r="P15" s="54"/>
    </row>
    <row r="16" spans="2:16" ht="28.5" customHeight="1">
      <c r="B16" s="50"/>
      <c r="C16" s="50"/>
      <c r="D16" s="50"/>
      <c r="E16" s="62"/>
      <c r="F16" s="50"/>
      <c r="G16" s="50"/>
      <c r="H16" s="50"/>
      <c r="I16" s="50"/>
      <c r="J16" s="63"/>
      <c r="K16" s="64"/>
      <c r="L16" s="53"/>
      <c r="M16" s="53"/>
      <c r="N16" s="53"/>
      <c r="O16" s="53"/>
      <c r="P16" s="54"/>
    </row>
    <row r="17" spans="2:16" ht="15.6">
      <c r="B17" s="378" t="s">
        <v>93</v>
      </c>
      <c r="C17" s="379" t="s">
        <v>95</v>
      </c>
      <c r="D17" s="380"/>
      <c r="E17" s="380"/>
      <c r="F17" s="380"/>
      <c r="G17" s="380"/>
      <c r="H17" s="380"/>
      <c r="I17" s="380"/>
      <c r="J17" s="380"/>
      <c r="K17" s="53"/>
      <c r="L17" s="53"/>
      <c r="M17" s="53"/>
      <c r="N17" s="53"/>
      <c r="O17" s="53"/>
      <c r="P17" s="54"/>
    </row>
    <row r="18" spans="2:16" ht="15.6">
      <c r="B18" s="378" t="s">
        <v>94</v>
      </c>
      <c r="C18" s="379" t="s">
        <v>96</v>
      </c>
      <c r="D18" s="380"/>
      <c r="E18" s="380"/>
      <c r="F18" s="380"/>
      <c r="G18" s="380"/>
      <c r="H18" s="380"/>
      <c r="I18" s="380"/>
      <c r="J18" s="380"/>
      <c r="K18" s="53"/>
      <c r="L18" s="53"/>
      <c r="M18" s="53"/>
      <c r="N18" s="53"/>
      <c r="O18" s="53"/>
      <c r="P18" s="54"/>
    </row>
    <row r="19" spans="2:16">
      <c r="B19" s="381"/>
      <c r="C19" s="382" t="s">
        <v>85</v>
      </c>
      <c r="D19" s="383"/>
      <c r="E19" s="383"/>
      <c r="F19" s="383"/>
      <c r="G19" s="383"/>
      <c r="H19" s="383"/>
      <c r="I19" s="383"/>
      <c r="J19" s="383"/>
    </row>
    <row r="21" spans="2:16">
      <c r="J21" s="55"/>
    </row>
  </sheetData>
  <sheetProtection password="CAD3" sheet="1" objects="1" scenarios="1"/>
  <mergeCells count="8">
    <mergeCell ref="B12:C12"/>
    <mergeCell ref="B13:C13"/>
    <mergeCell ref="J6:K6"/>
    <mergeCell ref="B8:C8"/>
    <mergeCell ref="B9:C9"/>
    <mergeCell ref="B10:C10"/>
    <mergeCell ref="B11:C11"/>
    <mergeCell ref="G13:H13"/>
  </mergeCells>
  <hyperlinks>
    <hyperlink ref="G13" location="'2 Kalkulation'!Druckbereich" display="zurück zur Kalkulation" xr:uid="{87A4A56B-5039-462C-B3CB-A383DA35A76F}"/>
  </hyperlinks>
  <pageMargins left="0.70866141732283472" right="0.70866141732283472" top="0.78740157480314965" bottom="0.78740157480314965" header="0.31496062992125984" footer="0.31496062992125984"/>
  <pageSetup paperSize="9" orientation="landscape" r:id="rId1"/>
  <headerFooter>
    <oddHeader>&amp;L&amp;F&amp;R&amp;A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A14E-67AE-4BFA-8279-F2EB4BD8C131}">
  <sheetPr>
    <tabColor theme="4"/>
    <pageSetUpPr fitToPage="1"/>
  </sheetPr>
  <dimension ref="A1:XFD50"/>
  <sheetViews>
    <sheetView showGridLines="0" view="pageBreakPreview" topLeftCell="A8" zoomScale="160" zoomScaleNormal="100" zoomScaleSheetLayoutView="160" workbookViewId="0">
      <selection activeCell="D17" sqref="D17"/>
    </sheetView>
  </sheetViews>
  <sheetFormatPr baseColWidth="10" defaultColWidth="11.44140625" defaultRowHeight="14.4"/>
  <cols>
    <col min="1" max="1" width="29.109375" style="48" customWidth="1"/>
    <col min="2" max="2" width="8.6640625" style="48" customWidth="1"/>
    <col min="3" max="3" width="4.6640625" style="48" customWidth="1"/>
    <col min="4" max="4" width="12.109375" style="48" customWidth="1"/>
    <col min="5" max="5" width="7.5546875" style="48" customWidth="1"/>
    <col min="6" max="6" width="9.6640625" style="48" customWidth="1"/>
    <col min="7" max="7" width="8" style="48" customWidth="1"/>
    <col min="8" max="8" width="3.88671875" style="48" customWidth="1"/>
    <col min="9" max="9" width="4.5546875" style="48" customWidth="1"/>
    <col min="10" max="10" width="23.109375" style="48" customWidth="1"/>
    <col min="11" max="16384" width="11.44140625" style="48"/>
  </cols>
  <sheetData>
    <row r="1" spans="1:16384" ht="16.5" customHeight="1"/>
    <row r="2" spans="1:16384" ht="23.4">
      <c r="A2" s="152" t="s">
        <v>131</v>
      </c>
    </row>
    <row r="3" spans="1:16384" ht="23.4">
      <c r="A3" s="152" t="s">
        <v>132</v>
      </c>
    </row>
    <row r="4" spans="1:16384" ht="14.25" customHeight="1"/>
    <row r="5" spans="1:16384" ht="20.25" customHeight="1">
      <c r="A5" s="312" t="s">
        <v>235</v>
      </c>
      <c r="B5" s="312" t="str">
        <f>'2 Kalkulation'!F6</f>
        <v>PhD for 12 months, all inclusive</v>
      </c>
      <c r="C5" s="310"/>
      <c r="D5" s="311"/>
      <c r="E5" s="311"/>
      <c r="F5" s="311"/>
      <c r="G5" s="311"/>
      <c r="H5" s="353"/>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pans="1:16384" ht="6.75" customHeight="1">
      <c r="A6" s="313"/>
      <c r="B6" s="305"/>
      <c r="C6" s="305"/>
      <c r="D6" s="316"/>
      <c r="E6" s="174"/>
      <c r="F6" s="309"/>
      <c r="G6" s="309"/>
      <c r="H6" s="121"/>
    </row>
    <row r="7" spans="1:16384" ht="15.6">
      <c r="A7" s="313" t="s">
        <v>233</v>
      </c>
      <c r="B7" s="305" t="str">
        <f>'2 Kalkulation'!F3</f>
        <v>Company</v>
      </c>
      <c r="C7" s="305"/>
      <c r="D7" s="314" t="s">
        <v>232</v>
      </c>
      <c r="E7" s="307"/>
      <c r="F7" s="308">
        <f>'2 Kalkulation'!F7</f>
        <v>12</v>
      </c>
      <c r="G7" s="306"/>
      <c r="H7" s="120"/>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pans="1:16384">
      <c r="A8" s="313" t="s">
        <v>234</v>
      </c>
      <c r="B8" s="305" t="str">
        <f>'2 Kalkulation'!F4</f>
        <v>VETMED</v>
      </c>
      <c r="C8" s="305"/>
      <c r="D8" s="314" t="s">
        <v>137</v>
      </c>
      <c r="E8" s="307"/>
      <c r="F8" s="186">
        <f>'2 Kalkulation'!F8</f>
        <v>43831</v>
      </c>
      <c r="G8" s="308"/>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c r="JA8" s="27"/>
      <c r="JB8" s="27"/>
      <c r="JC8" s="27"/>
      <c r="JD8" s="27"/>
      <c r="JE8" s="27"/>
      <c r="JF8" s="27"/>
      <c r="JG8" s="27"/>
      <c r="JH8" s="27"/>
      <c r="JI8" s="27"/>
      <c r="JJ8" s="27"/>
      <c r="JK8" s="27"/>
      <c r="JL8" s="27"/>
      <c r="JM8" s="27"/>
      <c r="JN8" s="27"/>
      <c r="JO8" s="27"/>
      <c r="JP8" s="27"/>
      <c r="JQ8" s="27"/>
      <c r="JR8" s="27"/>
      <c r="JS8" s="27"/>
      <c r="JT8" s="27"/>
      <c r="JU8" s="27"/>
      <c r="JV8" s="27"/>
      <c r="JW8" s="27"/>
      <c r="JX8" s="27"/>
      <c r="JY8" s="27"/>
      <c r="JZ8" s="27"/>
      <c r="KA8" s="27"/>
      <c r="KB8" s="27"/>
      <c r="KC8" s="27"/>
      <c r="KD8" s="27"/>
      <c r="KE8" s="27"/>
      <c r="KF8" s="27"/>
      <c r="KG8" s="27"/>
      <c r="KH8" s="27"/>
      <c r="KI8" s="27"/>
      <c r="KJ8" s="27"/>
      <c r="KK8" s="27"/>
      <c r="KL8" s="27"/>
      <c r="KM8" s="27"/>
      <c r="KN8" s="27"/>
      <c r="KO8" s="27"/>
      <c r="KP8" s="27"/>
      <c r="KQ8" s="27"/>
      <c r="KR8" s="27"/>
      <c r="KS8" s="27"/>
      <c r="KT8" s="27"/>
      <c r="KU8" s="27"/>
      <c r="KV8" s="27"/>
      <c r="KW8" s="27"/>
      <c r="KX8" s="27"/>
      <c r="KY8" s="27"/>
      <c r="KZ8" s="27"/>
      <c r="LA8" s="27"/>
      <c r="LB8" s="27"/>
      <c r="LC8" s="27"/>
      <c r="LD8" s="27"/>
      <c r="LE8" s="27"/>
      <c r="LF8" s="27"/>
      <c r="LG8" s="27"/>
      <c r="LH8" s="27"/>
      <c r="LI8" s="27"/>
      <c r="LJ8" s="27"/>
      <c r="LK8" s="27"/>
      <c r="LL8" s="27"/>
      <c r="LM8" s="27"/>
      <c r="LN8" s="27"/>
      <c r="LO8" s="27"/>
      <c r="LP8" s="27"/>
      <c r="LQ8" s="27"/>
      <c r="LR8" s="27"/>
      <c r="LS8" s="27"/>
      <c r="LT8" s="27"/>
      <c r="LU8" s="27"/>
      <c r="LV8" s="27"/>
      <c r="LW8" s="27"/>
      <c r="LX8" s="27"/>
      <c r="LY8" s="27"/>
      <c r="LZ8" s="27"/>
      <c r="MA8" s="27"/>
      <c r="MB8" s="27"/>
      <c r="MC8" s="27"/>
      <c r="MD8" s="27"/>
      <c r="ME8" s="27"/>
      <c r="MF8" s="27"/>
      <c r="MG8" s="27"/>
      <c r="MH8" s="27"/>
      <c r="MI8" s="27"/>
      <c r="MJ8" s="27"/>
      <c r="MK8" s="27"/>
      <c r="ML8" s="27"/>
      <c r="MM8" s="27"/>
      <c r="MN8" s="27"/>
      <c r="MO8" s="27"/>
      <c r="MP8" s="27"/>
      <c r="MQ8" s="27"/>
      <c r="MR8" s="27"/>
      <c r="MS8" s="27"/>
      <c r="MT8" s="27"/>
      <c r="MU8" s="27"/>
      <c r="MV8" s="27"/>
      <c r="MW8" s="27"/>
      <c r="MX8" s="27"/>
      <c r="MY8" s="27"/>
      <c r="MZ8" s="27"/>
      <c r="NA8" s="27"/>
      <c r="NB8" s="27"/>
      <c r="NC8" s="27"/>
      <c r="ND8" s="27"/>
      <c r="NE8" s="27"/>
      <c r="NF8" s="27"/>
      <c r="NG8" s="27"/>
      <c r="NH8" s="27"/>
      <c r="NI8" s="27"/>
      <c r="NJ8" s="27"/>
      <c r="NK8" s="27"/>
      <c r="NL8" s="27"/>
      <c r="NM8" s="27"/>
      <c r="NN8" s="27"/>
      <c r="NO8" s="27"/>
      <c r="NP8" s="27"/>
      <c r="NQ8" s="27"/>
      <c r="NR8" s="27"/>
      <c r="NS8" s="27"/>
      <c r="NT8" s="27"/>
      <c r="NU8" s="27"/>
      <c r="NV8" s="27"/>
      <c r="NW8" s="27"/>
      <c r="NX8" s="27"/>
      <c r="NY8" s="27"/>
      <c r="NZ8" s="27"/>
      <c r="OA8" s="27"/>
      <c r="OB8" s="27"/>
      <c r="OC8" s="27"/>
      <c r="OD8" s="27"/>
      <c r="OE8" s="27"/>
      <c r="OF8" s="27"/>
      <c r="OG8" s="27"/>
      <c r="OH8" s="27"/>
      <c r="OI8" s="27"/>
      <c r="OJ8" s="27"/>
      <c r="OK8" s="27"/>
      <c r="OL8" s="27"/>
      <c r="OM8" s="27"/>
      <c r="ON8" s="27"/>
      <c r="OO8" s="27"/>
      <c r="OP8" s="27"/>
      <c r="OQ8" s="27"/>
      <c r="OR8" s="27"/>
      <c r="OS8" s="27"/>
      <c r="OT8" s="27"/>
      <c r="OU8" s="27"/>
      <c r="OV8" s="27"/>
      <c r="OW8" s="27"/>
      <c r="OX8" s="27"/>
      <c r="OY8" s="27"/>
      <c r="OZ8" s="27"/>
      <c r="PA8" s="27"/>
      <c r="PB8" s="27"/>
      <c r="PC8" s="27"/>
      <c r="PD8" s="27"/>
      <c r="PE8" s="27"/>
      <c r="PF8" s="27"/>
      <c r="PG8" s="27"/>
      <c r="PH8" s="27"/>
      <c r="PI8" s="27"/>
      <c r="PJ8" s="27"/>
      <c r="PK8" s="27"/>
      <c r="PL8" s="27"/>
      <c r="PM8" s="27"/>
      <c r="PN8" s="27"/>
      <c r="PO8" s="27"/>
      <c r="PP8" s="27"/>
      <c r="PQ8" s="27"/>
      <c r="PR8" s="27"/>
      <c r="PS8" s="27"/>
      <c r="PT8" s="27"/>
      <c r="PU8" s="27"/>
      <c r="PV8" s="27"/>
      <c r="PW8" s="27"/>
      <c r="PX8" s="27"/>
      <c r="PY8" s="27"/>
      <c r="PZ8" s="27"/>
      <c r="QA8" s="27"/>
      <c r="QB8" s="27"/>
      <c r="QC8" s="27"/>
      <c r="QD8" s="27"/>
      <c r="QE8" s="27"/>
      <c r="QF8" s="27"/>
      <c r="QG8" s="27"/>
      <c r="QH8" s="27"/>
      <c r="QI8" s="27"/>
      <c r="QJ8" s="27"/>
      <c r="QK8" s="27"/>
      <c r="QL8" s="27"/>
      <c r="QM8" s="27"/>
      <c r="QN8" s="27"/>
      <c r="QO8" s="27"/>
      <c r="QP8" s="27"/>
      <c r="QQ8" s="27"/>
      <c r="QR8" s="27"/>
      <c r="QS8" s="27"/>
      <c r="QT8" s="27"/>
      <c r="QU8" s="27"/>
      <c r="QV8" s="27"/>
      <c r="QW8" s="27"/>
      <c r="QX8" s="27"/>
      <c r="QY8" s="27"/>
      <c r="QZ8" s="27"/>
      <c r="RA8" s="27"/>
      <c r="RB8" s="27"/>
      <c r="RC8" s="27"/>
      <c r="RD8" s="27"/>
      <c r="RE8" s="27"/>
      <c r="RF8" s="27"/>
      <c r="RG8" s="27"/>
      <c r="RH8" s="27"/>
      <c r="RI8" s="27"/>
      <c r="RJ8" s="27"/>
      <c r="RK8" s="27"/>
      <c r="RL8" s="27"/>
      <c r="RM8" s="27"/>
      <c r="RN8" s="27"/>
      <c r="RO8" s="27"/>
      <c r="RP8" s="27"/>
      <c r="RQ8" s="27"/>
      <c r="RR8" s="27"/>
      <c r="RS8" s="27"/>
      <c r="RT8" s="27"/>
      <c r="RU8" s="27"/>
      <c r="RV8" s="27"/>
      <c r="RW8" s="27"/>
      <c r="RX8" s="27"/>
      <c r="RY8" s="27"/>
      <c r="RZ8" s="27"/>
      <c r="SA8" s="27"/>
      <c r="SB8" s="27"/>
      <c r="SC8" s="27"/>
      <c r="SD8" s="27"/>
      <c r="SE8" s="27"/>
      <c r="SF8" s="27"/>
      <c r="SG8" s="27"/>
      <c r="SH8" s="27"/>
      <c r="SI8" s="27"/>
      <c r="SJ8" s="27"/>
      <c r="SK8" s="27"/>
      <c r="SL8" s="27"/>
      <c r="SM8" s="27"/>
      <c r="SN8" s="27"/>
      <c r="SO8" s="27"/>
      <c r="SP8" s="27"/>
      <c r="SQ8" s="27"/>
      <c r="SR8" s="27"/>
      <c r="SS8" s="27"/>
      <c r="ST8" s="27"/>
      <c r="SU8" s="27"/>
      <c r="SV8" s="27"/>
      <c r="SW8" s="27"/>
      <c r="SX8" s="27"/>
      <c r="SY8" s="27"/>
      <c r="SZ8" s="27"/>
      <c r="TA8" s="27"/>
      <c r="TB8" s="27"/>
      <c r="TC8" s="27"/>
      <c r="TD8" s="27"/>
      <c r="TE8" s="27"/>
      <c r="TF8" s="27"/>
      <c r="TG8" s="27"/>
      <c r="TH8" s="27"/>
      <c r="TI8" s="27"/>
      <c r="TJ8" s="27"/>
      <c r="TK8" s="27"/>
      <c r="TL8" s="27"/>
      <c r="TM8" s="27"/>
      <c r="TN8" s="27"/>
      <c r="TO8" s="27"/>
      <c r="TP8" s="27"/>
      <c r="TQ8" s="27"/>
      <c r="TR8" s="27"/>
      <c r="TS8" s="27"/>
      <c r="TT8" s="27"/>
      <c r="TU8" s="27"/>
      <c r="TV8" s="27"/>
      <c r="TW8" s="27"/>
      <c r="TX8" s="27"/>
      <c r="TY8" s="27"/>
      <c r="TZ8" s="27"/>
      <c r="UA8" s="27"/>
      <c r="UB8" s="27"/>
      <c r="UC8" s="27"/>
      <c r="UD8" s="27"/>
      <c r="UE8" s="27"/>
      <c r="UF8" s="27"/>
      <c r="UG8" s="27"/>
      <c r="UH8" s="27"/>
      <c r="UI8" s="27"/>
      <c r="UJ8" s="27"/>
      <c r="UK8" s="27"/>
      <c r="UL8" s="27"/>
      <c r="UM8" s="27"/>
      <c r="UN8" s="27"/>
      <c r="UO8" s="27"/>
      <c r="UP8" s="27"/>
      <c r="UQ8" s="27"/>
      <c r="UR8" s="27"/>
      <c r="US8" s="27"/>
      <c r="UT8" s="27"/>
      <c r="UU8" s="27"/>
      <c r="UV8" s="27"/>
      <c r="UW8" s="27"/>
      <c r="UX8" s="27"/>
      <c r="UY8" s="27"/>
      <c r="UZ8" s="27"/>
      <c r="VA8" s="27"/>
      <c r="VB8" s="27"/>
      <c r="VC8" s="27"/>
      <c r="VD8" s="27"/>
      <c r="VE8" s="27"/>
      <c r="VF8" s="27"/>
      <c r="VG8" s="27"/>
      <c r="VH8" s="27"/>
      <c r="VI8" s="27"/>
      <c r="VJ8" s="27"/>
      <c r="VK8" s="27"/>
      <c r="VL8" s="27"/>
      <c r="VM8" s="27"/>
      <c r="VN8" s="27"/>
      <c r="VO8" s="27"/>
      <c r="VP8" s="27"/>
      <c r="VQ8" s="27"/>
      <c r="VR8" s="27"/>
      <c r="VS8" s="27"/>
      <c r="VT8" s="27"/>
      <c r="VU8" s="27"/>
      <c r="VV8" s="27"/>
      <c r="VW8" s="27"/>
      <c r="VX8" s="27"/>
      <c r="VY8" s="27"/>
      <c r="VZ8" s="27"/>
      <c r="WA8" s="27"/>
      <c r="WB8" s="27"/>
      <c r="WC8" s="27"/>
      <c r="WD8" s="27"/>
      <c r="WE8" s="27"/>
      <c r="WF8" s="27"/>
      <c r="WG8" s="27"/>
      <c r="WH8" s="27"/>
      <c r="WI8" s="27"/>
      <c r="WJ8" s="27"/>
      <c r="WK8" s="27"/>
      <c r="WL8" s="27"/>
      <c r="WM8" s="27"/>
      <c r="WN8" s="27"/>
      <c r="WO8" s="27"/>
      <c r="WP8" s="27"/>
      <c r="WQ8" s="27"/>
      <c r="WR8" s="27"/>
      <c r="WS8" s="27"/>
      <c r="WT8" s="27"/>
      <c r="WU8" s="27"/>
      <c r="WV8" s="27"/>
      <c r="WW8" s="27"/>
      <c r="WX8" s="27"/>
      <c r="WY8" s="27"/>
      <c r="WZ8" s="27"/>
      <c r="XA8" s="27"/>
      <c r="XB8" s="27"/>
      <c r="XC8" s="27"/>
      <c r="XD8" s="27"/>
      <c r="XE8" s="27"/>
      <c r="XF8" s="27"/>
      <c r="XG8" s="27"/>
      <c r="XH8" s="27"/>
      <c r="XI8" s="27"/>
      <c r="XJ8" s="27"/>
      <c r="XK8" s="27"/>
      <c r="XL8" s="27"/>
      <c r="XM8" s="27"/>
      <c r="XN8" s="27"/>
      <c r="XO8" s="27"/>
      <c r="XP8" s="27"/>
      <c r="XQ8" s="27"/>
      <c r="XR8" s="27"/>
      <c r="XS8" s="27"/>
      <c r="XT8" s="27"/>
      <c r="XU8" s="27"/>
      <c r="XV8" s="27"/>
      <c r="XW8" s="27"/>
      <c r="XX8" s="27"/>
      <c r="XY8" s="27"/>
      <c r="XZ8" s="27"/>
      <c r="YA8" s="27"/>
      <c r="YB8" s="27"/>
      <c r="YC8" s="27"/>
      <c r="YD8" s="27"/>
      <c r="YE8" s="27"/>
      <c r="YF8" s="27"/>
      <c r="YG8" s="27"/>
      <c r="YH8" s="27"/>
      <c r="YI8" s="27"/>
      <c r="YJ8" s="27"/>
      <c r="YK8" s="27"/>
      <c r="YL8" s="27"/>
      <c r="YM8" s="27"/>
      <c r="YN8" s="27"/>
      <c r="YO8" s="27"/>
      <c r="YP8" s="27"/>
      <c r="YQ8" s="27"/>
      <c r="YR8" s="27"/>
      <c r="YS8" s="27"/>
      <c r="YT8" s="27"/>
      <c r="YU8" s="27"/>
      <c r="YV8" s="27"/>
      <c r="YW8" s="27"/>
      <c r="YX8" s="27"/>
      <c r="YY8" s="27"/>
      <c r="YZ8" s="27"/>
      <c r="ZA8" s="27"/>
      <c r="ZB8" s="27"/>
      <c r="ZC8" s="27"/>
      <c r="ZD8" s="27"/>
      <c r="ZE8" s="27"/>
      <c r="ZF8" s="27"/>
      <c r="ZG8" s="27"/>
      <c r="ZH8" s="27"/>
      <c r="ZI8" s="27"/>
      <c r="ZJ8" s="27"/>
      <c r="ZK8" s="27"/>
      <c r="ZL8" s="27"/>
      <c r="ZM8" s="27"/>
      <c r="ZN8" s="27"/>
      <c r="ZO8" s="27"/>
      <c r="ZP8" s="27"/>
      <c r="ZQ8" s="27"/>
      <c r="ZR8" s="27"/>
      <c r="ZS8" s="27"/>
      <c r="ZT8" s="27"/>
      <c r="ZU8" s="27"/>
      <c r="ZV8" s="27"/>
      <c r="ZW8" s="27"/>
      <c r="ZX8" s="27"/>
      <c r="ZY8" s="27"/>
      <c r="ZZ8" s="27"/>
      <c r="AAA8" s="27"/>
      <c r="AAB8" s="27"/>
      <c r="AAC8" s="27"/>
      <c r="AAD8" s="27"/>
      <c r="AAE8" s="27"/>
      <c r="AAF8" s="27"/>
      <c r="AAG8" s="27"/>
      <c r="AAH8" s="27"/>
      <c r="AAI8" s="27"/>
      <c r="AAJ8" s="27"/>
      <c r="AAK8" s="27"/>
      <c r="AAL8" s="27"/>
      <c r="AAM8" s="27"/>
      <c r="AAN8" s="27"/>
      <c r="AAO8" s="27"/>
      <c r="AAP8" s="27"/>
      <c r="AAQ8" s="27"/>
      <c r="AAR8" s="27"/>
      <c r="AAS8" s="27"/>
      <c r="AAT8" s="27"/>
      <c r="AAU8" s="27"/>
      <c r="AAV8" s="27"/>
      <c r="AAW8" s="27"/>
      <c r="AAX8" s="27"/>
      <c r="AAY8" s="27"/>
      <c r="AAZ8" s="27"/>
      <c r="ABA8" s="27"/>
      <c r="ABB8" s="27"/>
      <c r="ABC8" s="27"/>
      <c r="ABD8" s="27"/>
      <c r="ABE8" s="27"/>
      <c r="ABF8" s="27"/>
      <c r="ABG8" s="27"/>
      <c r="ABH8" s="27"/>
      <c r="ABI8" s="27"/>
      <c r="ABJ8" s="27"/>
      <c r="ABK8" s="27"/>
      <c r="ABL8" s="27"/>
      <c r="ABM8" s="27"/>
      <c r="ABN8" s="27"/>
      <c r="ABO8" s="27"/>
      <c r="ABP8" s="27"/>
      <c r="ABQ8" s="27"/>
      <c r="ABR8" s="27"/>
      <c r="ABS8" s="27"/>
      <c r="ABT8" s="27"/>
      <c r="ABU8" s="27"/>
      <c r="ABV8" s="27"/>
      <c r="ABW8" s="27"/>
      <c r="ABX8" s="27"/>
      <c r="ABY8" s="27"/>
      <c r="ABZ8" s="27"/>
      <c r="ACA8" s="27"/>
      <c r="ACB8" s="27"/>
      <c r="ACC8" s="27"/>
      <c r="ACD8" s="27"/>
      <c r="ACE8" s="27"/>
      <c r="ACF8" s="27"/>
      <c r="ACG8" s="27"/>
      <c r="ACH8" s="27"/>
      <c r="ACI8" s="27"/>
      <c r="ACJ8" s="27"/>
      <c r="ACK8" s="27"/>
      <c r="ACL8" s="27"/>
      <c r="ACM8" s="27"/>
      <c r="ACN8" s="27"/>
      <c r="ACO8" s="27"/>
      <c r="ACP8" s="27"/>
      <c r="ACQ8" s="27"/>
      <c r="ACR8" s="27"/>
      <c r="ACS8" s="27"/>
      <c r="ACT8" s="27"/>
      <c r="ACU8" s="27"/>
      <c r="ACV8" s="27"/>
      <c r="ACW8" s="27"/>
      <c r="ACX8" s="27"/>
      <c r="ACY8" s="27"/>
      <c r="ACZ8" s="27"/>
      <c r="ADA8" s="27"/>
      <c r="ADB8" s="27"/>
      <c r="ADC8" s="27"/>
      <c r="ADD8" s="27"/>
      <c r="ADE8" s="27"/>
      <c r="ADF8" s="27"/>
      <c r="ADG8" s="27"/>
      <c r="ADH8" s="27"/>
      <c r="ADI8" s="27"/>
      <c r="ADJ8" s="27"/>
      <c r="ADK8" s="27"/>
      <c r="ADL8" s="27"/>
      <c r="ADM8" s="27"/>
      <c r="ADN8" s="27"/>
      <c r="ADO8" s="27"/>
      <c r="ADP8" s="27"/>
      <c r="ADQ8" s="27"/>
      <c r="ADR8" s="27"/>
      <c r="ADS8" s="27"/>
      <c r="ADT8" s="27"/>
      <c r="ADU8" s="27"/>
      <c r="ADV8" s="27"/>
      <c r="ADW8" s="27"/>
      <c r="ADX8" s="27"/>
      <c r="ADY8" s="27"/>
      <c r="ADZ8" s="27"/>
      <c r="AEA8" s="27"/>
      <c r="AEB8" s="27"/>
      <c r="AEC8" s="27"/>
      <c r="AED8" s="27"/>
      <c r="AEE8" s="27"/>
      <c r="AEF8" s="27"/>
      <c r="AEG8" s="27"/>
      <c r="AEH8" s="27"/>
      <c r="AEI8" s="27"/>
      <c r="AEJ8" s="27"/>
      <c r="AEK8" s="27"/>
      <c r="AEL8" s="27"/>
      <c r="AEM8" s="27"/>
      <c r="AEN8" s="27"/>
      <c r="AEO8" s="27"/>
      <c r="AEP8" s="27"/>
      <c r="AEQ8" s="27"/>
      <c r="AER8" s="27"/>
      <c r="AES8" s="27"/>
      <c r="AET8" s="27"/>
      <c r="AEU8" s="27"/>
      <c r="AEV8" s="27"/>
      <c r="AEW8" s="27"/>
      <c r="AEX8" s="27"/>
      <c r="AEY8" s="27"/>
      <c r="AEZ8" s="27"/>
      <c r="AFA8" s="27"/>
      <c r="AFB8" s="27"/>
      <c r="AFC8" s="27"/>
      <c r="AFD8" s="27"/>
      <c r="AFE8" s="27"/>
      <c r="AFF8" s="27"/>
      <c r="AFG8" s="27"/>
      <c r="AFH8" s="27"/>
      <c r="AFI8" s="27"/>
      <c r="AFJ8" s="27"/>
      <c r="AFK8" s="27"/>
      <c r="AFL8" s="27"/>
      <c r="AFM8" s="27"/>
      <c r="AFN8" s="27"/>
      <c r="AFO8" s="27"/>
      <c r="AFP8" s="27"/>
      <c r="AFQ8" s="27"/>
      <c r="AFR8" s="27"/>
      <c r="AFS8" s="27"/>
      <c r="AFT8" s="27"/>
      <c r="AFU8" s="27"/>
      <c r="AFV8" s="27"/>
      <c r="AFW8" s="27"/>
      <c r="AFX8" s="27"/>
      <c r="AFY8" s="27"/>
      <c r="AFZ8" s="27"/>
      <c r="AGA8" s="27"/>
      <c r="AGB8" s="27"/>
      <c r="AGC8" s="27"/>
      <c r="AGD8" s="27"/>
      <c r="AGE8" s="27"/>
      <c r="AGF8" s="27"/>
      <c r="AGG8" s="27"/>
      <c r="AGH8" s="27"/>
      <c r="AGI8" s="27"/>
      <c r="AGJ8" s="27"/>
      <c r="AGK8" s="27"/>
      <c r="AGL8" s="27"/>
      <c r="AGM8" s="27"/>
      <c r="AGN8" s="27"/>
      <c r="AGO8" s="27"/>
      <c r="AGP8" s="27"/>
      <c r="AGQ8" s="27"/>
      <c r="AGR8" s="27"/>
      <c r="AGS8" s="27"/>
      <c r="AGT8" s="27"/>
      <c r="AGU8" s="27"/>
      <c r="AGV8" s="27"/>
      <c r="AGW8" s="27"/>
      <c r="AGX8" s="27"/>
      <c r="AGY8" s="27"/>
      <c r="AGZ8" s="27"/>
      <c r="AHA8" s="27"/>
      <c r="AHB8" s="27"/>
      <c r="AHC8" s="27"/>
      <c r="AHD8" s="27"/>
      <c r="AHE8" s="27"/>
      <c r="AHF8" s="27"/>
      <c r="AHG8" s="27"/>
      <c r="AHH8" s="27"/>
      <c r="AHI8" s="27"/>
      <c r="AHJ8" s="27"/>
      <c r="AHK8" s="27"/>
      <c r="AHL8" s="27"/>
      <c r="AHM8" s="27"/>
      <c r="AHN8" s="27"/>
      <c r="AHO8" s="27"/>
      <c r="AHP8" s="27"/>
      <c r="AHQ8" s="27"/>
      <c r="AHR8" s="27"/>
      <c r="AHS8" s="27"/>
      <c r="AHT8" s="27"/>
      <c r="AHU8" s="27"/>
      <c r="AHV8" s="27"/>
      <c r="AHW8" s="27"/>
      <c r="AHX8" s="27"/>
      <c r="AHY8" s="27"/>
      <c r="AHZ8" s="27"/>
      <c r="AIA8" s="27"/>
      <c r="AIB8" s="27"/>
      <c r="AIC8" s="27"/>
      <c r="AID8" s="27"/>
      <c r="AIE8" s="27"/>
      <c r="AIF8" s="27"/>
      <c r="AIG8" s="27"/>
      <c r="AIH8" s="27"/>
      <c r="AII8" s="27"/>
      <c r="AIJ8" s="27"/>
      <c r="AIK8" s="27"/>
      <c r="AIL8" s="27"/>
      <c r="AIM8" s="27"/>
      <c r="AIN8" s="27"/>
      <c r="AIO8" s="27"/>
      <c r="AIP8" s="27"/>
      <c r="AIQ8" s="27"/>
      <c r="AIR8" s="27"/>
      <c r="AIS8" s="27"/>
      <c r="AIT8" s="27"/>
      <c r="AIU8" s="27"/>
      <c r="AIV8" s="27"/>
      <c r="AIW8" s="27"/>
      <c r="AIX8" s="27"/>
      <c r="AIY8" s="27"/>
      <c r="AIZ8" s="27"/>
      <c r="AJA8" s="27"/>
      <c r="AJB8" s="27"/>
      <c r="AJC8" s="27"/>
      <c r="AJD8" s="27"/>
      <c r="AJE8" s="27"/>
      <c r="AJF8" s="27"/>
      <c r="AJG8" s="27"/>
      <c r="AJH8" s="27"/>
      <c r="AJI8" s="27"/>
      <c r="AJJ8" s="27"/>
      <c r="AJK8" s="27"/>
      <c r="AJL8" s="27"/>
      <c r="AJM8" s="27"/>
      <c r="AJN8" s="27"/>
      <c r="AJO8" s="27"/>
      <c r="AJP8" s="27"/>
      <c r="AJQ8" s="27"/>
      <c r="AJR8" s="27"/>
      <c r="AJS8" s="27"/>
      <c r="AJT8" s="27"/>
      <c r="AJU8" s="27"/>
      <c r="AJV8" s="27"/>
      <c r="AJW8" s="27"/>
      <c r="AJX8" s="27"/>
      <c r="AJY8" s="27"/>
      <c r="AJZ8" s="27"/>
      <c r="AKA8" s="27"/>
      <c r="AKB8" s="27"/>
      <c r="AKC8" s="27"/>
      <c r="AKD8" s="27"/>
      <c r="AKE8" s="27"/>
      <c r="AKF8" s="27"/>
      <c r="AKG8" s="27"/>
      <c r="AKH8" s="27"/>
      <c r="AKI8" s="27"/>
      <c r="AKJ8" s="27"/>
      <c r="AKK8" s="27"/>
      <c r="AKL8" s="27"/>
      <c r="AKM8" s="27"/>
      <c r="AKN8" s="27"/>
      <c r="AKO8" s="27"/>
      <c r="AKP8" s="27"/>
      <c r="AKQ8" s="27"/>
      <c r="AKR8" s="27"/>
      <c r="AKS8" s="27"/>
      <c r="AKT8" s="27"/>
      <c r="AKU8" s="27"/>
      <c r="AKV8" s="27"/>
      <c r="AKW8" s="27"/>
      <c r="AKX8" s="27"/>
      <c r="AKY8" s="27"/>
      <c r="AKZ8" s="27"/>
      <c r="ALA8" s="27"/>
      <c r="ALB8" s="27"/>
      <c r="ALC8" s="27"/>
      <c r="ALD8" s="27"/>
      <c r="ALE8" s="27"/>
      <c r="ALF8" s="27"/>
      <c r="ALG8" s="27"/>
      <c r="ALH8" s="27"/>
      <c r="ALI8" s="27"/>
      <c r="ALJ8" s="27"/>
      <c r="ALK8" s="27"/>
      <c r="ALL8" s="27"/>
      <c r="ALM8" s="27"/>
      <c r="ALN8" s="27"/>
      <c r="ALO8" s="27"/>
      <c r="ALP8" s="27"/>
      <c r="ALQ8" s="27"/>
      <c r="ALR8" s="27"/>
      <c r="ALS8" s="27"/>
      <c r="ALT8" s="27"/>
      <c r="ALU8" s="27"/>
      <c r="ALV8" s="27"/>
      <c r="ALW8" s="27"/>
      <c r="ALX8" s="27"/>
      <c r="ALY8" s="27"/>
      <c r="ALZ8" s="27"/>
      <c r="AMA8" s="27"/>
      <c r="AMB8" s="27"/>
      <c r="AMC8" s="27"/>
      <c r="AMD8" s="27"/>
      <c r="AME8" s="27"/>
      <c r="AMF8" s="27"/>
      <c r="AMG8" s="27"/>
      <c r="AMH8" s="27"/>
      <c r="AMI8" s="27"/>
      <c r="AMJ8" s="27"/>
      <c r="AMK8" s="27"/>
      <c r="AML8" s="27"/>
      <c r="AMM8" s="27"/>
      <c r="AMN8" s="27"/>
      <c r="AMO8" s="27"/>
      <c r="AMP8" s="27"/>
      <c r="AMQ8" s="27"/>
      <c r="AMR8" s="27"/>
      <c r="AMS8" s="27"/>
      <c r="AMT8" s="27"/>
      <c r="AMU8" s="27"/>
      <c r="AMV8" s="27"/>
      <c r="AMW8" s="27"/>
      <c r="AMX8" s="27"/>
      <c r="AMY8" s="27"/>
      <c r="AMZ8" s="27"/>
      <c r="ANA8" s="27"/>
      <c r="ANB8" s="27"/>
      <c r="ANC8" s="27"/>
      <c r="AND8" s="27"/>
      <c r="ANE8" s="27"/>
      <c r="ANF8" s="27"/>
      <c r="ANG8" s="27"/>
      <c r="ANH8" s="27"/>
      <c r="ANI8" s="27"/>
      <c r="ANJ8" s="27"/>
      <c r="ANK8" s="27"/>
      <c r="ANL8" s="27"/>
      <c r="ANM8" s="27"/>
      <c r="ANN8" s="27"/>
      <c r="ANO8" s="27"/>
      <c r="ANP8" s="27"/>
      <c r="ANQ8" s="27"/>
      <c r="ANR8" s="27"/>
      <c r="ANS8" s="27"/>
      <c r="ANT8" s="27"/>
      <c r="ANU8" s="27"/>
      <c r="ANV8" s="27"/>
      <c r="ANW8" s="27"/>
      <c r="ANX8" s="27"/>
      <c r="ANY8" s="27"/>
      <c r="ANZ8" s="27"/>
      <c r="AOA8" s="27"/>
      <c r="AOB8" s="27"/>
      <c r="AOC8" s="27"/>
      <c r="AOD8" s="27"/>
      <c r="AOE8" s="27"/>
      <c r="AOF8" s="27"/>
      <c r="AOG8" s="27"/>
      <c r="AOH8" s="27"/>
      <c r="AOI8" s="27"/>
      <c r="AOJ8" s="27"/>
      <c r="AOK8" s="27"/>
      <c r="AOL8" s="27"/>
      <c r="AOM8" s="27"/>
      <c r="AON8" s="27"/>
      <c r="AOO8" s="27"/>
      <c r="AOP8" s="27"/>
      <c r="AOQ8" s="27"/>
      <c r="AOR8" s="27"/>
      <c r="AOS8" s="27"/>
      <c r="AOT8" s="27"/>
      <c r="AOU8" s="27"/>
      <c r="AOV8" s="27"/>
      <c r="AOW8" s="27"/>
      <c r="AOX8" s="27"/>
      <c r="AOY8" s="27"/>
      <c r="AOZ8" s="27"/>
      <c r="APA8" s="27"/>
      <c r="APB8" s="27"/>
      <c r="APC8" s="27"/>
      <c r="APD8" s="27"/>
      <c r="APE8" s="27"/>
      <c r="APF8" s="27"/>
      <c r="APG8" s="27"/>
      <c r="APH8" s="27"/>
      <c r="API8" s="27"/>
      <c r="APJ8" s="27"/>
      <c r="APK8" s="27"/>
      <c r="APL8" s="27"/>
      <c r="APM8" s="27"/>
      <c r="APN8" s="27"/>
      <c r="APO8" s="27"/>
      <c r="APP8" s="27"/>
      <c r="APQ8" s="27"/>
      <c r="APR8" s="27"/>
      <c r="APS8" s="27"/>
      <c r="APT8" s="27"/>
      <c r="APU8" s="27"/>
      <c r="APV8" s="27"/>
      <c r="APW8" s="27"/>
      <c r="APX8" s="27"/>
      <c r="APY8" s="27"/>
      <c r="APZ8" s="27"/>
      <c r="AQA8" s="27"/>
      <c r="AQB8" s="27"/>
      <c r="AQC8" s="27"/>
      <c r="AQD8" s="27"/>
      <c r="AQE8" s="27"/>
      <c r="AQF8" s="27"/>
      <c r="AQG8" s="27"/>
      <c r="AQH8" s="27"/>
      <c r="AQI8" s="27"/>
      <c r="AQJ8" s="27"/>
      <c r="AQK8" s="27"/>
      <c r="AQL8" s="27"/>
      <c r="AQM8" s="27"/>
      <c r="AQN8" s="27"/>
      <c r="AQO8" s="27"/>
      <c r="AQP8" s="27"/>
      <c r="AQQ8" s="27"/>
      <c r="AQR8" s="27"/>
      <c r="AQS8" s="27"/>
      <c r="AQT8" s="27"/>
      <c r="AQU8" s="27"/>
      <c r="AQV8" s="27"/>
      <c r="AQW8" s="27"/>
      <c r="AQX8" s="27"/>
      <c r="AQY8" s="27"/>
      <c r="AQZ8" s="27"/>
      <c r="ARA8" s="27"/>
      <c r="ARB8" s="27"/>
      <c r="ARC8" s="27"/>
      <c r="ARD8" s="27"/>
      <c r="ARE8" s="27"/>
      <c r="ARF8" s="27"/>
      <c r="ARG8" s="27"/>
      <c r="ARH8" s="27"/>
      <c r="ARI8" s="27"/>
      <c r="ARJ8" s="27"/>
      <c r="ARK8" s="27"/>
      <c r="ARL8" s="27"/>
      <c r="ARM8" s="27"/>
      <c r="ARN8" s="27"/>
      <c r="ARO8" s="27"/>
      <c r="ARP8" s="27"/>
      <c r="ARQ8" s="27"/>
      <c r="ARR8" s="27"/>
      <c r="ARS8" s="27"/>
      <c r="ART8" s="27"/>
      <c r="ARU8" s="27"/>
      <c r="ARV8" s="27"/>
      <c r="ARW8" s="27"/>
      <c r="ARX8" s="27"/>
      <c r="ARY8" s="27"/>
      <c r="ARZ8" s="27"/>
      <c r="ASA8" s="27"/>
      <c r="ASB8" s="27"/>
      <c r="ASC8" s="27"/>
      <c r="ASD8" s="27"/>
      <c r="ASE8" s="27"/>
      <c r="ASF8" s="27"/>
      <c r="ASG8" s="27"/>
      <c r="ASH8" s="27"/>
      <c r="ASI8" s="27"/>
      <c r="ASJ8" s="27"/>
      <c r="ASK8" s="27"/>
      <c r="ASL8" s="27"/>
      <c r="ASM8" s="27"/>
      <c r="ASN8" s="27"/>
      <c r="ASO8" s="27"/>
      <c r="ASP8" s="27"/>
      <c r="ASQ8" s="27"/>
      <c r="ASR8" s="27"/>
      <c r="ASS8" s="27"/>
      <c r="AST8" s="27"/>
      <c r="ASU8" s="27"/>
      <c r="ASV8" s="27"/>
      <c r="ASW8" s="27"/>
      <c r="ASX8" s="27"/>
      <c r="ASY8" s="27"/>
      <c r="ASZ8" s="27"/>
      <c r="ATA8" s="27"/>
      <c r="ATB8" s="27"/>
      <c r="ATC8" s="27"/>
      <c r="ATD8" s="27"/>
      <c r="ATE8" s="27"/>
      <c r="ATF8" s="27"/>
      <c r="ATG8" s="27"/>
      <c r="ATH8" s="27"/>
      <c r="ATI8" s="27"/>
      <c r="ATJ8" s="27"/>
      <c r="ATK8" s="27"/>
      <c r="ATL8" s="27"/>
      <c r="ATM8" s="27"/>
      <c r="ATN8" s="27"/>
      <c r="ATO8" s="27"/>
      <c r="ATP8" s="27"/>
      <c r="ATQ8" s="27"/>
      <c r="ATR8" s="27"/>
      <c r="ATS8" s="27"/>
      <c r="ATT8" s="27"/>
      <c r="ATU8" s="27"/>
      <c r="ATV8" s="27"/>
      <c r="ATW8" s="27"/>
      <c r="ATX8" s="27"/>
      <c r="ATY8" s="27"/>
      <c r="ATZ8" s="27"/>
      <c r="AUA8" s="27"/>
      <c r="AUB8" s="27"/>
      <c r="AUC8" s="27"/>
      <c r="AUD8" s="27"/>
      <c r="AUE8" s="27"/>
      <c r="AUF8" s="27"/>
      <c r="AUG8" s="27"/>
      <c r="AUH8" s="27"/>
      <c r="AUI8" s="27"/>
      <c r="AUJ8" s="27"/>
      <c r="AUK8" s="27"/>
      <c r="AUL8" s="27"/>
      <c r="AUM8" s="27"/>
      <c r="AUN8" s="27"/>
      <c r="AUO8" s="27"/>
      <c r="AUP8" s="27"/>
      <c r="AUQ8" s="27"/>
      <c r="AUR8" s="27"/>
      <c r="AUS8" s="27"/>
      <c r="AUT8" s="27"/>
      <c r="AUU8" s="27"/>
      <c r="AUV8" s="27"/>
      <c r="AUW8" s="27"/>
      <c r="AUX8" s="27"/>
      <c r="AUY8" s="27"/>
      <c r="AUZ8" s="27"/>
      <c r="AVA8" s="27"/>
      <c r="AVB8" s="27"/>
      <c r="AVC8" s="27"/>
      <c r="AVD8" s="27"/>
      <c r="AVE8" s="27"/>
      <c r="AVF8" s="27"/>
      <c r="AVG8" s="27"/>
      <c r="AVH8" s="27"/>
      <c r="AVI8" s="27"/>
      <c r="AVJ8" s="27"/>
      <c r="AVK8" s="27"/>
      <c r="AVL8" s="27"/>
      <c r="AVM8" s="27"/>
      <c r="AVN8" s="27"/>
      <c r="AVO8" s="27"/>
      <c r="AVP8" s="27"/>
      <c r="AVQ8" s="27"/>
      <c r="AVR8" s="27"/>
      <c r="AVS8" s="27"/>
      <c r="AVT8" s="27"/>
      <c r="AVU8" s="27"/>
      <c r="AVV8" s="27"/>
      <c r="AVW8" s="27"/>
      <c r="AVX8" s="27"/>
      <c r="AVY8" s="27"/>
      <c r="AVZ8" s="27"/>
      <c r="AWA8" s="27"/>
      <c r="AWB8" s="27"/>
      <c r="AWC8" s="27"/>
      <c r="AWD8" s="27"/>
      <c r="AWE8" s="27"/>
      <c r="AWF8" s="27"/>
      <c r="AWG8" s="27"/>
      <c r="AWH8" s="27"/>
      <c r="AWI8" s="27"/>
      <c r="AWJ8" s="27"/>
      <c r="AWK8" s="27"/>
      <c r="AWL8" s="27"/>
      <c r="AWM8" s="27"/>
      <c r="AWN8" s="27"/>
      <c r="AWO8" s="27"/>
      <c r="AWP8" s="27"/>
      <c r="AWQ8" s="27"/>
      <c r="AWR8" s="27"/>
      <c r="AWS8" s="27"/>
      <c r="AWT8" s="27"/>
      <c r="AWU8" s="27"/>
      <c r="AWV8" s="27"/>
      <c r="AWW8" s="27"/>
      <c r="AWX8" s="27"/>
      <c r="AWY8" s="27"/>
      <c r="AWZ8" s="27"/>
      <c r="AXA8" s="27"/>
      <c r="AXB8" s="27"/>
      <c r="AXC8" s="27"/>
      <c r="AXD8" s="27"/>
      <c r="AXE8" s="27"/>
      <c r="AXF8" s="27"/>
      <c r="AXG8" s="27"/>
      <c r="AXH8" s="27"/>
      <c r="AXI8" s="27"/>
      <c r="AXJ8" s="27"/>
      <c r="AXK8" s="27"/>
      <c r="AXL8" s="27"/>
      <c r="AXM8" s="27"/>
      <c r="AXN8" s="27"/>
      <c r="AXO8" s="27"/>
      <c r="AXP8" s="27"/>
      <c r="AXQ8" s="27"/>
      <c r="AXR8" s="27"/>
      <c r="AXS8" s="27"/>
      <c r="AXT8" s="27"/>
      <c r="AXU8" s="27"/>
      <c r="AXV8" s="27"/>
      <c r="AXW8" s="27"/>
      <c r="AXX8" s="27"/>
      <c r="AXY8" s="27"/>
      <c r="AXZ8" s="27"/>
      <c r="AYA8" s="27"/>
      <c r="AYB8" s="27"/>
      <c r="AYC8" s="27"/>
      <c r="AYD8" s="27"/>
      <c r="AYE8" s="27"/>
      <c r="AYF8" s="27"/>
      <c r="AYG8" s="27"/>
      <c r="AYH8" s="27"/>
      <c r="AYI8" s="27"/>
      <c r="AYJ8" s="27"/>
      <c r="AYK8" s="27"/>
      <c r="AYL8" s="27"/>
      <c r="AYM8" s="27"/>
      <c r="AYN8" s="27"/>
      <c r="AYO8" s="27"/>
      <c r="AYP8" s="27"/>
      <c r="AYQ8" s="27"/>
      <c r="AYR8" s="27"/>
      <c r="AYS8" s="27"/>
      <c r="AYT8" s="27"/>
      <c r="AYU8" s="27"/>
      <c r="AYV8" s="27"/>
      <c r="AYW8" s="27"/>
      <c r="AYX8" s="27"/>
      <c r="AYY8" s="27"/>
      <c r="AYZ8" s="27"/>
      <c r="AZA8" s="27"/>
      <c r="AZB8" s="27"/>
      <c r="AZC8" s="27"/>
      <c r="AZD8" s="27"/>
      <c r="AZE8" s="27"/>
      <c r="AZF8" s="27"/>
      <c r="AZG8" s="27"/>
      <c r="AZH8" s="27"/>
      <c r="AZI8" s="27"/>
      <c r="AZJ8" s="27"/>
      <c r="AZK8" s="27"/>
      <c r="AZL8" s="27"/>
      <c r="AZM8" s="27"/>
      <c r="AZN8" s="27"/>
      <c r="AZO8" s="27"/>
      <c r="AZP8" s="27"/>
      <c r="AZQ8" s="27"/>
      <c r="AZR8" s="27"/>
      <c r="AZS8" s="27"/>
      <c r="AZT8" s="27"/>
      <c r="AZU8" s="27"/>
      <c r="AZV8" s="27"/>
      <c r="AZW8" s="27"/>
      <c r="AZX8" s="27"/>
      <c r="AZY8" s="27"/>
      <c r="AZZ8" s="27"/>
      <c r="BAA8" s="27"/>
      <c r="BAB8" s="27"/>
      <c r="BAC8" s="27"/>
      <c r="BAD8" s="27"/>
      <c r="BAE8" s="27"/>
      <c r="BAF8" s="27"/>
      <c r="BAG8" s="27"/>
      <c r="BAH8" s="27"/>
      <c r="BAI8" s="27"/>
      <c r="BAJ8" s="27"/>
      <c r="BAK8" s="27"/>
      <c r="BAL8" s="27"/>
      <c r="BAM8" s="27"/>
      <c r="BAN8" s="27"/>
      <c r="BAO8" s="27"/>
      <c r="BAP8" s="27"/>
      <c r="BAQ8" s="27"/>
      <c r="BAR8" s="27"/>
      <c r="BAS8" s="27"/>
      <c r="BAT8" s="27"/>
      <c r="BAU8" s="27"/>
      <c r="BAV8" s="27"/>
      <c r="BAW8" s="27"/>
      <c r="BAX8" s="27"/>
      <c r="BAY8" s="27"/>
      <c r="BAZ8" s="27"/>
      <c r="BBA8" s="27"/>
      <c r="BBB8" s="27"/>
      <c r="BBC8" s="27"/>
      <c r="BBD8" s="27"/>
      <c r="BBE8" s="27"/>
      <c r="BBF8" s="27"/>
      <c r="BBG8" s="27"/>
      <c r="BBH8" s="27"/>
      <c r="BBI8" s="27"/>
      <c r="BBJ8" s="27"/>
      <c r="BBK8" s="27"/>
      <c r="BBL8" s="27"/>
      <c r="BBM8" s="27"/>
      <c r="BBN8" s="27"/>
      <c r="BBO8" s="27"/>
      <c r="BBP8" s="27"/>
      <c r="BBQ8" s="27"/>
      <c r="BBR8" s="27"/>
      <c r="BBS8" s="27"/>
      <c r="BBT8" s="27"/>
      <c r="BBU8" s="27"/>
      <c r="BBV8" s="27"/>
      <c r="BBW8" s="27"/>
      <c r="BBX8" s="27"/>
      <c r="BBY8" s="27"/>
      <c r="BBZ8" s="27"/>
      <c r="BCA8" s="27"/>
      <c r="BCB8" s="27"/>
      <c r="BCC8" s="27"/>
      <c r="BCD8" s="27"/>
      <c r="BCE8" s="27"/>
      <c r="BCF8" s="27"/>
      <c r="BCG8" s="27"/>
      <c r="BCH8" s="27"/>
      <c r="BCI8" s="27"/>
      <c r="BCJ8" s="27"/>
      <c r="BCK8" s="27"/>
      <c r="BCL8" s="27"/>
      <c r="BCM8" s="27"/>
      <c r="BCN8" s="27"/>
      <c r="BCO8" s="27"/>
      <c r="BCP8" s="27"/>
      <c r="BCQ8" s="27"/>
      <c r="BCR8" s="27"/>
      <c r="BCS8" s="27"/>
      <c r="BCT8" s="27"/>
      <c r="BCU8" s="27"/>
      <c r="BCV8" s="27"/>
      <c r="BCW8" s="27"/>
      <c r="BCX8" s="27"/>
      <c r="BCY8" s="27"/>
      <c r="BCZ8" s="27"/>
      <c r="BDA8" s="27"/>
      <c r="BDB8" s="27"/>
      <c r="BDC8" s="27"/>
      <c r="BDD8" s="27"/>
      <c r="BDE8" s="27"/>
      <c r="BDF8" s="27"/>
      <c r="BDG8" s="27"/>
      <c r="BDH8" s="27"/>
      <c r="BDI8" s="27"/>
      <c r="BDJ8" s="27"/>
      <c r="BDK8" s="27"/>
      <c r="BDL8" s="27"/>
      <c r="BDM8" s="27"/>
      <c r="BDN8" s="27"/>
      <c r="BDO8" s="27"/>
      <c r="BDP8" s="27"/>
      <c r="BDQ8" s="27"/>
      <c r="BDR8" s="27"/>
      <c r="BDS8" s="27"/>
      <c r="BDT8" s="27"/>
      <c r="BDU8" s="27"/>
      <c r="BDV8" s="27"/>
      <c r="BDW8" s="27"/>
      <c r="BDX8" s="27"/>
      <c r="BDY8" s="27"/>
      <c r="BDZ8" s="27"/>
      <c r="BEA8" s="27"/>
      <c r="BEB8" s="27"/>
      <c r="BEC8" s="27"/>
      <c r="BED8" s="27"/>
      <c r="BEE8" s="27"/>
      <c r="BEF8" s="27"/>
      <c r="BEG8" s="27"/>
      <c r="BEH8" s="27"/>
      <c r="BEI8" s="27"/>
      <c r="BEJ8" s="27"/>
      <c r="BEK8" s="27"/>
      <c r="BEL8" s="27"/>
      <c r="BEM8" s="27"/>
      <c r="BEN8" s="27"/>
      <c r="BEO8" s="27"/>
      <c r="BEP8" s="27"/>
      <c r="BEQ8" s="27"/>
      <c r="BER8" s="27"/>
      <c r="BES8" s="27"/>
      <c r="BET8" s="27"/>
      <c r="BEU8" s="27"/>
      <c r="BEV8" s="27"/>
      <c r="BEW8" s="27"/>
      <c r="BEX8" s="27"/>
      <c r="BEY8" s="27"/>
      <c r="BEZ8" s="27"/>
      <c r="BFA8" s="27"/>
      <c r="BFB8" s="27"/>
      <c r="BFC8" s="27"/>
      <c r="BFD8" s="27"/>
      <c r="BFE8" s="27"/>
      <c r="BFF8" s="27"/>
      <c r="BFG8" s="27"/>
      <c r="BFH8" s="27"/>
      <c r="BFI8" s="27"/>
      <c r="BFJ8" s="27"/>
      <c r="BFK8" s="27"/>
      <c r="BFL8" s="27"/>
      <c r="BFM8" s="27"/>
      <c r="BFN8" s="27"/>
      <c r="BFO8" s="27"/>
      <c r="BFP8" s="27"/>
      <c r="BFQ8" s="27"/>
      <c r="BFR8" s="27"/>
      <c r="BFS8" s="27"/>
      <c r="BFT8" s="27"/>
      <c r="BFU8" s="27"/>
      <c r="BFV8" s="27"/>
      <c r="BFW8" s="27"/>
      <c r="BFX8" s="27"/>
      <c r="BFY8" s="27"/>
      <c r="BFZ8" s="27"/>
      <c r="BGA8" s="27"/>
      <c r="BGB8" s="27"/>
      <c r="BGC8" s="27"/>
      <c r="BGD8" s="27"/>
      <c r="BGE8" s="27"/>
      <c r="BGF8" s="27"/>
      <c r="BGG8" s="27"/>
      <c r="BGH8" s="27"/>
      <c r="BGI8" s="27"/>
      <c r="BGJ8" s="27"/>
      <c r="BGK8" s="27"/>
      <c r="BGL8" s="27"/>
      <c r="BGM8" s="27"/>
      <c r="BGN8" s="27"/>
      <c r="BGO8" s="27"/>
      <c r="BGP8" s="27"/>
      <c r="BGQ8" s="27"/>
      <c r="BGR8" s="27"/>
      <c r="BGS8" s="27"/>
      <c r="BGT8" s="27"/>
      <c r="BGU8" s="27"/>
      <c r="BGV8" s="27"/>
      <c r="BGW8" s="27"/>
      <c r="BGX8" s="27"/>
      <c r="BGY8" s="27"/>
      <c r="BGZ8" s="27"/>
      <c r="BHA8" s="27"/>
      <c r="BHB8" s="27"/>
      <c r="BHC8" s="27"/>
      <c r="BHD8" s="27"/>
      <c r="BHE8" s="27"/>
      <c r="BHF8" s="27"/>
      <c r="BHG8" s="27"/>
      <c r="BHH8" s="27"/>
      <c r="BHI8" s="27"/>
      <c r="BHJ8" s="27"/>
      <c r="BHK8" s="27"/>
      <c r="BHL8" s="27"/>
      <c r="BHM8" s="27"/>
      <c r="BHN8" s="27"/>
      <c r="BHO8" s="27"/>
      <c r="BHP8" s="27"/>
      <c r="BHQ8" s="27"/>
      <c r="BHR8" s="27"/>
      <c r="BHS8" s="27"/>
      <c r="BHT8" s="27"/>
      <c r="BHU8" s="27"/>
      <c r="BHV8" s="27"/>
      <c r="BHW8" s="27"/>
      <c r="BHX8" s="27"/>
      <c r="BHY8" s="27"/>
      <c r="BHZ8" s="27"/>
      <c r="BIA8" s="27"/>
      <c r="BIB8" s="27"/>
      <c r="BIC8" s="27"/>
      <c r="BID8" s="27"/>
      <c r="BIE8" s="27"/>
      <c r="BIF8" s="27"/>
      <c r="BIG8" s="27"/>
      <c r="BIH8" s="27"/>
      <c r="BII8" s="27"/>
      <c r="BIJ8" s="27"/>
      <c r="BIK8" s="27"/>
      <c r="BIL8" s="27"/>
      <c r="BIM8" s="27"/>
      <c r="BIN8" s="27"/>
      <c r="BIO8" s="27"/>
      <c r="BIP8" s="27"/>
      <c r="BIQ8" s="27"/>
      <c r="BIR8" s="27"/>
      <c r="BIS8" s="27"/>
      <c r="BIT8" s="27"/>
      <c r="BIU8" s="27"/>
      <c r="BIV8" s="27"/>
      <c r="BIW8" s="27"/>
      <c r="BIX8" s="27"/>
      <c r="BIY8" s="27"/>
      <c r="BIZ8" s="27"/>
      <c r="BJA8" s="27"/>
      <c r="BJB8" s="27"/>
      <c r="BJC8" s="27"/>
      <c r="BJD8" s="27"/>
      <c r="BJE8" s="27"/>
      <c r="BJF8" s="27"/>
      <c r="BJG8" s="27"/>
      <c r="BJH8" s="27"/>
      <c r="BJI8" s="27"/>
      <c r="BJJ8" s="27"/>
      <c r="BJK8" s="27"/>
      <c r="BJL8" s="27"/>
      <c r="BJM8" s="27"/>
      <c r="BJN8" s="27"/>
      <c r="BJO8" s="27"/>
      <c r="BJP8" s="27"/>
      <c r="BJQ8" s="27"/>
      <c r="BJR8" s="27"/>
      <c r="BJS8" s="27"/>
      <c r="BJT8" s="27"/>
      <c r="BJU8" s="27"/>
      <c r="BJV8" s="27"/>
      <c r="BJW8" s="27"/>
      <c r="BJX8" s="27"/>
      <c r="BJY8" s="27"/>
      <c r="BJZ8" s="27"/>
      <c r="BKA8" s="27"/>
      <c r="BKB8" s="27"/>
      <c r="BKC8" s="27"/>
      <c r="BKD8" s="27"/>
      <c r="BKE8" s="27"/>
      <c r="BKF8" s="27"/>
      <c r="BKG8" s="27"/>
      <c r="BKH8" s="27"/>
      <c r="BKI8" s="27"/>
      <c r="BKJ8" s="27"/>
      <c r="BKK8" s="27"/>
      <c r="BKL8" s="27"/>
      <c r="BKM8" s="27"/>
      <c r="BKN8" s="27"/>
      <c r="BKO8" s="27"/>
      <c r="BKP8" s="27"/>
      <c r="BKQ8" s="27"/>
      <c r="BKR8" s="27"/>
      <c r="BKS8" s="27"/>
      <c r="BKT8" s="27"/>
      <c r="BKU8" s="27"/>
      <c r="BKV8" s="27"/>
      <c r="BKW8" s="27"/>
      <c r="BKX8" s="27"/>
      <c r="BKY8" s="27"/>
      <c r="BKZ8" s="27"/>
      <c r="BLA8" s="27"/>
      <c r="BLB8" s="27"/>
      <c r="BLC8" s="27"/>
      <c r="BLD8" s="27"/>
      <c r="BLE8" s="27"/>
      <c r="BLF8" s="27"/>
      <c r="BLG8" s="27"/>
      <c r="BLH8" s="27"/>
      <c r="BLI8" s="27"/>
      <c r="BLJ8" s="27"/>
      <c r="BLK8" s="27"/>
      <c r="BLL8" s="27"/>
      <c r="BLM8" s="27"/>
      <c r="BLN8" s="27"/>
      <c r="BLO8" s="27"/>
      <c r="BLP8" s="27"/>
      <c r="BLQ8" s="27"/>
      <c r="BLR8" s="27"/>
      <c r="BLS8" s="27"/>
      <c r="BLT8" s="27"/>
      <c r="BLU8" s="27"/>
      <c r="BLV8" s="27"/>
      <c r="BLW8" s="27"/>
      <c r="BLX8" s="27"/>
      <c r="BLY8" s="27"/>
      <c r="BLZ8" s="27"/>
      <c r="BMA8" s="27"/>
      <c r="BMB8" s="27"/>
      <c r="BMC8" s="27"/>
      <c r="BMD8" s="27"/>
      <c r="BME8" s="27"/>
      <c r="BMF8" s="27"/>
      <c r="BMG8" s="27"/>
      <c r="BMH8" s="27"/>
      <c r="BMI8" s="27"/>
      <c r="BMJ8" s="27"/>
      <c r="BMK8" s="27"/>
      <c r="BML8" s="27"/>
      <c r="BMM8" s="27"/>
      <c r="BMN8" s="27"/>
      <c r="BMO8" s="27"/>
      <c r="BMP8" s="27"/>
      <c r="BMQ8" s="27"/>
      <c r="BMR8" s="27"/>
      <c r="BMS8" s="27"/>
      <c r="BMT8" s="27"/>
      <c r="BMU8" s="27"/>
      <c r="BMV8" s="27"/>
      <c r="BMW8" s="27"/>
      <c r="BMX8" s="27"/>
      <c r="BMY8" s="27"/>
      <c r="BMZ8" s="27"/>
      <c r="BNA8" s="27"/>
      <c r="BNB8" s="27"/>
      <c r="BNC8" s="27"/>
      <c r="BND8" s="27"/>
      <c r="BNE8" s="27"/>
      <c r="BNF8" s="27"/>
      <c r="BNG8" s="27"/>
      <c r="BNH8" s="27"/>
      <c r="BNI8" s="27"/>
      <c r="BNJ8" s="27"/>
      <c r="BNK8" s="27"/>
      <c r="BNL8" s="27"/>
      <c r="BNM8" s="27"/>
      <c r="BNN8" s="27"/>
      <c r="BNO8" s="27"/>
      <c r="BNP8" s="27"/>
      <c r="BNQ8" s="27"/>
      <c r="BNR8" s="27"/>
      <c r="BNS8" s="27"/>
      <c r="BNT8" s="27"/>
      <c r="BNU8" s="27"/>
      <c r="BNV8" s="27"/>
      <c r="BNW8" s="27"/>
      <c r="BNX8" s="27"/>
      <c r="BNY8" s="27"/>
      <c r="BNZ8" s="27"/>
      <c r="BOA8" s="27"/>
      <c r="BOB8" s="27"/>
      <c r="BOC8" s="27"/>
      <c r="BOD8" s="27"/>
      <c r="BOE8" s="27"/>
      <c r="BOF8" s="27"/>
      <c r="BOG8" s="27"/>
      <c r="BOH8" s="27"/>
      <c r="BOI8" s="27"/>
      <c r="BOJ8" s="27"/>
      <c r="BOK8" s="27"/>
      <c r="BOL8" s="27"/>
      <c r="BOM8" s="27"/>
      <c r="BON8" s="27"/>
      <c r="BOO8" s="27"/>
      <c r="BOP8" s="27"/>
      <c r="BOQ8" s="27"/>
      <c r="BOR8" s="27"/>
      <c r="BOS8" s="27"/>
      <c r="BOT8" s="27"/>
      <c r="BOU8" s="27"/>
      <c r="BOV8" s="27"/>
      <c r="BOW8" s="27"/>
      <c r="BOX8" s="27"/>
      <c r="BOY8" s="27"/>
      <c r="BOZ8" s="27"/>
      <c r="BPA8" s="27"/>
      <c r="BPB8" s="27"/>
      <c r="BPC8" s="27"/>
      <c r="BPD8" s="27"/>
      <c r="BPE8" s="27"/>
      <c r="BPF8" s="27"/>
      <c r="BPG8" s="27"/>
      <c r="BPH8" s="27"/>
      <c r="BPI8" s="27"/>
      <c r="BPJ8" s="27"/>
      <c r="BPK8" s="27"/>
      <c r="BPL8" s="27"/>
      <c r="BPM8" s="27"/>
      <c r="BPN8" s="27"/>
      <c r="BPO8" s="27"/>
      <c r="BPP8" s="27"/>
      <c r="BPQ8" s="27"/>
      <c r="BPR8" s="27"/>
      <c r="BPS8" s="27"/>
      <c r="BPT8" s="27"/>
      <c r="BPU8" s="27"/>
      <c r="BPV8" s="27"/>
      <c r="BPW8" s="27"/>
      <c r="BPX8" s="27"/>
      <c r="BPY8" s="27"/>
      <c r="BPZ8" s="27"/>
      <c r="BQA8" s="27"/>
      <c r="BQB8" s="27"/>
      <c r="BQC8" s="27"/>
      <c r="BQD8" s="27"/>
      <c r="BQE8" s="27"/>
      <c r="BQF8" s="27"/>
      <c r="BQG8" s="27"/>
      <c r="BQH8" s="27"/>
      <c r="BQI8" s="27"/>
      <c r="BQJ8" s="27"/>
      <c r="BQK8" s="27"/>
      <c r="BQL8" s="27"/>
      <c r="BQM8" s="27"/>
      <c r="BQN8" s="27"/>
      <c r="BQO8" s="27"/>
      <c r="BQP8" s="27"/>
      <c r="BQQ8" s="27"/>
      <c r="BQR8" s="27"/>
      <c r="BQS8" s="27"/>
      <c r="BQT8" s="27"/>
      <c r="BQU8" s="27"/>
      <c r="BQV8" s="27"/>
      <c r="BQW8" s="27"/>
      <c r="BQX8" s="27"/>
      <c r="BQY8" s="27"/>
      <c r="BQZ8" s="27"/>
      <c r="BRA8" s="27"/>
      <c r="BRB8" s="27"/>
      <c r="BRC8" s="27"/>
      <c r="BRD8" s="27"/>
      <c r="BRE8" s="27"/>
      <c r="BRF8" s="27"/>
      <c r="BRG8" s="27"/>
      <c r="BRH8" s="27"/>
      <c r="BRI8" s="27"/>
      <c r="BRJ8" s="27"/>
      <c r="BRK8" s="27"/>
      <c r="BRL8" s="27"/>
      <c r="BRM8" s="27"/>
      <c r="BRN8" s="27"/>
      <c r="BRO8" s="27"/>
      <c r="BRP8" s="27"/>
      <c r="BRQ8" s="27"/>
      <c r="BRR8" s="27"/>
      <c r="BRS8" s="27"/>
      <c r="BRT8" s="27"/>
      <c r="BRU8" s="27"/>
      <c r="BRV8" s="27"/>
      <c r="BRW8" s="27"/>
      <c r="BRX8" s="27"/>
      <c r="BRY8" s="27"/>
      <c r="BRZ8" s="27"/>
      <c r="BSA8" s="27"/>
      <c r="BSB8" s="27"/>
      <c r="BSC8" s="27"/>
      <c r="BSD8" s="27"/>
      <c r="BSE8" s="27"/>
      <c r="BSF8" s="27"/>
      <c r="BSG8" s="27"/>
      <c r="BSH8" s="27"/>
      <c r="BSI8" s="27"/>
      <c r="BSJ8" s="27"/>
      <c r="BSK8" s="27"/>
      <c r="BSL8" s="27"/>
      <c r="BSM8" s="27"/>
      <c r="BSN8" s="27"/>
      <c r="BSO8" s="27"/>
      <c r="BSP8" s="27"/>
      <c r="BSQ8" s="27"/>
      <c r="BSR8" s="27"/>
      <c r="BSS8" s="27"/>
      <c r="BST8" s="27"/>
      <c r="BSU8" s="27"/>
      <c r="BSV8" s="27"/>
      <c r="BSW8" s="27"/>
      <c r="BSX8" s="27"/>
      <c r="BSY8" s="27"/>
      <c r="BSZ8" s="27"/>
      <c r="BTA8" s="27"/>
      <c r="BTB8" s="27"/>
      <c r="BTC8" s="27"/>
      <c r="BTD8" s="27"/>
      <c r="BTE8" s="27"/>
      <c r="BTF8" s="27"/>
      <c r="BTG8" s="27"/>
      <c r="BTH8" s="27"/>
      <c r="BTI8" s="27"/>
      <c r="BTJ8" s="27"/>
      <c r="BTK8" s="27"/>
      <c r="BTL8" s="27"/>
      <c r="BTM8" s="27"/>
      <c r="BTN8" s="27"/>
      <c r="BTO8" s="27"/>
      <c r="BTP8" s="27"/>
      <c r="BTQ8" s="27"/>
      <c r="BTR8" s="27"/>
      <c r="BTS8" s="27"/>
      <c r="BTT8" s="27"/>
      <c r="BTU8" s="27"/>
      <c r="BTV8" s="27"/>
      <c r="BTW8" s="27"/>
      <c r="BTX8" s="27"/>
      <c r="BTY8" s="27"/>
      <c r="BTZ8" s="27"/>
      <c r="BUA8" s="27"/>
      <c r="BUB8" s="27"/>
      <c r="BUC8" s="27"/>
      <c r="BUD8" s="27"/>
      <c r="BUE8" s="27"/>
      <c r="BUF8" s="27"/>
      <c r="BUG8" s="27"/>
      <c r="BUH8" s="27"/>
      <c r="BUI8" s="27"/>
      <c r="BUJ8" s="27"/>
      <c r="BUK8" s="27"/>
      <c r="BUL8" s="27"/>
      <c r="BUM8" s="27"/>
      <c r="BUN8" s="27"/>
      <c r="BUO8" s="27"/>
      <c r="BUP8" s="27"/>
      <c r="BUQ8" s="27"/>
      <c r="BUR8" s="27"/>
      <c r="BUS8" s="27"/>
      <c r="BUT8" s="27"/>
      <c r="BUU8" s="27"/>
      <c r="BUV8" s="27"/>
      <c r="BUW8" s="27"/>
      <c r="BUX8" s="27"/>
      <c r="BUY8" s="27"/>
      <c r="BUZ8" s="27"/>
      <c r="BVA8" s="27"/>
      <c r="BVB8" s="27"/>
      <c r="BVC8" s="27"/>
      <c r="BVD8" s="27"/>
      <c r="BVE8" s="27"/>
      <c r="BVF8" s="27"/>
      <c r="BVG8" s="27"/>
      <c r="BVH8" s="27"/>
      <c r="BVI8" s="27"/>
      <c r="BVJ8" s="27"/>
      <c r="BVK8" s="27"/>
      <c r="BVL8" s="27"/>
      <c r="BVM8" s="27"/>
      <c r="BVN8" s="27"/>
      <c r="BVO8" s="27"/>
      <c r="BVP8" s="27"/>
      <c r="BVQ8" s="27"/>
      <c r="BVR8" s="27"/>
      <c r="BVS8" s="27"/>
      <c r="BVT8" s="27"/>
      <c r="BVU8" s="27"/>
      <c r="BVV8" s="27"/>
      <c r="BVW8" s="27"/>
      <c r="BVX8" s="27"/>
      <c r="BVY8" s="27"/>
      <c r="BVZ8" s="27"/>
      <c r="BWA8" s="27"/>
      <c r="BWB8" s="27"/>
      <c r="BWC8" s="27"/>
      <c r="BWD8" s="27"/>
      <c r="BWE8" s="27"/>
      <c r="BWF8" s="27"/>
      <c r="BWG8" s="27"/>
      <c r="BWH8" s="27"/>
      <c r="BWI8" s="27"/>
      <c r="BWJ8" s="27"/>
      <c r="BWK8" s="27"/>
      <c r="BWL8" s="27"/>
      <c r="BWM8" s="27"/>
      <c r="BWN8" s="27"/>
      <c r="BWO8" s="27"/>
      <c r="BWP8" s="27"/>
      <c r="BWQ8" s="27"/>
      <c r="BWR8" s="27"/>
      <c r="BWS8" s="27"/>
      <c r="BWT8" s="27"/>
      <c r="BWU8" s="27"/>
      <c r="BWV8" s="27"/>
      <c r="BWW8" s="27"/>
      <c r="BWX8" s="27"/>
      <c r="BWY8" s="27"/>
      <c r="BWZ8" s="27"/>
      <c r="BXA8" s="27"/>
      <c r="BXB8" s="27"/>
      <c r="BXC8" s="27"/>
      <c r="BXD8" s="27"/>
      <c r="BXE8" s="27"/>
      <c r="BXF8" s="27"/>
      <c r="BXG8" s="27"/>
      <c r="BXH8" s="27"/>
      <c r="BXI8" s="27"/>
      <c r="BXJ8" s="27"/>
      <c r="BXK8" s="27"/>
      <c r="BXL8" s="27"/>
      <c r="BXM8" s="27"/>
      <c r="BXN8" s="27"/>
      <c r="BXO8" s="27"/>
      <c r="BXP8" s="27"/>
      <c r="BXQ8" s="27"/>
      <c r="BXR8" s="27"/>
      <c r="BXS8" s="27"/>
      <c r="BXT8" s="27"/>
      <c r="BXU8" s="27"/>
      <c r="BXV8" s="27"/>
      <c r="BXW8" s="27"/>
      <c r="BXX8" s="27"/>
      <c r="BXY8" s="27"/>
      <c r="BXZ8" s="27"/>
      <c r="BYA8" s="27"/>
      <c r="BYB8" s="27"/>
      <c r="BYC8" s="27"/>
      <c r="BYD8" s="27"/>
      <c r="BYE8" s="27"/>
      <c r="BYF8" s="27"/>
      <c r="BYG8" s="27"/>
      <c r="BYH8" s="27"/>
      <c r="BYI8" s="27"/>
      <c r="BYJ8" s="27"/>
      <c r="BYK8" s="27"/>
      <c r="BYL8" s="27"/>
      <c r="BYM8" s="27"/>
      <c r="BYN8" s="27"/>
      <c r="BYO8" s="27"/>
      <c r="BYP8" s="27"/>
      <c r="BYQ8" s="27"/>
      <c r="BYR8" s="27"/>
      <c r="BYS8" s="27"/>
      <c r="BYT8" s="27"/>
      <c r="BYU8" s="27"/>
      <c r="BYV8" s="27"/>
      <c r="BYW8" s="27"/>
      <c r="BYX8" s="27"/>
      <c r="BYY8" s="27"/>
      <c r="BYZ8" s="27"/>
      <c r="BZA8" s="27"/>
      <c r="BZB8" s="27"/>
      <c r="BZC8" s="27"/>
      <c r="BZD8" s="27"/>
      <c r="BZE8" s="27"/>
      <c r="BZF8" s="27"/>
      <c r="BZG8" s="27"/>
      <c r="BZH8" s="27"/>
      <c r="BZI8" s="27"/>
      <c r="BZJ8" s="27"/>
      <c r="BZK8" s="27"/>
      <c r="BZL8" s="27"/>
      <c r="BZM8" s="27"/>
      <c r="BZN8" s="27"/>
      <c r="BZO8" s="27"/>
      <c r="BZP8" s="27"/>
      <c r="BZQ8" s="27"/>
      <c r="BZR8" s="27"/>
      <c r="BZS8" s="27"/>
      <c r="BZT8" s="27"/>
      <c r="BZU8" s="27"/>
      <c r="BZV8" s="27"/>
      <c r="BZW8" s="27"/>
      <c r="BZX8" s="27"/>
      <c r="BZY8" s="27"/>
      <c r="BZZ8" s="27"/>
      <c r="CAA8" s="27"/>
      <c r="CAB8" s="27"/>
      <c r="CAC8" s="27"/>
      <c r="CAD8" s="27"/>
      <c r="CAE8" s="27"/>
      <c r="CAF8" s="27"/>
      <c r="CAG8" s="27"/>
      <c r="CAH8" s="27"/>
      <c r="CAI8" s="27"/>
      <c r="CAJ8" s="27"/>
      <c r="CAK8" s="27"/>
      <c r="CAL8" s="27"/>
      <c r="CAM8" s="27"/>
      <c r="CAN8" s="27"/>
      <c r="CAO8" s="27"/>
      <c r="CAP8" s="27"/>
      <c r="CAQ8" s="27"/>
      <c r="CAR8" s="27"/>
      <c r="CAS8" s="27"/>
      <c r="CAT8" s="27"/>
      <c r="CAU8" s="27"/>
      <c r="CAV8" s="27"/>
      <c r="CAW8" s="27"/>
      <c r="CAX8" s="27"/>
      <c r="CAY8" s="27"/>
      <c r="CAZ8" s="27"/>
      <c r="CBA8" s="27"/>
      <c r="CBB8" s="27"/>
      <c r="CBC8" s="27"/>
      <c r="CBD8" s="27"/>
      <c r="CBE8" s="27"/>
      <c r="CBF8" s="27"/>
      <c r="CBG8" s="27"/>
      <c r="CBH8" s="27"/>
      <c r="CBI8" s="27"/>
      <c r="CBJ8" s="27"/>
      <c r="CBK8" s="27"/>
      <c r="CBL8" s="27"/>
      <c r="CBM8" s="27"/>
      <c r="CBN8" s="27"/>
      <c r="CBO8" s="27"/>
      <c r="CBP8" s="27"/>
      <c r="CBQ8" s="27"/>
      <c r="CBR8" s="27"/>
      <c r="CBS8" s="27"/>
      <c r="CBT8" s="27"/>
      <c r="CBU8" s="27"/>
      <c r="CBV8" s="27"/>
      <c r="CBW8" s="27"/>
      <c r="CBX8" s="27"/>
      <c r="CBY8" s="27"/>
      <c r="CBZ8" s="27"/>
      <c r="CCA8" s="27"/>
      <c r="CCB8" s="27"/>
      <c r="CCC8" s="27"/>
      <c r="CCD8" s="27"/>
      <c r="CCE8" s="27"/>
      <c r="CCF8" s="27"/>
      <c r="CCG8" s="27"/>
      <c r="CCH8" s="27"/>
      <c r="CCI8" s="27"/>
      <c r="CCJ8" s="27"/>
      <c r="CCK8" s="27"/>
      <c r="CCL8" s="27"/>
      <c r="CCM8" s="27"/>
      <c r="CCN8" s="27"/>
      <c r="CCO8" s="27"/>
      <c r="CCP8" s="27"/>
      <c r="CCQ8" s="27"/>
      <c r="CCR8" s="27"/>
      <c r="CCS8" s="27"/>
      <c r="CCT8" s="27"/>
      <c r="CCU8" s="27"/>
      <c r="CCV8" s="27"/>
      <c r="CCW8" s="27"/>
      <c r="CCX8" s="27"/>
      <c r="CCY8" s="27"/>
      <c r="CCZ8" s="27"/>
      <c r="CDA8" s="27"/>
      <c r="CDB8" s="27"/>
      <c r="CDC8" s="27"/>
      <c r="CDD8" s="27"/>
      <c r="CDE8" s="27"/>
      <c r="CDF8" s="27"/>
      <c r="CDG8" s="27"/>
      <c r="CDH8" s="27"/>
      <c r="CDI8" s="27"/>
      <c r="CDJ8" s="27"/>
      <c r="CDK8" s="27"/>
      <c r="CDL8" s="27"/>
      <c r="CDM8" s="27"/>
      <c r="CDN8" s="27"/>
      <c r="CDO8" s="27"/>
      <c r="CDP8" s="27"/>
      <c r="CDQ8" s="27"/>
      <c r="CDR8" s="27"/>
      <c r="CDS8" s="27"/>
      <c r="CDT8" s="27"/>
      <c r="CDU8" s="27"/>
      <c r="CDV8" s="27"/>
      <c r="CDW8" s="27"/>
      <c r="CDX8" s="27"/>
      <c r="CDY8" s="27"/>
      <c r="CDZ8" s="27"/>
      <c r="CEA8" s="27"/>
      <c r="CEB8" s="27"/>
      <c r="CEC8" s="27"/>
      <c r="CED8" s="27"/>
      <c r="CEE8" s="27"/>
      <c r="CEF8" s="27"/>
      <c r="CEG8" s="27"/>
      <c r="CEH8" s="27"/>
      <c r="CEI8" s="27"/>
      <c r="CEJ8" s="27"/>
      <c r="CEK8" s="27"/>
      <c r="CEL8" s="27"/>
      <c r="CEM8" s="27"/>
      <c r="CEN8" s="27"/>
      <c r="CEO8" s="27"/>
      <c r="CEP8" s="27"/>
      <c r="CEQ8" s="27"/>
      <c r="CER8" s="27"/>
      <c r="CES8" s="27"/>
      <c r="CET8" s="27"/>
      <c r="CEU8" s="27"/>
      <c r="CEV8" s="27"/>
      <c r="CEW8" s="27"/>
      <c r="CEX8" s="27"/>
      <c r="CEY8" s="27"/>
      <c r="CEZ8" s="27"/>
      <c r="CFA8" s="27"/>
      <c r="CFB8" s="27"/>
      <c r="CFC8" s="27"/>
      <c r="CFD8" s="27"/>
      <c r="CFE8" s="27"/>
      <c r="CFF8" s="27"/>
      <c r="CFG8" s="27"/>
      <c r="CFH8" s="27"/>
      <c r="CFI8" s="27"/>
      <c r="CFJ8" s="27"/>
      <c r="CFK8" s="27"/>
      <c r="CFL8" s="27"/>
      <c r="CFM8" s="27"/>
      <c r="CFN8" s="27"/>
      <c r="CFO8" s="27"/>
      <c r="CFP8" s="27"/>
      <c r="CFQ8" s="27"/>
      <c r="CFR8" s="27"/>
      <c r="CFS8" s="27"/>
      <c r="CFT8" s="27"/>
      <c r="CFU8" s="27"/>
      <c r="CFV8" s="27"/>
      <c r="CFW8" s="27"/>
      <c r="CFX8" s="27"/>
      <c r="CFY8" s="27"/>
      <c r="CFZ8" s="27"/>
      <c r="CGA8" s="27"/>
      <c r="CGB8" s="27"/>
      <c r="CGC8" s="27"/>
      <c r="CGD8" s="27"/>
      <c r="CGE8" s="27"/>
      <c r="CGF8" s="27"/>
      <c r="CGG8" s="27"/>
      <c r="CGH8" s="27"/>
      <c r="CGI8" s="27"/>
      <c r="CGJ8" s="27"/>
      <c r="CGK8" s="27"/>
      <c r="CGL8" s="27"/>
      <c r="CGM8" s="27"/>
      <c r="CGN8" s="27"/>
      <c r="CGO8" s="27"/>
      <c r="CGP8" s="27"/>
      <c r="CGQ8" s="27"/>
      <c r="CGR8" s="27"/>
      <c r="CGS8" s="27"/>
      <c r="CGT8" s="27"/>
      <c r="CGU8" s="27"/>
      <c r="CGV8" s="27"/>
      <c r="CGW8" s="27"/>
      <c r="CGX8" s="27"/>
      <c r="CGY8" s="27"/>
      <c r="CGZ8" s="27"/>
      <c r="CHA8" s="27"/>
      <c r="CHB8" s="27"/>
      <c r="CHC8" s="27"/>
      <c r="CHD8" s="27"/>
      <c r="CHE8" s="27"/>
      <c r="CHF8" s="27"/>
      <c r="CHG8" s="27"/>
      <c r="CHH8" s="27"/>
      <c r="CHI8" s="27"/>
      <c r="CHJ8" s="27"/>
      <c r="CHK8" s="27"/>
      <c r="CHL8" s="27"/>
      <c r="CHM8" s="27"/>
      <c r="CHN8" s="27"/>
      <c r="CHO8" s="27"/>
      <c r="CHP8" s="27"/>
      <c r="CHQ8" s="27"/>
      <c r="CHR8" s="27"/>
      <c r="CHS8" s="27"/>
      <c r="CHT8" s="27"/>
      <c r="CHU8" s="27"/>
      <c r="CHV8" s="27"/>
      <c r="CHW8" s="27"/>
      <c r="CHX8" s="27"/>
      <c r="CHY8" s="27"/>
      <c r="CHZ8" s="27"/>
      <c r="CIA8" s="27"/>
      <c r="CIB8" s="27"/>
      <c r="CIC8" s="27"/>
      <c r="CID8" s="27"/>
      <c r="CIE8" s="27"/>
      <c r="CIF8" s="27"/>
      <c r="CIG8" s="27"/>
      <c r="CIH8" s="27"/>
      <c r="CII8" s="27"/>
      <c r="CIJ8" s="27"/>
      <c r="CIK8" s="27"/>
      <c r="CIL8" s="27"/>
      <c r="CIM8" s="27"/>
      <c r="CIN8" s="27"/>
      <c r="CIO8" s="27"/>
      <c r="CIP8" s="27"/>
      <c r="CIQ8" s="27"/>
      <c r="CIR8" s="27"/>
      <c r="CIS8" s="27"/>
      <c r="CIT8" s="27"/>
      <c r="CIU8" s="27"/>
      <c r="CIV8" s="27"/>
      <c r="CIW8" s="27"/>
      <c r="CIX8" s="27"/>
      <c r="CIY8" s="27"/>
      <c r="CIZ8" s="27"/>
      <c r="CJA8" s="27"/>
      <c r="CJB8" s="27"/>
      <c r="CJC8" s="27"/>
      <c r="CJD8" s="27"/>
      <c r="CJE8" s="27"/>
      <c r="CJF8" s="27"/>
      <c r="CJG8" s="27"/>
      <c r="CJH8" s="27"/>
      <c r="CJI8" s="27"/>
      <c r="CJJ8" s="27"/>
      <c r="CJK8" s="27"/>
      <c r="CJL8" s="27"/>
      <c r="CJM8" s="27"/>
      <c r="CJN8" s="27"/>
      <c r="CJO8" s="27"/>
      <c r="CJP8" s="27"/>
      <c r="CJQ8" s="27"/>
      <c r="CJR8" s="27"/>
      <c r="CJS8" s="27"/>
      <c r="CJT8" s="27"/>
      <c r="CJU8" s="27"/>
      <c r="CJV8" s="27"/>
      <c r="CJW8" s="27"/>
      <c r="CJX8" s="27"/>
      <c r="CJY8" s="27"/>
      <c r="CJZ8" s="27"/>
      <c r="CKA8" s="27"/>
      <c r="CKB8" s="27"/>
      <c r="CKC8" s="27"/>
      <c r="CKD8" s="27"/>
      <c r="CKE8" s="27"/>
      <c r="CKF8" s="27"/>
      <c r="CKG8" s="27"/>
      <c r="CKH8" s="27"/>
      <c r="CKI8" s="27"/>
      <c r="CKJ8" s="27"/>
      <c r="CKK8" s="27"/>
      <c r="CKL8" s="27"/>
      <c r="CKM8" s="27"/>
      <c r="CKN8" s="27"/>
      <c r="CKO8" s="27"/>
      <c r="CKP8" s="27"/>
      <c r="CKQ8" s="27"/>
      <c r="CKR8" s="27"/>
      <c r="CKS8" s="27"/>
      <c r="CKT8" s="27"/>
      <c r="CKU8" s="27"/>
      <c r="CKV8" s="27"/>
      <c r="CKW8" s="27"/>
      <c r="CKX8" s="27"/>
      <c r="CKY8" s="27"/>
      <c r="CKZ8" s="27"/>
      <c r="CLA8" s="27"/>
      <c r="CLB8" s="27"/>
      <c r="CLC8" s="27"/>
      <c r="CLD8" s="27"/>
      <c r="CLE8" s="27"/>
      <c r="CLF8" s="27"/>
      <c r="CLG8" s="27"/>
      <c r="CLH8" s="27"/>
      <c r="CLI8" s="27"/>
      <c r="CLJ8" s="27"/>
      <c r="CLK8" s="27"/>
      <c r="CLL8" s="27"/>
      <c r="CLM8" s="27"/>
      <c r="CLN8" s="27"/>
      <c r="CLO8" s="27"/>
      <c r="CLP8" s="27"/>
      <c r="CLQ8" s="27"/>
      <c r="CLR8" s="27"/>
      <c r="CLS8" s="27"/>
      <c r="CLT8" s="27"/>
      <c r="CLU8" s="27"/>
      <c r="CLV8" s="27"/>
      <c r="CLW8" s="27"/>
      <c r="CLX8" s="27"/>
      <c r="CLY8" s="27"/>
      <c r="CLZ8" s="27"/>
      <c r="CMA8" s="27"/>
      <c r="CMB8" s="27"/>
      <c r="CMC8" s="27"/>
      <c r="CMD8" s="27"/>
      <c r="CME8" s="27"/>
      <c r="CMF8" s="27"/>
      <c r="CMG8" s="27"/>
      <c r="CMH8" s="27"/>
      <c r="CMI8" s="27"/>
      <c r="CMJ8" s="27"/>
      <c r="CMK8" s="27"/>
      <c r="CML8" s="27"/>
      <c r="CMM8" s="27"/>
      <c r="CMN8" s="27"/>
      <c r="CMO8" s="27"/>
      <c r="CMP8" s="27"/>
      <c r="CMQ8" s="27"/>
      <c r="CMR8" s="27"/>
      <c r="CMS8" s="27"/>
      <c r="CMT8" s="27"/>
      <c r="CMU8" s="27"/>
      <c r="CMV8" s="27"/>
      <c r="CMW8" s="27"/>
      <c r="CMX8" s="27"/>
      <c r="CMY8" s="27"/>
      <c r="CMZ8" s="27"/>
      <c r="CNA8" s="27"/>
      <c r="CNB8" s="27"/>
      <c r="CNC8" s="27"/>
      <c r="CND8" s="27"/>
      <c r="CNE8" s="27"/>
      <c r="CNF8" s="27"/>
      <c r="CNG8" s="27"/>
      <c r="CNH8" s="27"/>
      <c r="CNI8" s="27"/>
      <c r="CNJ8" s="27"/>
      <c r="CNK8" s="27"/>
      <c r="CNL8" s="27"/>
      <c r="CNM8" s="27"/>
      <c r="CNN8" s="27"/>
      <c r="CNO8" s="27"/>
      <c r="CNP8" s="27"/>
      <c r="CNQ8" s="27"/>
      <c r="CNR8" s="27"/>
      <c r="CNS8" s="27"/>
      <c r="CNT8" s="27"/>
      <c r="CNU8" s="27"/>
      <c r="CNV8" s="27"/>
      <c r="CNW8" s="27"/>
      <c r="CNX8" s="27"/>
      <c r="CNY8" s="27"/>
      <c r="CNZ8" s="27"/>
      <c r="COA8" s="27"/>
      <c r="COB8" s="27"/>
      <c r="COC8" s="27"/>
      <c r="COD8" s="27"/>
      <c r="COE8" s="27"/>
      <c r="COF8" s="27"/>
      <c r="COG8" s="27"/>
      <c r="COH8" s="27"/>
      <c r="COI8" s="27"/>
      <c r="COJ8" s="27"/>
      <c r="COK8" s="27"/>
      <c r="COL8" s="27"/>
      <c r="COM8" s="27"/>
      <c r="CON8" s="27"/>
      <c r="COO8" s="27"/>
      <c r="COP8" s="27"/>
      <c r="COQ8" s="27"/>
      <c r="COR8" s="27"/>
      <c r="COS8" s="27"/>
      <c r="COT8" s="27"/>
      <c r="COU8" s="27"/>
      <c r="COV8" s="27"/>
      <c r="COW8" s="27"/>
      <c r="COX8" s="27"/>
      <c r="COY8" s="27"/>
      <c r="COZ8" s="27"/>
      <c r="CPA8" s="27"/>
      <c r="CPB8" s="27"/>
      <c r="CPC8" s="27"/>
      <c r="CPD8" s="27"/>
      <c r="CPE8" s="27"/>
      <c r="CPF8" s="27"/>
      <c r="CPG8" s="27"/>
      <c r="CPH8" s="27"/>
      <c r="CPI8" s="27"/>
      <c r="CPJ8" s="27"/>
      <c r="CPK8" s="27"/>
      <c r="CPL8" s="27"/>
      <c r="CPM8" s="27"/>
      <c r="CPN8" s="27"/>
      <c r="CPO8" s="27"/>
      <c r="CPP8" s="27"/>
      <c r="CPQ8" s="27"/>
      <c r="CPR8" s="27"/>
      <c r="CPS8" s="27"/>
      <c r="CPT8" s="27"/>
      <c r="CPU8" s="27"/>
      <c r="CPV8" s="27"/>
      <c r="CPW8" s="27"/>
      <c r="CPX8" s="27"/>
      <c r="CPY8" s="27"/>
      <c r="CPZ8" s="27"/>
      <c r="CQA8" s="27"/>
      <c r="CQB8" s="27"/>
      <c r="CQC8" s="27"/>
      <c r="CQD8" s="27"/>
      <c r="CQE8" s="27"/>
      <c r="CQF8" s="27"/>
      <c r="CQG8" s="27"/>
      <c r="CQH8" s="27"/>
      <c r="CQI8" s="27"/>
      <c r="CQJ8" s="27"/>
      <c r="CQK8" s="27"/>
      <c r="CQL8" s="27"/>
      <c r="CQM8" s="27"/>
      <c r="CQN8" s="27"/>
      <c r="CQO8" s="27"/>
      <c r="CQP8" s="27"/>
      <c r="CQQ8" s="27"/>
      <c r="CQR8" s="27"/>
      <c r="CQS8" s="27"/>
      <c r="CQT8" s="27"/>
      <c r="CQU8" s="27"/>
      <c r="CQV8" s="27"/>
      <c r="CQW8" s="27"/>
      <c r="CQX8" s="27"/>
      <c r="CQY8" s="27"/>
      <c r="CQZ8" s="27"/>
      <c r="CRA8" s="27"/>
      <c r="CRB8" s="27"/>
      <c r="CRC8" s="27"/>
      <c r="CRD8" s="27"/>
      <c r="CRE8" s="27"/>
      <c r="CRF8" s="27"/>
      <c r="CRG8" s="27"/>
      <c r="CRH8" s="27"/>
      <c r="CRI8" s="27"/>
      <c r="CRJ8" s="27"/>
      <c r="CRK8" s="27"/>
      <c r="CRL8" s="27"/>
      <c r="CRM8" s="27"/>
      <c r="CRN8" s="27"/>
      <c r="CRO8" s="27"/>
      <c r="CRP8" s="27"/>
      <c r="CRQ8" s="27"/>
      <c r="CRR8" s="27"/>
      <c r="CRS8" s="27"/>
      <c r="CRT8" s="27"/>
      <c r="CRU8" s="27"/>
      <c r="CRV8" s="27"/>
      <c r="CRW8" s="27"/>
      <c r="CRX8" s="27"/>
      <c r="CRY8" s="27"/>
      <c r="CRZ8" s="27"/>
      <c r="CSA8" s="27"/>
      <c r="CSB8" s="27"/>
      <c r="CSC8" s="27"/>
      <c r="CSD8" s="27"/>
      <c r="CSE8" s="27"/>
      <c r="CSF8" s="27"/>
      <c r="CSG8" s="27"/>
      <c r="CSH8" s="27"/>
      <c r="CSI8" s="27"/>
      <c r="CSJ8" s="27"/>
      <c r="CSK8" s="27"/>
      <c r="CSL8" s="27"/>
      <c r="CSM8" s="27"/>
      <c r="CSN8" s="27"/>
      <c r="CSO8" s="27"/>
      <c r="CSP8" s="27"/>
      <c r="CSQ8" s="27"/>
      <c r="CSR8" s="27"/>
      <c r="CSS8" s="27"/>
      <c r="CST8" s="27"/>
      <c r="CSU8" s="27"/>
      <c r="CSV8" s="27"/>
      <c r="CSW8" s="27"/>
      <c r="CSX8" s="27"/>
      <c r="CSY8" s="27"/>
      <c r="CSZ8" s="27"/>
      <c r="CTA8" s="27"/>
      <c r="CTB8" s="27"/>
      <c r="CTC8" s="27"/>
      <c r="CTD8" s="27"/>
      <c r="CTE8" s="27"/>
      <c r="CTF8" s="27"/>
      <c r="CTG8" s="27"/>
      <c r="CTH8" s="27"/>
      <c r="CTI8" s="27"/>
      <c r="CTJ8" s="27"/>
      <c r="CTK8" s="27"/>
      <c r="CTL8" s="27"/>
      <c r="CTM8" s="27"/>
      <c r="CTN8" s="27"/>
      <c r="CTO8" s="27"/>
      <c r="CTP8" s="27"/>
      <c r="CTQ8" s="27"/>
      <c r="CTR8" s="27"/>
      <c r="CTS8" s="27"/>
      <c r="CTT8" s="27"/>
      <c r="CTU8" s="27"/>
      <c r="CTV8" s="27"/>
      <c r="CTW8" s="27"/>
      <c r="CTX8" s="27"/>
      <c r="CTY8" s="27"/>
      <c r="CTZ8" s="27"/>
      <c r="CUA8" s="27"/>
      <c r="CUB8" s="27"/>
      <c r="CUC8" s="27"/>
      <c r="CUD8" s="27"/>
      <c r="CUE8" s="27"/>
      <c r="CUF8" s="27"/>
      <c r="CUG8" s="27"/>
      <c r="CUH8" s="27"/>
      <c r="CUI8" s="27"/>
      <c r="CUJ8" s="27"/>
      <c r="CUK8" s="27"/>
      <c r="CUL8" s="27"/>
      <c r="CUM8" s="27"/>
      <c r="CUN8" s="27"/>
      <c r="CUO8" s="27"/>
      <c r="CUP8" s="27"/>
      <c r="CUQ8" s="27"/>
      <c r="CUR8" s="27"/>
      <c r="CUS8" s="27"/>
      <c r="CUT8" s="27"/>
      <c r="CUU8" s="27"/>
      <c r="CUV8" s="27"/>
      <c r="CUW8" s="27"/>
      <c r="CUX8" s="27"/>
      <c r="CUY8" s="27"/>
      <c r="CUZ8" s="27"/>
      <c r="CVA8" s="27"/>
      <c r="CVB8" s="27"/>
      <c r="CVC8" s="27"/>
      <c r="CVD8" s="27"/>
      <c r="CVE8" s="27"/>
      <c r="CVF8" s="27"/>
      <c r="CVG8" s="27"/>
      <c r="CVH8" s="27"/>
      <c r="CVI8" s="27"/>
      <c r="CVJ8" s="27"/>
      <c r="CVK8" s="27"/>
      <c r="CVL8" s="27"/>
      <c r="CVM8" s="27"/>
      <c r="CVN8" s="27"/>
      <c r="CVO8" s="27"/>
      <c r="CVP8" s="27"/>
      <c r="CVQ8" s="27"/>
      <c r="CVR8" s="27"/>
      <c r="CVS8" s="27"/>
      <c r="CVT8" s="27"/>
      <c r="CVU8" s="27"/>
      <c r="CVV8" s="27"/>
      <c r="CVW8" s="27"/>
      <c r="CVX8" s="27"/>
      <c r="CVY8" s="27"/>
      <c r="CVZ8" s="27"/>
      <c r="CWA8" s="27"/>
      <c r="CWB8" s="27"/>
      <c r="CWC8" s="27"/>
      <c r="CWD8" s="27"/>
      <c r="CWE8" s="27"/>
      <c r="CWF8" s="27"/>
      <c r="CWG8" s="27"/>
      <c r="CWH8" s="27"/>
      <c r="CWI8" s="27"/>
      <c r="CWJ8" s="27"/>
      <c r="CWK8" s="27"/>
      <c r="CWL8" s="27"/>
      <c r="CWM8" s="27"/>
      <c r="CWN8" s="27"/>
      <c r="CWO8" s="27"/>
      <c r="CWP8" s="27"/>
      <c r="CWQ8" s="27"/>
      <c r="CWR8" s="27"/>
      <c r="CWS8" s="27"/>
      <c r="CWT8" s="27"/>
      <c r="CWU8" s="27"/>
      <c r="CWV8" s="27"/>
      <c r="CWW8" s="27"/>
      <c r="CWX8" s="27"/>
      <c r="CWY8" s="27"/>
      <c r="CWZ8" s="27"/>
      <c r="CXA8" s="27"/>
      <c r="CXB8" s="27"/>
      <c r="CXC8" s="27"/>
      <c r="CXD8" s="27"/>
      <c r="CXE8" s="27"/>
      <c r="CXF8" s="27"/>
      <c r="CXG8" s="27"/>
      <c r="CXH8" s="27"/>
      <c r="CXI8" s="27"/>
      <c r="CXJ8" s="27"/>
      <c r="CXK8" s="27"/>
      <c r="CXL8" s="27"/>
      <c r="CXM8" s="27"/>
      <c r="CXN8" s="27"/>
      <c r="CXO8" s="27"/>
      <c r="CXP8" s="27"/>
      <c r="CXQ8" s="27"/>
      <c r="CXR8" s="27"/>
      <c r="CXS8" s="27"/>
      <c r="CXT8" s="27"/>
      <c r="CXU8" s="27"/>
      <c r="CXV8" s="27"/>
      <c r="CXW8" s="27"/>
      <c r="CXX8" s="27"/>
      <c r="CXY8" s="27"/>
      <c r="CXZ8" s="27"/>
      <c r="CYA8" s="27"/>
      <c r="CYB8" s="27"/>
      <c r="CYC8" s="27"/>
      <c r="CYD8" s="27"/>
      <c r="CYE8" s="27"/>
      <c r="CYF8" s="27"/>
      <c r="CYG8" s="27"/>
      <c r="CYH8" s="27"/>
      <c r="CYI8" s="27"/>
      <c r="CYJ8" s="27"/>
      <c r="CYK8" s="27"/>
      <c r="CYL8" s="27"/>
      <c r="CYM8" s="27"/>
      <c r="CYN8" s="27"/>
      <c r="CYO8" s="27"/>
      <c r="CYP8" s="27"/>
      <c r="CYQ8" s="27"/>
      <c r="CYR8" s="27"/>
      <c r="CYS8" s="27"/>
      <c r="CYT8" s="27"/>
      <c r="CYU8" s="27"/>
      <c r="CYV8" s="27"/>
      <c r="CYW8" s="27"/>
      <c r="CYX8" s="27"/>
      <c r="CYY8" s="27"/>
      <c r="CYZ8" s="27"/>
      <c r="CZA8" s="27"/>
      <c r="CZB8" s="27"/>
      <c r="CZC8" s="27"/>
      <c r="CZD8" s="27"/>
      <c r="CZE8" s="27"/>
      <c r="CZF8" s="27"/>
      <c r="CZG8" s="27"/>
      <c r="CZH8" s="27"/>
      <c r="CZI8" s="27"/>
      <c r="CZJ8" s="27"/>
      <c r="CZK8" s="27"/>
      <c r="CZL8" s="27"/>
      <c r="CZM8" s="27"/>
      <c r="CZN8" s="27"/>
      <c r="CZO8" s="27"/>
      <c r="CZP8" s="27"/>
      <c r="CZQ8" s="27"/>
      <c r="CZR8" s="27"/>
      <c r="CZS8" s="27"/>
      <c r="CZT8" s="27"/>
      <c r="CZU8" s="27"/>
      <c r="CZV8" s="27"/>
      <c r="CZW8" s="27"/>
      <c r="CZX8" s="27"/>
      <c r="CZY8" s="27"/>
      <c r="CZZ8" s="27"/>
      <c r="DAA8" s="27"/>
      <c r="DAB8" s="27"/>
      <c r="DAC8" s="27"/>
      <c r="DAD8" s="27"/>
      <c r="DAE8" s="27"/>
      <c r="DAF8" s="27"/>
      <c r="DAG8" s="27"/>
      <c r="DAH8" s="27"/>
      <c r="DAI8" s="27"/>
      <c r="DAJ8" s="27"/>
      <c r="DAK8" s="27"/>
      <c r="DAL8" s="27"/>
      <c r="DAM8" s="27"/>
      <c r="DAN8" s="27"/>
      <c r="DAO8" s="27"/>
      <c r="DAP8" s="27"/>
      <c r="DAQ8" s="27"/>
      <c r="DAR8" s="27"/>
      <c r="DAS8" s="27"/>
      <c r="DAT8" s="27"/>
      <c r="DAU8" s="27"/>
      <c r="DAV8" s="27"/>
      <c r="DAW8" s="27"/>
      <c r="DAX8" s="27"/>
      <c r="DAY8" s="27"/>
      <c r="DAZ8" s="27"/>
      <c r="DBA8" s="27"/>
      <c r="DBB8" s="27"/>
      <c r="DBC8" s="27"/>
      <c r="DBD8" s="27"/>
      <c r="DBE8" s="27"/>
      <c r="DBF8" s="27"/>
      <c r="DBG8" s="27"/>
      <c r="DBH8" s="27"/>
      <c r="DBI8" s="27"/>
      <c r="DBJ8" s="27"/>
      <c r="DBK8" s="27"/>
      <c r="DBL8" s="27"/>
      <c r="DBM8" s="27"/>
      <c r="DBN8" s="27"/>
      <c r="DBO8" s="27"/>
      <c r="DBP8" s="27"/>
      <c r="DBQ8" s="27"/>
      <c r="DBR8" s="27"/>
      <c r="DBS8" s="27"/>
      <c r="DBT8" s="27"/>
      <c r="DBU8" s="27"/>
      <c r="DBV8" s="27"/>
      <c r="DBW8" s="27"/>
      <c r="DBX8" s="27"/>
      <c r="DBY8" s="27"/>
      <c r="DBZ8" s="27"/>
      <c r="DCA8" s="27"/>
      <c r="DCB8" s="27"/>
      <c r="DCC8" s="27"/>
      <c r="DCD8" s="27"/>
      <c r="DCE8" s="27"/>
      <c r="DCF8" s="27"/>
      <c r="DCG8" s="27"/>
      <c r="DCH8" s="27"/>
      <c r="DCI8" s="27"/>
      <c r="DCJ8" s="27"/>
      <c r="DCK8" s="27"/>
      <c r="DCL8" s="27"/>
      <c r="DCM8" s="27"/>
      <c r="DCN8" s="27"/>
      <c r="DCO8" s="27"/>
      <c r="DCP8" s="27"/>
      <c r="DCQ8" s="27"/>
      <c r="DCR8" s="27"/>
      <c r="DCS8" s="27"/>
      <c r="DCT8" s="27"/>
      <c r="DCU8" s="27"/>
      <c r="DCV8" s="27"/>
      <c r="DCW8" s="27"/>
      <c r="DCX8" s="27"/>
      <c r="DCY8" s="27"/>
      <c r="DCZ8" s="27"/>
      <c r="DDA8" s="27"/>
      <c r="DDB8" s="27"/>
      <c r="DDC8" s="27"/>
      <c r="DDD8" s="27"/>
      <c r="DDE8" s="27"/>
      <c r="DDF8" s="27"/>
      <c r="DDG8" s="27"/>
      <c r="DDH8" s="27"/>
      <c r="DDI8" s="27"/>
      <c r="DDJ8" s="27"/>
      <c r="DDK8" s="27"/>
      <c r="DDL8" s="27"/>
      <c r="DDM8" s="27"/>
      <c r="DDN8" s="27"/>
      <c r="DDO8" s="27"/>
      <c r="DDP8" s="27"/>
      <c r="DDQ8" s="27"/>
      <c r="DDR8" s="27"/>
      <c r="DDS8" s="27"/>
      <c r="DDT8" s="27"/>
      <c r="DDU8" s="27"/>
      <c r="DDV8" s="27"/>
      <c r="DDW8" s="27"/>
      <c r="DDX8" s="27"/>
      <c r="DDY8" s="27"/>
      <c r="DDZ8" s="27"/>
      <c r="DEA8" s="27"/>
      <c r="DEB8" s="27"/>
      <c r="DEC8" s="27"/>
      <c r="DED8" s="27"/>
      <c r="DEE8" s="27"/>
      <c r="DEF8" s="27"/>
      <c r="DEG8" s="27"/>
      <c r="DEH8" s="27"/>
      <c r="DEI8" s="27"/>
      <c r="DEJ8" s="27"/>
      <c r="DEK8" s="27"/>
      <c r="DEL8" s="27"/>
      <c r="DEM8" s="27"/>
      <c r="DEN8" s="27"/>
      <c r="DEO8" s="27"/>
      <c r="DEP8" s="27"/>
      <c r="DEQ8" s="27"/>
      <c r="DER8" s="27"/>
      <c r="DES8" s="27"/>
      <c r="DET8" s="27"/>
      <c r="DEU8" s="27"/>
      <c r="DEV8" s="27"/>
      <c r="DEW8" s="27"/>
      <c r="DEX8" s="27"/>
      <c r="DEY8" s="27"/>
      <c r="DEZ8" s="27"/>
      <c r="DFA8" s="27"/>
      <c r="DFB8" s="27"/>
      <c r="DFC8" s="27"/>
      <c r="DFD8" s="27"/>
      <c r="DFE8" s="27"/>
      <c r="DFF8" s="27"/>
      <c r="DFG8" s="27"/>
      <c r="DFH8" s="27"/>
      <c r="DFI8" s="27"/>
      <c r="DFJ8" s="27"/>
      <c r="DFK8" s="27"/>
      <c r="DFL8" s="27"/>
      <c r="DFM8" s="27"/>
      <c r="DFN8" s="27"/>
      <c r="DFO8" s="27"/>
      <c r="DFP8" s="27"/>
      <c r="DFQ8" s="27"/>
      <c r="DFR8" s="27"/>
      <c r="DFS8" s="27"/>
      <c r="DFT8" s="27"/>
      <c r="DFU8" s="27"/>
      <c r="DFV8" s="27"/>
      <c r="DFW8" s="27"/>
      <c r="DFX8" s="27"/>
      <c r="DFY8" s="27"/>
      <c r="DFZ8" s="27"/>
      <c r="DGA8" s="27"/>
      <c r="DGB8" s="27"/>
      <c r="DGC8" s="27"/>
      <c r="DGD8" s="27"/>
      <c r="DGE8" s="27"/>
      <c r="DGF8" s="27"/>
      <c r="DGG8" s="27"/>
      <c r="DGH8" s="27"/>
      <c r="DGI8" s="27"/>
      <c r="DGJ8" s="27"/>
      <c r="DGK8" s="27"/>
      <c r="DGL8" s="27"/>
      <c r="DGM8" s="27"/>
      <c r="DGN8" s="27"/>
      <c r="DGO8" s="27"/>
      <c r="DGP8" s="27"/>
      <c r="DGQ8" s="27"/>
      <c r="DGR8" s="27"/>
      <c r="DGS8" s="27"/>
      <c r="DGT8" s="27"/>
      <c r="DGU8" s="27"/>
      <c r="DGV8" s="27"/>
      <c r="DGW8" s="27"/>
      <c r="DGX8" s="27"/>
      <c r="DGY8" s="27"/>
      <c r="DGZ8" s="27"/>
      <c r="DHA8" s="27"/>
      <c r="DHB8" s="27"/>
      <c r="DHC8" s="27"/>
      <c r="DHD8" s="27"/>
      <c r="DHE8" s="27"/>
      <c r="DHF8" s="27"/>
      <c r="DHG8" s="27"/>
      <c r="DHH8" s="27"/>
      <c r="DHI8" s="27"/>
      <c r="DHJ8" s="27"/>
      <c r="DHK8" s="27"/>
      <c r="DHL8" s="27"/>
      <c r="DHM8" s="27"/>
      <c r="DHN8" s="27"/>
      <c r="DHO8" s="27"/>
      <c r="DHP8" s="27"/>
      <c r="DHQ8" s="27"/>
      <c r="DHR8" s="27"/>
      <c r="DHS8" s="27"/>
      <c r="DHT8" s="27"/>
      <c r="DHU8" s="27"/>
      <c r="DHV8" s="27"/>
      <c r="DHW8" s="27"/>
      <c r="DHX8" s="27"/>
      <c r="DHY8" s="27"/>
      <c r="DHZ8" s="27"/>
      <c r="DIA8" s="27"/>
      <c r="DIB8" s="27"/>
      <c r="DIC8" s="27"/>
      <c r="DID8" s="27"/>
      <c r="DIE8" s="27"/>
      <c r="DIF8" s="27"/>
      <c r="DIG8" s="27"/>
      <c r="DIH8" s="27"/>
      <c r="DII8" s="27"/>
      <c r="DIJ8" s="27"/>
      <c r="DIK8" s="27"/>
      <c r="DIL8" s="27"/>
      <c r="DIM8" s="27"/>
      <c r="DIN8" s="27"/>
      <c r="DIO8" s="27"/>
      <c r="DIP8" s="27"/>
      <c r="DIQ8" s="27"/>
      <c r="DIR8" s="27"/>
      <c r="DIS8" s="27"/>
      <c r="DIT8" s="27"/>
      <c r="DIU8" s="27"/>
      <c r="DIV8" s="27"/>
      <c r="DIW8" s="27"/>
      <c r="DIX8" s="27"/>
      <c r="DIY8" s="27"/>
      <c r="DIZ8" s="27"/>
      <c r="DJA8" s="27"/>
      <c r="DJB8" s="27"/>
      <c r="DJC8" s="27"/>
      <c r="DJD8" s="27"/>
      <c r="DJE8" s="27"/>
      <c r="DJF8" s="27"/>
      <c r="DJG8" s="27"/>
      <c r="DJH8" s="27"/>
      <c r="DJI8" s="27"/>
      <c r="DJJ8" s="27"/>
      <c r="DJK8" s="27"/>
      <c r="DJL8" s="27"/>
      <c r="DJM8" s="27"/>
      <c r="DJN8" s="27"/>
      <c r="DJO8" s="27"/>
      <c r="DJP8" s="27"/>
      <c r="DJQ8" s="27"/>
      <c r="DJR8" s="27"/>
      <c r="DJS8" s="27"/>
      <c r="DJT8" s="27"/>
      <c r="DJU8" s="27"/>
      <c r="DJV8" s="27"/>
      <c r="DJW8" s="27"/>
      <c r="DJX8" s="27"/>
      <c r="DJY8" s="27"/>
      <c r="DJZ8" s="27"/>
      <c r="DKA8" s="27"/>
      <c r="DKB8" s="27"/>
      <c r="DKC8" s="27"/>
      <c r="DKD8" s="27"/>
      <c r="DKE8" s="27"/>
      <c r="DKF8" s="27"/>
      <c r="DKG8" s="27"/>
      <c r="DKH8" s="27"/>
      <c r="DKI8" s="27"/>
      <c r="DKJ8" s="27"/>
      <c r="DKK8" s="27"/>
      <c r="DKL8" s="27"/>
      <c r="DKM8" s="27"/>
      <c r="DKN8" s="27"/>
      <c r="DKO8" s="27"/>
      <c r="DKP8" s="27"/>
      <c r="DKQ8" s="27"/>
      <c r="DKR8" s="27"/>
      <c r="DKS8" s="27"/>
      <c r="DKT8" s="27"/>
      <c r="DKU8" s="27"/>
      <c r="DKV8" s="27"/>
      <c r="DKW8" s="27"/>
      <c r="DKX8" s="27"/>
      <c r="DKY8" s="27"/>
      <c r="DKZ8" s="27"/>
      <c r="DLA8" s="27"/>
      <c r="DLB8" s="27"/>
      <c r="DLC8" s="27"/>
      <c r="DLD8" s="27"/>
      <c r="DLE8" s="27"/>
      <c r="DLF8" s="27"/>
      <c r="DLG8" s="27"/>
      <c r="DLH8" s="27"/>
      <c r="DLI8" s="27"/>
      <c r="DLJ8" s="27"/>
      <c r="DLK8" s="27"/>
      <c r="DLL8" s="27"/>
      <c r="DLM8" s="27"/>
      <c r="DLN8" s="27"/>
      <c r="DLO8" s="27"/>
      <c r="DLP8" s="27"/>
      <c r="DLQ8" s="27"/>
      <c r="DLR8" s="27"/>
      <c r="DLS8" s="27"/>
      <c r="DLT8" s="27"/>
      <c r="DLU8" s="27"/>
      <c r="DLV8" s="27"/>
      <c r="DLW8" s="27"/>
      <c r="DLX8" s="27"/>
      <c r="DLY8" s="27"/>
      <c r="DLZ8" s="27"/>
      <c r="DMA8" s="27"/>
      <c r="DMB8" s="27"/>
      <c r="DMC8" s="27"/>
      <c r="DMD8" s="27"/>
      <c r="DME8" s="27"/>
      <c r="DMF8" s="27"/>
      <c r="DMG8" s="27"/>
      <c r="DMH8" s="27"/>
      <c r="DMI8" s="27"/>
      <c r="DMJ8" s="27"/>
      <c r="DMK8" s="27"/>
      <c r="DML8" s="27"/>
      <c r="DMM8" s="27"/>
      <c r="DMN8" s="27"/>
      <c r="DMO8" s="27"/>
      <c r="DMP8" s="27"/>
      <c r="DMQ8" s="27"/>
      <c r="DMR8" s="27"/>
      <c r="DMS8" s="27"/>
      <c r="DMT8" s="27"/>
      <c r="DMU8" s="27"/>
      <c r="DMV8" s="27"/>
      <c r="DMW8" s="27"/>
      <c r="DMX8" s="27"/>
      <c r="DMY8" s="27"/>
      <c r="DMZ8" s="27"/>
      <c r="DNA8" s="27"/>
      <c r="DNB8" s="27"/>
      <c r="DNC8" s="27"/>
      <c r="DND8" s="27"/>
      <c r="DNE8" s="27"/>
      <c r="DNF8" s="27"/>
      <c r="DNG8" s="27"/>
      <c r="DNH8" s="27"/>
      <c r="DNI8" s="27"/>
      <c r="DNJ8" s="27"/>
      <c r="DNK8" s="27"/>
      <c r="DNL8" s="27"/>
      <c r="DNM8" s="27"/>
      <c r="DNN8" s="27"/>
      <c r="DNO8" s="27"/>
      <c r="DNP8" s="27"/>
      <c r="DNQ8" s="27"/>
      <c r="DNR8" s="27"/>
      <c r="DNS8" s="27"/>
      <c r="DNT8" s="27"/>
      <c r="DNU8" s="27"/>
      <c r="DNV8" s="27"/>
      <c r="DNW8" s="27"/>
      <c r="DNX8" s="27"/>
      <c r="DNY8" s="27"/>
      <c r="DNZ8" s="27"/>
      <c r="DOA8" s="27"/>
      <c r="DOB8" s="27"/>
      <c r="DOC8" s="27"/>
      <c r="DOD8" s="27"/>
      <c r="DOE8" s="27"/>
      <c r="DOF8" s="27"/>
      <c r="DOG8" s="27"/>
      <c r="DOH8" s="27"/>
      <c r="DOI8" s="27"/>
      <c r="DOJ8" s="27"/>
      <c r="DOK8" s="27"/>
      <c r="DOL8" s="27"/>
      <c r="DOM8" s="27"/>
      <c r="DON8" s="27"/>
      <c r="DOO8" s="27"/>
      <c r="DOP8" s="27"/>
      <c r="DOQ8" s="27"/>
      <c r="DOR8" s="27"/>
      <c r="DOS8" s="27"/>
      <c r="DOT8" s="27"/>
      <c r="DOU8" s="27"/>
      <c r="DOV8" s="27"/>
      <c r="DOW8" s="27"/>
      <c r="DOX8" s="27"/>
      <c r="DOY8" s="27"/>
      <c r="DOZ8" s="27"/>
      <c r="DPA8" s="27"/>
      <c r="DPB8" s="27"/>
      <c r="DPC8" s="27"/>
      <c r="DPD8" s="27"/>
      <c r="DPE8" s="27"/>
      <c r="DPF8" s="27"/>
      <c r="DPG8" s="27"/>
      <c r="DPH8" s="27"/>
      <c r="DPI8" s="27"/>
      <c r="DPJ8" s="27"/>
      <c r="DPK8" s="27"/>
      <c r="DPL8" s="27"/>
      <c r="DPM8" s="27"/>
      <c r="DPN8" s="27"/>
      <c r="DPO8" s="27"/>
      <c r="DPP8" s="27"/>
      <c r="DPQ8" s="27"/>
      <c r="DPR8" s="27"/>
      <c r="DPS8" s="27"/>
      <c r="DPT8" s="27"/>
      <c r="DPU8" s="27"/>
      <c r="DPV8" s="27"/>
      <c r="DPW8" s="27"/>
      <c r="DPX8" s="27"/>
      <c r="DPY8" s="27"/>
      <c r="DPZ8" s="27"/>
      <c r="DQA8" s="27"/>
      <c r="DQB8" s="27"/>
      <c r="DQC8" s="27"/>
      <c r="DQD8" s="27"/>
      <c r="DQE8" s="27"/>
      <c r="DQF8" s="27"/>
      <c r="DQG8" s="27"/>
      <c r="DQH8" s="27"/>
      <c r="DQI8" s="27"/>
      <c r="DQJ8" s="27"/>
      <c r="DQK8" s="27"/>
      <c r="DQL8" s="27"/>
      <c r="DQM8" s="27"/>
      <c r="DQN8" s="27"/>
      <c r="DQO8" s="27"/>
      <c r="DQP8" s="27"/>
      <c r="DQQ8" s="27"/>
      <c r="DQR8" s="27"/>
      <c r="DQS8" s="27"/>
      <c r="DQT8" s="27"/>
      <c r="DQU8" s="27"/>
      <c r="DQV8" s="27"/>
      <c r="DQW8" s="27"/>
      <c r="DQX8" s="27"/>
      <c r="DQY8" s="27"/>
      <c r="DQZ8" s="27"/>
      <c r="DRA8" s="27"/>
      <c r="DRB8" s="27"/>
      <c r="DRC8" s="27"/>
      <c r="DRD8" s="27"/>
      <c r="DRE8" s="27"/>
      <c r="DRF8" s="27"/>
      <c r="DRG8" s="27"/>
      <c r="DRH8" s="27"/>
      <c r="DRI8" s="27"/>
      <c r="DRJ8" s="27"/>
      <c r="DRK8" s="27"/>
      <c r="DRL8" s="27"/>
      <c r="DRM8" s="27"/>
      <c r="DRN8" s="27"/>
      <c r="DRO8" s="27"/>
      <c r="DRP8" s="27"/>
      <c r="DRQ8" s="27"/>
      <c r="DRR8" s="27"/>
      <c r="DRS8" s="27"/>
      <c r="DRT8" s="27"/>
      <c r="DRU8" s="27"/>
      <c r="DRV8" s="27"/>
      <c r="DRW8" s="27"/>
      <c r="DRX8" s="27"/>
      <c r="DRY8" s="27"/>
      <c r="DRZ8" s="27"/>
      <c r="DSA8" s="27"/>
      <c r="DSB8" s="27"/>
      <c r="DSC8" s="27"/>
      <c r="DSD8" s="27"/>
      <c r="DSE8" s="27"/>
      <c r="DSF8" s="27"/>
      <c r="DSG8" s="27"/>
      <c r="DSH8" s="27"/>
      <c r="DSI8" s="27"/>
      <c r="DSJ8" s="27"/>
      <c r="DSK8" s="27"/>
      <c r="DSL8" s="27"/>
      <c r="DSM8" s="27"/>
      <c r="DSN8" s="27"/>
      <c r="DSO8" s="27"/>
      <c r="DSP8" s="27"/>
      <c r="DSQ8" s="27"/>
      <c r="DSR8" s="27"/>
      <c r="DSS8" s="27"/>
      <c r="DST8" s="27"/>
      <c r="DSU8" s="27"/>
      <c r="DSV8" s="27"/>
      <c r="DSW8" s="27"/>
      <c r="DSX8" s="27"/>
      <c r="DSY8" s="27"/>
      <c r="DSZ8" s="27"/>
      <c r="DTA8" s="27"/>
      <c r="DTB8" s="27"/>
      <c r="DTC8" s="27"/>
      <c r="DTD8" s="27"/>
      <c r="DTE8" s="27"/>
      <c r="DTF8" s="27"/>
      <c r="DTG8" s="27"/>
      <c r="DTH8" s="27"/>
      <c r="DTI8" s="27"/>
      <c r="DTJ8" s="27"/>
      <c r="DTK8" s="27"/>
      <c r="DTL8" s="27"/>
      <c r="DTM8" s="27"/>
      <c r="DTN8" s="27"/>
      <c r="DTO8" s="27"/>
      <c r="DTP8" s="27"/>
      <c r="DTQ8" s="27"/>
      <c r="DTR8" s="27"/>
      <c r="DTS8" s="27"/>
      <c r="DTT8" s="27"/>
      <c r="DTU8" s="27"/>
      <c r="DTV8" s="27"/>
      <c r="DTW8" s="27"/>
      <c r="DTX8" s="27"/>
      <c r="DTY8" s="27"/>
      <c r="DTZ8" s="27"/>
      <c r="DUA8" s="27"/>
      <c r="DUB8" s="27"/>
      <c r="DUC8" s="27"/>
      <c r="DUD8" s="27"/>
      <c r="DUE8" s="27"/>
      <c r="DUF8" s="27"/>
      <c r="DUG8" s="27"/>
      <c r="DUH8" s="27"/>
      <c r="DUI8" s="27"/>
      <c r="DUJ8" s="27"/>
      <c r="DUK8" s="27"/>
      <c r="DUL8" s="27"/>
      <c r="DUM8" s="27"/>
      <c r="DUN8" s="27"/>
      <c r="DUO8" s="27"/>
      <c r="DUP8" s="27"/>
      <c r="DUQ8" s="27"/>
      <c r="DUR8" s="27"/>
      <c r="DUS8" s="27"/>
      <c r="DUT8" s="27"/>
      <c r="DUU8" s="27"/>
      <c r="DUV8" s="27"/>
      <c r="DUW8" s="27"/>
      <c r="DUX8" s="27"/>
      <c r="DUY8" s="27"/>
      <c r="DUZ8" s="27"/>
      <c r="DVA8" s="27"/>
      <c r="DVB8" s="27"/>
      <c r="DVC8" s="27"/>
      <c r="DVD8" s="27"/>
      <c r="DVE8" s="27"/>
      <c r="DVF8" s="27"/>
      <c r="DVG8" s="27"/>
      <c r="DVH8" s="27"/>
      <c r="DVI8" s="27"/>
      <c r="DVJ8" s="27"/>
      <c r="DVK8" s="27"/>
      <c r="DVL8" s="27"/>
      <c r="DVM8" s="27"/>
      <c r="DVN8" s="27"/>
      <c r="DVO8" s="27"/>
      <c r="DVP8" s="27"/>
      <c r="DVQ8" s="27"/>
      <c r="DVR8" s="27"/>
      <c r="DVS8" s="27"/>
      <c r="DVT8" s="27"/>
      <c r="DVU8" s="27"/>
      <c r="DVV8" s="27"/>
      <c r="DVW8" s="27"/>
      <c r="DVX8" s="27"/>
      <c r="DVY8" s="27"/>
      <c r="DVZ8" s="27"/>
      <c r="DWA8" s="27"/>
      <c r="DWB8" s="27"/>
      <c r="DWC8" s="27"/>
      <c r="DWD8" s="27"/>
      <c r="DWE8" s="27"/>
      <c r="DWF8" s="27"/>
      <c r="DWG8" s="27"/>
      <c r="DWH8" s="27"/>
      <c r="DWI8" s="27"/>
      <c r="DWJ8" s="27"/>
      <c r="DWK8" s="27"/>
      <c r="DWL8" s="27"/>
      <c r="DWM8" s="27"/>
      <c r="DWN8" s="27"/>
      <c r="DWO8" s="27"/>
      <c r="DWP8" s="27"/>
      <c r="DWQ8" s="27"/>
      <c r="DWR8" s="27"/>
      <c r="DWS8" s="27"/>
      <c r="DWT8" s="27"/>
      <c r="DWU8" s="27"/>
      <c r="DWV8" s="27"/>
      <c r="DWW8" s="27"/>
      <c r="DWX8" s="27"/>
      <c r="DWY8" s="27"/>
      <c r="DWZ8" s="27"/>
      <c r="DXA8" s="27"/>
      <c r="DXB8" s="27"/>
      <c r="DXC8" s="27"/>
      <c r="DXD8" s="27"/>
      <c r="DXE8" s="27"/>
      <c r="DXF8" s="27"/>
      <c r="DXG8" s="27"/>
      <c r="DXH8" s="27"/>
      <c r="DXI8" s="27"/>
      <c r="DXJ8" s="27"/>
      <c r="DXK8" s="27"/>
      <c r="DXL8" s="27"/>
      <c r="DXM8" s="27"/>
      <c r="DXN8" s="27"/>
      <c r="DXO8" s="27"/>
      <c r="DXP8" s="27"/>
      <c r="DXQ8" s="27"/>
      <c r="DXR8" s="27"/>
      <c r="DXS8" s="27"/>
      <c r="DXT8" s="27"/>
      <c r="DXU8" s="27"/>
      <c r="DXV8" s="27"/>
      <c r="DXW8" s="27"/>
      <c r="DXX8" s="27"/>
      <c r="DXY8" s="27"/>
      <c r="DXZ8" s="27"/>
      <c r="DYA8" s="27"/>
      <c r="DYB8" s="27"/>
      <c r="DYC8" s="27"/>
      <c r="DYD8" s="27"/>
      <c r="DYE8" s="27"/>
      <c r="DYF8" s="27"/>
      <c r="DYG8" s="27"/>
      <c r="DYH8" s="27"/>
      <c r="DYI8" s="27"/>
      <c r="DYJ8" s="27"/>
      <c r="DYK8" s="27"/>
      <c r="DYL8" s="27"/>
      <c r="DYM8" s="27"/>
      <c r="DYN8" s="27"/>
      <c r="DYO8" s="27"/>
      <c r="DYP8" s="27"/>
      <c r="DYQ8" s="27"/>
      <c r="DYR8" s="27"/>
      <c r="DYS8" s="27"/>
      <c r="DYT8" s="27"/>
      <c r="DYU8" s="27"/>
      <c r="DYV8" s="27"/>
      <c r="DYW8" s="27"/>
      <c r="DYX8" s="27"/>
      <c r="DYY8" s="27"/>
      <c r="DYZ8" s="27"/>
      <c r="DZA8" s="27"/>
      <c r="DZB8" s="27"/>
      <c r="DZC8" s="27"/>
      <c r="DZD8" s="27"/>
      <c r="DZE8" s="27"/>
      <c r="DZF8" s="27"/>
      <c r="DZG8" s="27"/>
      <c r="DZH8" s="27"/>
      <c r="DZI8" s="27"/>
      <c r="DZJ8" s="27"/>
      <c r="DZK8" s="27"/>
      <c r="DZL8" s="27"/>
      <c r="DZM8" s="27"/>
      <c r="DZN8" s="27"/>
      <c r="DZO8" s="27"/>
      <c r="DZP8" s="27"/>
      <c r="DZQ8" s="27"/>
      <c r="DZR8" s="27"/>
      <c r="DZS8" s="27"/>
      <c r="DZT8" s="27"/>
      <c r="DZU8" s="27"/>
      <c r="DZV8" s="27"/>
      <c r="DZW8" s="27"/>
      <c r="DZX8" s="27"/>
      <c r="DZY8" s="27"/>
      <c r="DZZ8" s="27"/>
      <c r="EAA8" s="27"/>
      <c r="EAB8" s="27"/>
      <c r="EAC8" s="27"/>
      <c r="EAD8" s="27"/>
      <c r="EAE8" s="27"/>
      <c r="EAF8" s="27"/>
      <c r="EAG8" s="27"/>
      <c r="EAH8" s="27"/>
      <c r="EAI8" s="27"/>
      <c r="EAJ8" s="27"/>
      <c r="EAK8" s="27"/>
      <c r="EAL8" s="27"/>
      <c r="EAM8" s="27"/>
      <c r="EAN8" s="27"/>
      <c r="EAO8" s="27"/>
      <c r="EAP8" s="27"/>
      <c r="EAQ8" s="27"/>
      <c r="EAR8" s="27"/>
      <c r="EAS8" s="27"/>
      <c r="EAT8" s="27"/>
      <c r="EAU8" s="27"/>
      <c r="EAV8" s="27"/>
      <c r="EAW8" s="27"/>
      <c r="EAX8" s="27"/>
      <c r="EAY8" s="27"/>
      <c r="EAZ8" s="27"/>
      <c r="EBA8" s="27"/>
      <c r="EBB8" s="27"/>
      <c r="EBC8" s="27"/>
      <c r="EBD8" s="27"/>
      <c r="EBE8" s="27"/>
      <c r="EBF8" s="27"/>
      <c r="EBG8" s="27"/>
      <c r="EBH8" s="27"/>
      <c r="EBI8" s="27"/>
      <c r="EBJ8" s="27"/>
      <c r="EBK8" s="27"/>
      <c r="EBL8" s="27"/>
      <c r="EBM8" s="27"/>
      <c r="EBN8" s="27"/>
      <c r="EBO8" s="27"/>
      <c r="EBP8" s="27"/>
      <c r="EBQ8" s="27"/>
      <c r="EBR8" s="27"/>
      <c r="EBS8" s="27"/>
      <c r="EBT8" s="27"/>
      <c r="EBU8" s="27"/>
      <c r="EBV8" s="27"/>
      <c r="EBW8" s="27"/>
      <c r="EBX8" s="27"/>
      <c r="EBY8" s="27"/>
      <c r="EBZ8" s="27"/>
      <c r="ECA8" s="27"/>
      <c r="ECB8" s="27"/>
      <c r="ECC8" s="27"/>
      <c r="ECD8" s="27"/>
      <c r="ECE8" s="27"/>
      <c r="ECF8" s="27"/>
      <c r="ECG8" s="27"/>
      <c r="ECH8" s="27"/>
      <c r="ECI8" s="27"/>
      <c r="ECJ8" s="27"/>
      <c r="ECK8" s="27"/>
      <c r="ECL8" s="27"/>
      <c r="ECM8" s="27"/>
      <c r="ECN8" s="27"/>
      <c r="ECO8" s="27"/>
      <c r="ECP8" s="27"/>
      <c r="ECQ8" s="27"/>
      <c r="ECR8" s="27"/>
      <c r="ECS8" s="27"/>
      <c r="ECT8" s="27"/>
      <c r="ECU8" s="27"/>
      <c r="ECV8" s="27"/>
      <c r="ECW8" s="27"/>
      <c r="ECX8" s="27"/>
      <c r="ECY8" s="27"/>
      <c r="ECZ8" s="27"/>
      <c r="EDA8" s="27"/>
      <c r="EDB8" s="27"/>
      <c r="EDC8" s="27"/>
      <c r="EDD8" s="27"/>
      <c r="EDE8" s="27"/>
      <c r="EDF8" s="27"/>
      <c r="EDG8" s="27"/>
      <c r="EDH8" s="27"/>
      <c r="EDI8" s="27"/>
      <c r="EDJ8" s="27"/>
      <c r="EDK8" s="27"/>
      <c r="EDL8" s="27"/>
      <c r="EDM8" s="27"/>
      <c r="EDN8" s="27"/>
      <c r="EDO8" s="27"/>
      <c r="EDP8" s="27"/>
      <c r="EDQ8" s="27"/>
      <c r="EDR8" s="27"/>
      <c r="EDS8" s="27"/>
      <c r="EDT8" s="27"/>
      <c r="EDU8" s="27"/>
      <c r="EDV8" s="27"/>
      <c r="EDW8" s="27"/>
      <c r="EDX8" s="27"/>
      <c r="EDY8" s="27"/>
      <c r="EDZ8" s="27"/>
      <c r="EEA8" s="27"/>
      <c r="EEB8" s="27"/>
      <c r="EEC8" s="27"/>
      <c r="EED8" s="27"/>
      <c r="EEE8" s="27"/>
      <c r="EEF8" s="27"/>
      <c r="EEG8" s="27"/>
      <c r="EEH8" s="27"/>
      <c r="EEI8" s="27"/>
      <c r="EEJ8" s="27"/>
      <c r="EEK8" s="27"/>
      <c r="EEL8" s="27"/>
      <c r="EEM8" s="27"/>
      <c r="EEN8" s="27"/>
      <c r="EEO8" s="27"/>
      <c r="EEP8" s="27"/>
      <c r="EEQ8" s="27"/>
      <c r="EER8" s="27"/>
      <c r="EES8" s="27"/>
      <c r="EET8" s="27"/>
      <c r="EEU8" s="27"/>
      <c r="EEV8" s="27"/>
      <c r="EEW8" s="27"/>
      <c r="EEX8" s="27"/>
      <c r="EEY8" s="27"/>
      <c r="EEZ8" s="27"/>
      <c r="EFA8" s="27"/>
      <c r="EFB8" s="27"/>
      <c r="EFC8" s="27"/>
      <c r="EFD8" s="27"/>
      <c r="EFE8" s="27"/>
      <c r="EFF8" s="27"/>
      <c r="EFG8" s="27"/>
      <c r="EFH8" s="27"/>
      <c r="EFI8" s="27"/>
      <c r="EFJ8" s="27"/>
      <c r="EFK8" s="27"/>
      <c r="EFL8" s="27"/>
      <c r="EFM8" s="27"/>
      <c r="EFN8" s="27"/>
      <c r="EFO8" s="27"/>
      <c r="EFP8" s="27"/>
      <c r="EFQ8" s="27"/>
      <c r="EFR8" s="27"/>
      <c r="EFS8" s="27"/>
      <c r="EFT8" s="27"/>
      <c r="EFU8" s="27"/>
      <c r="EFV8" s="27"/>
      <c r="EFW8" s="27"/>
      <c r="EFX8" s="27"/>
      <c r="EFY8" s="27"/>
      <c r="EFZ8" s="27"/>
      <c r="EGA8" s="27"/>
      <c r="EGB8" s="27"/>
      <c r="EGC8" s="27"/>
      <c r="EGD8" s="27"/>
      <c r="EGE8" s="27"/>
      <c r="EGF8" s="27"/>
      <c r="EGG8" s="27"/>
      <c r="EGH8" s="27"/>
      <c r="EGI8" s="27"/>
      <c r="EGJ8" s="27"/>
      <c r="EGK8" s="27"/>
      <c r="EGL8" s="27"/>
      <c r="EGM8" s="27"/>
      <c r="EGN8" s="27"/>
      <c r="EGO8" s="27"/>
      <c r="EGP8" s="27"/>
      <c r="EGQ8" s="27"/>
      <c r="EGR8" s="27"/>
      <c r="EGS8" s="27"/>
      <c r="EGT8" s="27"/>
      <c r="EGU8" s="27"/>
      <c r="EGV8" s="27"/>
      <c r="EGW8" s="27"/>
      <c r="EGX8" s="27"/>
      <c r="EGY8" s="27"/>
      <c r="EGZ8" s="27"/>
      <c r="EHA8" s="27"/>
      <c r="EHB8" s="27"/>
      <c r="EHC8" s="27"/>
      <c r="EHD8" s="27"/>
      <c r="EHE8" s="27"/>
      <c r="EHF8" s="27"/>
      <c r="EHG8" s="27"/>
      <c r="EHH8" s="27"/>
      <c r="EHI8" s="27"/>
      <c r="EHJ8" s="27"/>
      <c r="EHK8" s="27"/>
      <c r="EHL8" s="27"/>
      <c r="EHM8" s="27"/>
      <c r="EHN8" s="27"/>
      <c r="EHO8" s="27"/>
      <c r="EHP8" s="27"/>
      <c r="EHQ8" s="27"/>
      <c r="EHR8" s="27"/>
      <c r="EHS8" s="27"/>
      <c r="EHT8" s="27"/>
      <c r="EHU8" s="27"/>
      <c r="EHV8" s="27"/>
      <c r="EHW8" s="27"/>
      <c r="EHX8" s="27"/>
      <c r="EHY8" s="27"/>
      <c r="EHZ8" s="27"/>
      <c r="EIA8" s="27"/>
      <c r="EIB8" s="27"/>
      <c r="EIC8" s="27"/>
      <c r="EID8" s="27"/>
      <c r="EIE8" s="27"/>
      <c r="EIF8" s="27"/>
      <c r="EIG8" s="27"/>
      <c r="EIH8" s="27"/>
      <c r="EII8" s="27"/>
      <c r="EIJ8" s="27"/>
      <c r="EIK8" s="27"/>
      <c r="EIL8" s="27"/>
      <c r="EIM8" s="27"/>
      <c r="EIN8" s="27"/>
      <c r="EIO8" s="27"/>
      <c r="EIP8" s="27"/>
      <c r="EIQ8" s="27"/>
      <c r="EIR8" s="27"/>
      <c r="EIS8" s="27"/>
      <c r="EIT8" s="27"/>
      <c r="EIU8" s="27"/>
      <c r="EIV8" s="27"/>
      <c r="EIW8" s="27"/>
      <c r="EIX8" s="27"/>
      <c r="EIY8" s="27"/>
      <c r="EIZ8" s="27"/>
      <c r="EJA8" s="27"/>
      <c r="EJB8" s="27"/>
      <c r="EJC8" s="27"/>
      <c r="EJD8" s="27"/>
      <c r="EJE8" s="27"/>
      <c r="EJF8" s="27"/>
      <c r="EJG8" s="27"/>
      <c r="EJH8" s="27"/>
      <c r="EJI8" s="27"/>
      <c r="EJJ8" s="27"/>
      <c r="EJK8" s="27"/>
      <c r="EJL8" s="27"/>
      <c r="EJM8" s="27"/>
      <c r="EJN8" s="27"/>
      <c r="EJO8" s="27"/>
      <c r="EJP8" s="27"/>
      <c r="EJQ8" s="27"/>
      <c r="EJR8" s="27"/>
      <c r="EJS8" s="27"/>
      <c r="EJT8" s="27"/>
      <c r="EJU8" s="27"/>
      <c r="EJV8" s="27"/>
      <c r="EJW8" s="27"/>
      <c r="EJX8" s="27"/>
      <c r="EJY8" s="27"/>
      <c r="EJZ8" s="27"/>
      <c r="EKA8" s="27"/>
      <c r="EKB8" s="27"/>
      <c r="EKC8" s="27"/>
      <c r="EKD8" s="27"/>
      <c r="EKE8" s="27"/>
      <c r="EKF8" s="27"/>
      <c r="EKG8" s="27"/>
      <c r="EKH8" s="27"/>
      <c r="EKI8" s="27"/>
      <c r="EKJ8" s="27"/>
      <c r="EKK8" s="27"/>
      <c r="EKL8" s="27"/>
      <c r="EKM8" s="27"/>
      <c r="EKN8" s="27"/>
      <c r="EKO8" s="27"/>
      <c r="EKP8" s="27"/>
      <c r="EKQ8" s="27"/>
      <c r="EKR8" s="27"/>
      <c r="EKS8" s="27"/>
      <c r="EKT8" s="27"/>
      <c r="EKU8" s="27"/>
      <c r="EKV8" s="27"/>
      <c r="EKW8" s="27"/>
      <c r="EKX8" s="27"/>
      <c r="EKY8" s="27"/>
      <c r="EKZ8" s="27"/>
      <c r="ELA8" s="27"/>
      <c r="ELB8" s="27"/>
      <c r="ELC8" s="27"/>
      <c r="ELD8" s="27"/>
      <c r="ELE8" s="27"/>
      <c r="ELF8" s="27"/>
      <c r="ELG8" s="27"/>
      <c r="ELH8" s="27"/>
      <c r="ELI8" s="27"/>
      <c r="ELJ8" s="27"/>
      <c r="ELK8" s="27"/>
      <c r="ELL8" s="27"/>
      <c r="ELM8" s="27"/>
      <c r="ELN8" s="27"/>
      <c r="ELO8" s="27"/>
      <c r="ELP8" s="27"/>
      <c r="ELQ8" s="27"/>
      <c r="ELR8" s="27"/>
      <c r="ELS8" s="27"/>
      <c r="ELT8" s="27"/>
      <c r="ELU8" s="27"/>
      <c r="ELV8" s="27"/>
      <c r="ELW8" s="27"/>
      <c r="ELX8" s="27"/>
      <c r="ELY8" s="27"/>
      <c r="ELZ8" s="27"/>
      <c r="EMA8" s="27"/>
      <c r="EMB8" s="27"/>
      <c r="EMC8" s="27"/>
      <c r="EMD8" s="27"/>
      <c r="EME8" s="27"/>
      <c r="EMF8" s="27"/>
      <c r="EMG8" s="27"/>
      <c r="EMH8" s="27"/>
      <c r="EMI8" s="27"/>
      <c r="EMJ8" s="27"/>
      <c r="EMK8" s="27"/>
      <c r="EML8" s="27"/>
      <c r="EMM8" s="27"/>
      <c r="EMN8" s="27"/>
      <c r="EMO8" s="27"/>
      <c r="EMP8" s="27"/>
      <c r="EMQ8" s="27"/>
      <c r="EMR8" s="27"/>
      <c r="EMS8" s="27"/>
      <c r="EMT8" s="27"/>
      <c r="EMU8" s="27"/>
      <c r="EMV8" s="27"/>
      <c r="EMW8" s="27"/>
      <c r="EMX8" s="27"/>
      <c r="EMY8" s="27"/>
      <c r="EMZ8" s="27"/>
      <c r="ENA8" s="27"/>
      <c r="ENB8" s="27"/>
      <c r="ENC8" s="27"/>
      <c r="END8" s="27"/>
      <c r="ENE8" s="27"/>
      <c r="ENF8" s="27"/>
      <c r="ENG8" s="27"/>
      <c r="ENH8" s="27"/>
      <c r="ENI8" s="27"/>
      <c r="ENJ8" s="27"/>
      <c r="ENK8" s="27"/>
      <c r="ENL8" s="27"/>
      <c r="ENM8" s="27"/>
      <c r="ENN8" s="27"/>
      <c r="ENO8" s="27"/>
      <c r="ENP8" s="27"/>
      <c r="ENQ8" s="27"/>
      <c r="ENR8" s="27"/>
      <c r="ENS8" s="27"/>
      <c r="ENT8" s="27"/>
      <c r="ENU8" s="27"/>
      <c r="ENV8" s="27"/>
      <c r="ENW8" s="27"/>
      <c r="ENX8" s="27"/>
      <c r="ENY8" s="27"/>
      <c r="ENZ8" s="27"/>
      <c r="EOA8" s="27"/>
      <c r="EOB8" s="27"/>
      <c r="EOC8" s="27"/>
      <c r="EOD8" s="27"/>
      <c r="EOE8" s="27"/>
      <c r="EOF8" s="27"/>
      <c r="EOG8" s="27"/>
      <c r="EOH8" s="27"/>
      <c r="EOI8" s="27"/>
      <c r="EOJ8" s="27"/>
      <c r="EOK8" s="27"/>
      <c r="EOL8" s="27"/>
      <c r="EOM8" s="27"/>
      <c r="EON8" s="27"/>
      <c r="EOO8" s="27"/>
      <c r="EOP8" s="27"/>
      <c r="EOQ8" s="27"/>
      <c r="EOR8" s="27"/>
      <c r="EOS8" s="27"/>
      <c r="EOT8" s="27"/>
      <c r="EOU8" s="27"/>
      <c r="EOV8" s="27"/>
      <c r="EOW8" s="27"/>
      <c r="EOX8" s="27"/>
      <c r="EOY8" s="27"/>
      <c r="EOZ8" s="27"/>
      <c r="EPA8" s="27"/>
      <c r="EPB8" s="27"/>
      <c r="EPC8" s="27"/>
      <c r="EPD8" s="27"/>
      <c r="EPE8" s="27"/>
      <c r="EPF8" s="27"/>
      <c r="EPG8" s="27"/>
      <c r="EPH8" s="27"/>
      <c r="EPI8" s="27"/>
      <c r="EPJ8" s="27"/>
      <c r="EPK8" s="27"/>
      <c r="EPL8" s="27"/>
      <c r="EPM8" s="27"/>
      <c r="EPN8" s="27"/>
      <c r="EPO8" s="27"/>
      <c r="EPP8" s="27"/>
      <c r="EPQ8" s="27"/>
      <c r="EPR8" s="27"/>
      <c r="EPS8" s="27"/>
      <c r="EPT8" s="27"/>
      <c r="EPU8" s="27"/>
      <c r="EPV8" s="27"/>
      <c r="EPW8" s="27"/>
      <c r="EPX8" s="27"/>
      <c r="EPY8" s="27"/>
      <c r="EPZ8" s="27"/>
      <c r="EQA8" s="27"/>
      <c r="EQB8" s="27"/>
      <c r="EQC8" s="27"/>
      <c r="EQD8" s="27"/>
      <c r="EQE8" s="27"/>
      <c r="EQF8" s="27"/>
      <c r="EQG8" s="27"/>
      <c r="EQH8" s="27"/>
      <c r="EQI8" s="27"/>
      <c r="EQJ8" s="27"/>
      <c r="EQK8" s="27"/>
      <c r="EQL8" s="27"/>
      <c r="EQM8" s="27"/>
      <c r="EQN8" s="27"/>
      <c r="EQO8" s="27"/>
      <c r="EQP8" s="27"/>
      <c r="EQQ8" s="27"/>
      <c r="EQR8" s="27"/>
      <c r="EQS8" s="27"/>
      <c r="EQT8" s="27"/>
      <c r="EQU8" s="27"/>
      <c r="EQV8" s="27"/>
      <c r="EQW8" s="27"/>
      <c r="EQX8" s="27"/>
      <c r="EQY8" s="27"/>
      <c r="EQZ8" s="27"/>
      <c r="ERA8" s="27"/>
      <c r="ERB8" s="27"/>
      <c r="ERC8" s="27"/>
      <c r="ERD8" s="27"/>
      <c r="ERE8" s="27"/>
      <c r="ERF8" s="27"/>
      <c r="ERG8" s="27"/>
      <c r="ERH8" s="27"/>
      <c r="ERI8" s="27"/>
      <c r="ERJ8" s="27"/>
      <c r="ERK8" s="27"/>
      <c r="ERL8" s="27"/>
      <c r="ERM8" s="27"/>
      <c r="ERN8" s="27"/>
      <c r="ERO8" s="27"/>
      <c r="ERP8" s="27"/>
      <c r="ERQ8" s="27"/>
      <c r="ERR8" s="27"/>
      <c r="ERS8" s="27"/>
      <c r="ERT8" s="27"/>
      <c r="ERU8" s="27"/>
      <c r="ERV8" s="27"/>
      <c r="ERW8" s="27"/>
      <c r="ERX8" s="27"/>
      <c r="ERY8" s="27"/>
      <c r="ERZ8" s="27"/>
      <c r="ESA8" s="27"/>
      <c r="ESB8" s="27"/>
      <c r="ESC8" s="27"/>
      <c r="ESD8" s="27"/>
      <c r="ESE8" s="27"/>
      <c r="ESF8" s="27"/>
      <c r="ESG8" s="27"/>
      <c r="ESH8" s="27"/>
      <c r="ESI8" s="27"/>
      <c r="ESJ8" s="27"/>
      <c r="ESK8" s="27"/>
      <c r="ESL8" s="27"/>
      <c r="ESM8" s="27"/>
      <c r="ESN8" s="27"/>
      <c r="ESO8" s="27"/>
      <c r="ESP8" s="27"/>
      <c r="ESQ8" s="27"/>
      <c r="ESR8" s="27"/>
      <c r="ESS8" s="27"/>
      <c r="EST8" s="27"/>
      <c r="ESU8" s="27"/>
      <c r="ESV8" s="27"/>
      <c r="ESW8" s="27"/>
      <c r="ESX8" s="27"/>
      <c r="ESY8" s="27"/>
      <c r="ESZ8" s="27"/>
      <c r="ETA8" s="27"/>
      <c r="ETB8" s="27"/>
      <c r="ETC8" s="27"/>
      <c r="ETD8" s="27"/>
      <c r="ETE8" s="27"/>
      <c r="ETF8" s="27"/>
      <c r="ETG8" s="27"/>
      <c r="ETH8" s="27"/>
      <c r="ETI8" s="27"/>
      <c r="ETJ8" s="27"/>
      <c r="ETK8" s="27"/>
      <c r="ETL8" s="27"/>
      <c r="ETM8" s="27"/>
      <c r="ETN8" s="27"/>
      <c r="ETO8" s="27"/>
      <c r="ETP8" s="27"/>
      <c r="ETQ8" s="27"/>
      <c r="ETR8" s="27"/>
      <c r="ETS8" s="27"/>
      <c r="ETT8" s="27"/>
      <c r="ETU8" s="27"/>
      <c r="ETV8" s="27"/>
      <c r="ETW8" s="27"/>
      <c r="ETX8" s="27"/>
      <c r="ETY8" s="27"/>
      <c r="ETZ8" s="27"/>
      <c r="EUA8" s="27"/>
      <c r="EUB8" s="27"/>
      <c r="EUC8" s="27"/>
      <c r="EUD8" s="27"/>
      <c r="EUE8" s="27"/>
      <c r="EUF8" s="27"/>
      <c r="EUG8" s="27"/>
      <c r="EUH8" s="27"/>
      <c r="EUI8" s="27"/>
      <c r="EUJ8" s="27"/>
      <c r="EUK8" s="27"/>
      <c r="EUL8" s="27"/>
      <c r="EUM8" s="27"/>
      <c r="EUN8" s="27"/>
      <c r="EUO8" s="27"/>
      <c r="EUP8" s="27"/>
      <c r="EUQ8" s="27"/>
      <c r="EUR8" s="27"/>
      <c r="EUS8" s="27"/>
      <c r="EUT8" s="27"/>
      <c r="EUU8" s="27"/>
      <c r="EUV8" s="27"/>
      <c r="EUW8" s="27"/>
      <c r="EUX8" s="27"/>
      <c r="EUY8" s="27"/>
      <c r="EUZ8" s="27"/>
      <c r="EVA8" s="27"/>
      <c r="EVB8" s="27"/>
      <c r="EVC8" s="27"/>
      <c r="EVD8" s="27"/>
      <c r="EVE8" s="27"/>
      <c r="EVF8" s="27"/>
      <c r="EVG8" s="27"/>
      <c r="EVH8" s="27"/>
      <c r="EVI8" s="27"/>
      <c r="EVJ8" s="27"/>
      <c r="EVK8" s="27"/>
      <c r="EVL8" s="27"/>
      <c r="EVM8" s="27"/>
      <c r="EVN8" s="27"/>
      <c r="EVO8" s="27"/>
      <c r="EVP8" s="27"/>
      <c r="EVQ8" s="27"/>
      <c r="EVR8" s="27"/>
      <c r="EVS8" s="27"/>
      <c r="EVT8" s="27"/>
      <c r="EVU8" s="27"/>
      <c r="EVV8" s="27"/>
      <c r="EVW8" s="27"/>
      <c r="EVX8" s="27"/>
      <c r="EVY8" s="27"/>
      <c r="EVZ8" s="27"/>
      <c r="EWA8" s="27"/>
      <c r="EWB8" s="27"/>
      <c r="EWC8" s="27"/>
      <c r="EWD8" s="27"/>
      <c r="EWE8" s="27"/>
      <c r="EWF8" s="27"/>
      <c r="EWG8" s="27"/>
      <c r="EWH8" s="27"/>
      <c r="EWI8" s="27"/>
      <c r="EWJ8" s="27"/>
      <c r="EWK8" s="27"/>
      <c r="EWL8" s="27"/>
      <c r="EWM8" s="27"/>
      <c r="EWN8" s="27"/>
      <c r="EWO8" s="27"/>
      <c r="EWP8" s="27"/>
      <c r="EWQ8" s="27"/>
      <c r="EWR8" s="27"/>
      <c r="EWS8" s="27"/>
      <c r="EWT8" s="27"/>
      <c r="EWU8" s="27"/>
      <c r="EWV8" s="27"/>
      <c r="EWW8" s="27"/>
      <c r="EWX8" s="27"/>
      <c r="EWY8" s="27"/>
      <c r="EWZ8" s="27"/>
      <c r="EXA8" s="27"/>
      <c r="EXB8" s="27"/>
      <c r="EXC8" s="27"/>
      <c r="EXD8" s="27"/>
      <c r="EXE8" s="27"/>
      <c r="EXF8" s="27"/>
      <c r="EXG8" s="27"/>
      <c r="EXH8" s="27"/>
      <c r="EXI8" s="27"/>
      <c r="EXJ8" s="27"/>
      <c r="EXK8" s="27"/>
      <c r="EXL8" s="27"/>
      <c r="EXM8" s="27"/>
      <c r="EXN8" s="27"/>
      <c r="EXO8" s="27"/>
      <c r="EXP8" s="27"/>
      <c r="EXQ8" s="27"/>
      <c r="EXR8" s="27"/>
      <c r="EXS8" s="27"/>
      <c r="EXT8" s="27"/>
      <c r="EXU8" s="27"/>
      <c r="EXV8" s="27"/>
      <c r="EXW8" s="27"/>
      <c r="EXX8" s="27"/>
      <c r="EXY8" s="27"/>
      <c r="EXZ8" s="27"/>
      <c r="EYA8" s="27"/>
      <c r="EYB8" s="27"/>
      <c r="EYC8" s="27"/>
      <c r="EYD8" s="27"/>
      <c r="EYE8" s="27"/>
      <c r="EYF8" s="27"/>
      <c r="EYG8" s="27"/>
      <c r="EYH8" s="27"/>
      <c r="EYI8" s="27"/>
      <c r="EYJ8" s="27"/>
      <c r="EYK8" s="27"/>
      <c r="EYL8" s="27"/>
      <c r="EYM8" s="27"/>
      <c r="EYN8" s="27"/>
      <c r="EYO8" s="27"/>
      <c r="EYP8" s="27"/>
      <c r="EYQ8" s="27"/>
      <c r="EYR8" s="27"/>
      <c r="EYS8" s="27"/>
      <c r="EYT8" s="27"/>
      <c r="EYU8" s="27"/>
      <c r="EYV8" s="27"/>
      <c r="EYW8" s="27"/>
      <c r="EYX8" s="27"/>
      <c r="EYY8" s="27"/>
      <c r="EYZ8" s="27"/>
      <c r="EZA8" s="27"/>
      <c r="EZB8" s="27"/>
      <c r="EZC8" s="27"/>
      <c r="EZD8" s="27"/>
      <c r="EZE8" s="27"/>
      <c r="EZF8" s="27"/>
      <c r="EZG8" s="27"/>
      <c r="EZH8" s="27"/>
      <c r="EZI8" s="27"/>
      <c r="EZJ8" s="27"/>
      <c r="EZK8" s="27"/>
      <c r="EZL8" s="27"/>
      <c r="EZM8" s="27"/>
      <c r="EZN8" s="27"/>
      <c r="EZO8" s="27"/>
      <c r="EZP8" s="27"/>
      <c r="EZQ8" s="27"/>
      <c r="EZR8" s="27"/>
      <c r="EZS8" s="27"/>
      <c r="EZT8" s="27"/>
      <c r="EZU8" s="27"/>
      <c r="EZV8" s="27"/>
      <c r="EZW8" s="27"/>
      <c r="EZX8" s="27"/>
      <c r="EZY8" s="27"/>
      <c r="EZZ8" s="27"/>
      <c r="FAA8" s="27"/>
      <c r="FAB8" s="27"/>
      <c r="FAC8" s="27"/>
      <c r="FAD8" s="27"/>
      <c r="FAE8" s="27"/>
      <c r="FAF8" s="27"/>
      <c r="FAG8" s="27"/>
      <c r="FAH8" s="27"/>
      <c r="FAI8" s="27"/>
      <c r="FAJ8" s="27"/>
      <c r="FAK8" s="27"/>
      <c r="FAL8" s="27"/>
      <c r="FAM8" s="27"/>
      <c r="FAN8" s="27"/>
      <c r="FAO8" s="27"/>
      <c r="FAP8" s="27"/>
      <c r="FAQ8" s="27"/>
      <c r="FAR8" s="27"/>
      <c r="FAS8" s="27"/>
      <c r="FAT8" s="27"/>
      <c r="FAU8" s="27"/>
      <c r="FAV8" s="27"/>
      <c r="FAW8" s="27"/>
      <c r="FAX8" s="27"/>
      <c r="FAY8" s="27"/>
      <c r="FAZ8" s="27"/>
      <c r="FBA8" s="27"/>
      <c r="FBB8" s="27"/>
      <c r="FBC8" s="27"/>
      <c r="FBD8" s="27"/>
      <c r="FBE8" s="27"/>
      <c r="FBF8" s="27"/>
      <c r="FBG8" s="27"/>
      <c r="FBH8" s="27"/>
      <c r="FBI8" s="27"/>
      <c r="FBJ8" s="27"/>
      <c r="FBK8" s="27"/>
      <c r="FBL8" s="27"/>
      <c r="FBM8" s="27"/>
      <c r="FBN8" s="27"/>
      <c r="FBO8" s="27"/>
      <c r="FBP8" s="27"/>
      <c r="FBQ8" s="27"/>
      <c r="FBR8" s="27"/>
      <c r="FBS8" s="27"/>
      <c r="FBT8" s="27"/>
      <c r="FBU8" s="27"/>
      <c r="FBV8" s="27"/>
      <c r="FBW8" s="27"/>
      <c r="FBX8" s="27"/>
      <c r="FBY8" s="27"/>
      <c r="FBZ8" s="27"/>
      <c r="FCA8" s="27"/>
      <c r="FCB8" s="27"/>
      <c r="FCC8" s="27"/>
      <c r="FCD8" s="27"/>
      <c r="FCE8" s="27"/>
      <c r="FCF8" s="27"/>
      <c r="FCG8" s="27"/>
      <c r="FCH8" s="27"/>
      <c r="FCI8" s="27"/>
      <c r="FCJ8" s="27"/>
      <c r="FCK8" s="27"/>
      <c r="FCL8" s="27"/>
      <c r="FCM8" s="27"/>
      <c r="FCN8" s="27"/>
      <c r="FCO8" s="27"/>
      <c r="FCP8" s="27"/>
      <c r="FCQ8" s="27"/>
      <c r="FCR8" s="27"/>
      <c r="FCS8" s="27"/>
      <c r="FCT8" s="27"/>
      <c r="FCU8" s="27"/>
      <c r="FCV8" s="27"/>
      <c r="FCW8" s="27"/>
      <c r="FCX8" s="27"/>
      <c r="FCY8" s="27"/>
      <c r="FCZ8" s="27"/>
      <c r="FDA8" s="27"/>
      <c r="FDB8" s="27"/>
      <c r="FDC8" s="27"/>
      <c r="FDD8" s="27"/>
      <c r="FDE8" s="27"/>
      <c r="FDF8" s="27"/>
      <c r="FDG8" s="27"/>
      <c r="FDH8" s="27"/>
      <c r="FDI8" s="27"/>
      <c r="FDJ8" s="27"/>
      <c r="FDK8" s="27"/>
      <c r="FDL8" s="27"/>
      <c r="FDM8" s="27"/>
      <c r="FDN8" s="27"/>
      <c r="FDO8" s="27"/>
      <c r="FDP8" s="27"/>
      <c r="FDQ8" s="27"/>
      <c r="FDR8" s="27"/>
      <c r="FDS8" s="27"/>
      <c r="FDT8" s="27"/>
      <c r="FDU8" s="27"/>
      <c r="FDV8" s="27"/>
      <c r="FDW8" s="27"/>
      <c r="FDX8" s="27"/>
      <c r="FDY8" s="27"/>
      <c r="FDZ8" s="27"/>
      <c r="FEA8" s="27"/>
      <c r="FEB8" s="27"/>
      <c r="FEC8" s="27"/>
      <c r="FED8" s="27"/>
      <c r="FEE8" s="27"/>
      <c r="FEF8" s="27"/>
      <c r="FEG8" s="27"/>
      <c r="FEH8" s="27"/>
      <c r="FEI8" s="27"/>
      <c r="FEJ8" s="27"/>
      <c r="FEK8" s="27"/>
      <c r="FEL8" s="27"/>
      <c r="FEM8" s="27"/>
      <c r="FEN8" s="27"/>
      <c r="FEO8" s="27"/>
      <c r="FEP8" s="27"/>
      <c r="FEQ8" s="27"/>
      <c r="FER8" s="27"/>
      <c r="FES8" s="27"/>
      <c r="FET8" s="27"/>
      <c r="FEU8" s="27"/>
      <c r="FEV8" s="27"/>
      <c r="FEW8" s="27"/>
      <c r="FEX8" s="27"/>
      <c r="FEY8" s="27"/>
      <c r="FEZ8" s="27"/>
      <c r="FFA8" s="27"/>
      <c r="FFB8" s="27"/>
      <c r="FFC8" s="27"/>
      <c r="FFD8" s="27"/>
      <c r="FFE8" s="27"/>
      <c r="FFF8" s="27"/>
      <c r="FFG8" s="27"/>
      <c r="FFH8" s="27"/>
      <c r="FFI8" s="27"/>
      <c r="FFJ8" s="27"/>
      <c r="FFK8" s="27"/>
      <c r="FFL8" s="27"/>
      <c r="FFM8" s="27"/>
      <c r="FFN8" s="27"/>
      <c r="FFO8" s="27"/>
      <c r="FFP8" s="27"/>
      <c r="FFQ8" s="27"/>
      <c r="FFR8" s="27"/>
      <c r="FFS8" s="27"/>
      <c r="FFT8" s="27"/>
      <c r="FFU8" s="27"/>
      <c r="FFV8" s="27"/>
      <c r="FFW8" s="27"/>
      <c r="FFX8" s="27"/>
      <c r="FFY8" s="27"/>
      <c r="FFZ8" s="27"/>
      <c r="FGA8" s="27"/>
      <c r="FGB8" s="27"/>
      <c r="FGC8" s="27"/>
      <c r="FGD8" s="27"/>
      <c r="FGE8" s="27"/>
      <c r="FGF8" s="27"/>
      <c r="FGG8" s="27"/>
      <c r="FGH8" s="27"/>
      <c r="FGI8" s="27"/>
      <c r="FGJ8" s="27"/>
      <c r="FGK8" s="27"/>
      <c r="FGL8" s="27"/>
      <c r="FGM8" s="27"/>
      <c r="FGN8" s="27"/>
      <c r="FGO8" s="27"/>
      <c r="FGP8" s="27"/>
      <c r="FGQ8" s="27"/>
      <c r="FGR8" s="27"/>
      <c r="FGS8" s="27"/>
      <c r="FGT8" s="27"/>
      <c r="FGU8" s="27"/>
      <c r="FGV8" s="27"/>
      <c r="FGW8" s="27"/>
      <c r="FGX8" s="27"/>
      <c r="FGY8" s="27"/>
      <c r="FGZ8" s="27"/>
      <c r="FHA8" s="27"/>
      <c r="FHB8" s="27"/>
      <c r="FHC8" s="27"/>
      <c r="FHD8" s="27"/>
      <c r="FHE8" s="27"/>
      <c r="FHF8" s="27"/>
      <c r="FHG8" s="27"/>
      <c r="FHH8" s="27"/>
      <c r="FHI8" s="27"/>
      <c r="FHJ8" s="27"/>
      <c r="FHK8" s="27"/>
      <c r="FHL8" s="27"/>
      <c r="FHM8" s="27"/>
      <c r="FHN8" s="27"/>
      <c r="FHO8" s="27"/>
      <c r="FHP8" s="27"/>
      <c r="FHQ8" s="27"/>
      <c r="FHR8" s="27"/>
      <c r="FHS8" s="27"/>
      <c r="FHT8" s="27"/>
      <c r="FHU8" s="27"/>
      <c r="FHV8" s="27"/>
      <c r="FHW8" s="27"/>
      <c r="FHX8" s="27"/>
      <c r="FHY8" s="27"/>
      <c r="FHZ8" s="27"/>
      <c r="FIA8" s="27"/>
      <c r="FIB8" s="27"/>
      <c r="FIC8" s="27"/>
      <c r="FID8" s="27"/>
      <c r="FIE8" s="27"/>
      <c r="FIF8" s="27"/>
      <c r="FIG8" s="27"/>
      <c r="FIH8" s="27"/>
      <c r="FII8" s="27"/>
      <c r="FIJ8" s="27"/>
      <c r="FIK8" s="27"/>
      <c r="FIL8" s="27"/>
      <c r="FIM8" s="27"/>
      <c r="FIN8" s="27"/>
      <c r="FIO8" s="27"/>
      <c r="FIP8" s="27"/>
      <c r="FIQ8" s="27"/>
      <c r="FIR8" s="27"/>
      <c r="FIS8" s="27"/>
      <c r="FIT8" s="27"/>
      <c r="FIU8" s="27"/>
      <c r="FIV8" s="27"/>
      <c r="FIW8" s="27"/>
      <c r="FIX8" s="27"/>
      <c r="FIY8" s="27"/>
      <c r="FIZ8" s="27"/>
      <c r="FJA8" s="27"/>
      <c r="FJB8" s="27"/>
      <c r="FJC8" s="27"/>
      <c r="FJD8" s="27"/>
      <c r="FJE8" s="27"/>
      <c r="FJF8" s="27"/>
      <c r="FJG8" s="27"/>
      <c r="FJH8" s="27"/>
      <c r="FJI8" s="27"/>
      <c r="FJJ8" s="27"/>
      <c r="FJK8" s="27"/>
      <c r="FJL8" s="27"/>
      <c r="FJM8" s="27"/>
      <c r="FJN8" s="27"/>
      <c r="FJO8" s="27"/>
      <c r="FJP8" s="27"/>
      <c r="FJQ8" s="27"/>
      <c r="FJR8" s="27"/>
      <c r="FJS8" s="27"/>
      <c r="FJT8" s="27"/>
      <c r="FJU8" s="27"/>
      <c r="FJV8" s="27"/>
      <c r="FJW8" s="27"/>
      <c r="FJX8" s="27"/>
      <c r="FJY8" s="27"/>
      <c r="FJZ8" s="27"/>
      <c r="FKA8" s="27"/>
      <c r="FKB8" s="27"/>
      <c r="FKC8" s="27"/>
      <c r="FKD8" s="27"/>
      <c r="FKE8" s="27"/>
      <c r="FKF8" s="27"/>
      <c r="FKG8" s="27"/>
      <c r="FKH8" s="27"/>
      <c r="FKI8" s="27"/>
      <c r="FKJ8" s="27"/>
      <c r="FKK8" s="27"/>
      <c r="FKL8" s="27"/>
      <c r="FKM8" s="27"/>
      <c r="FKN8" s="27"/>
      <c r="FKO8" s="27"/>
      <c r="FKP8" s="27"/>
      <c r="FKQ8" s="27"/>
      <c r="FKR8" s="27"/>
      <c r="FKS8" s="27"/>
      <c r="FKT8" s="27"/>
      <c r="FKU8" s="27"/>
      <c r="FKV8" s="27"/>
      <c r="FKW8" s="27"/>
      <c r="FKX8" s="27"/>
      <c r="FKY8" s="27"/>
      <c r="FKZ8" s="27"/>
      <c r="FLA8" s="27"/>
      <c r="FLB8" s="27"/>
      <c r="FLC8" s="27"/>
      <c r="FLD8" s="27"/>
      <c r="FLE8" s="27"/>
      <c r="FLF8" s="27"/>
      <c r="FLG8" s="27"/>
      <c r="FLH8" s="27"/>
      <c r="FLI8" s="27"/>
      <c r="FLJ8" s="27"/>
      <c r="FLK8" s="27"/>
      <c r="FLL8" s="27"/>
      <c r="FLM8" s="27"/>
      <c r="FLN8" s="27"/>
      <c r="FLO8" s="27"/>
      <c r="FLP8" s="27"/>
      <c r="FLQ8" s="27"/>
      <c r="FLR8" s="27"/>
      <c r="FLS8" s="27"/>
      <c r="FLT8" s="27"/>
      <c r="FLU8" s="27"/>
      <c r="FLV8" s="27"/>
      <c r="FLW8" s="27"/>
      <c r="FLX8" s="27"/>
      <c r="FLY8" s="27"/>
      <c r="FLZ8" s="27"/>
      <c r="FMA8" s="27"/>
      <c r="FMB8" s="27"/>
      <c r="FMC8" s="27"/>
      <c r="FMD8" s="27"/>
      <c r="FME8" s="27"/>
      <c r="FMF8" s="27"/>
      <c r="FMG8" s="27"/>
      <c r="FMH8" s="27"/>
      <c r="FMI8" s="27"/>
      <c r="FMJ8" s="27"/>
      <c r="FMK8" s="27"/>
      <c r="FML8" s="27"/>
      <c r="FMM8" s="27"/>
      <c r="FMN8" s="27"/>
      <c r="FMO8" s="27"/>
      <c r="FMP8" s="27"/>
      <c r="FMQ8" s="27"/>
      <c r="FMR8" s="27"/>
      <c r="FMS8" s="27"/>
      <c r="FMT8" s="27"/>
      <c r="FMU8" s="27"/>
      <c r="FMV8" s="27"/>
      <c r="FMW8" s="27"/>
      <c r="FMX8" s="27"/>
      <c r="FMY8" s="27"/>
      <c r="FMZ8" s="27"/>
      <c r="FNA8" s="27"/>
      <c r="FNB8" s="27"/>
      <c r="FNC8" s="27"/>
      <c r="FND8" s="27"/>
      <c r="FNE8" s="27"/>
      <c r="FNF8" s="27"/>
      <c r="FNG8" s="27"/>
      <c r="FNH8" s="27"/>
      <c r="FNI8" s="27"/>
      <c r="FNJ8" s="27"/>
      <c r="FNK8" s="27"/>
      <c r="FNL8" s="27"/>
      <c r="FNM8" s="27"/>
      <c r="FNN8" s="27"/>
      <c r="FNO8" s="27"/>
      <c r="FNP8" s="27"/>
      <c r="FNQ8" s="27"/>
      <c r="FNR8" s="27"/>
      <c r="FNS8" s="27"/>
      <c r="FNT8" s="27"/>
      <c r="FNU8" s="27"/>
      <c r="FNV8" s="27"/>
      <c r="FNW8" s="27"/>
      <c r="FNX8" s="27"/>
      <c r="FNY8" s="27"/>
      <c r="FNZ8" s="27"/>
      <c r="FOA8" s="27"/>
      <c r="FOB8" s="27"/>
      <c r="FOC8" s="27"/>
      <c r="FOD8" s="27"/>
      <c r="FOE8" s="27"/>
      <c r="FOF8" s="27"/>
      <c r="FOG8" s="27"/>
      <c r="FOH8" s="27"/>
      <c r="FOI8" s="27"/>
      <c r="FOJ8" s="27"/>
      <c r="FOK8" s="27"/>
      <c r="FOL8" s="27"/>
      <c r="FOM8" s="27"/>
      <c r="FON8" s="27"/>
      <c r="FOO8" s="27"/>
      <c r="FOP8" s="27"/>
      <c r="FOQ8" s="27"/>
      <c r="FOR8" s="27"/>
      <c r="FOS8" s="27"/>
      <c r="FOT8" s="27"/>
      <c r="FOU8" s="27"/>
      <c r="FOV8" s="27"/>
      <c r="FOW8" s="27"/>
      <c r="FOX8" s="27"/>
      <c r="FOY8" s="27"/>
      <c r="FOZ8" s="27"/>
      <c r="FPA8" s="27"/>
      <c r="FPB8" s="27"/>
      <c r="FPC8" s="27"/>
      <c r="FPD8" s="27"/>
      <c r="FPE8" s="27"/>
      <c r="FPF8" s="27"/>
      <c r="FPG8" s="27"/>
      <c r="FPH8" s="27"/>
      <c r="FPI8" s="27"/>
      <c r="FPJ8" s="27"/>
      <c r="FPK8" s="27"/>
      <c r="FPL8" s="27"/>
      <c r="FPM8" s="27"/>
      <c r="FPN8" s="27"/>
      <c r="FPO8" s="27"/>
      <c r="FPP8" s="27"/>
      <c r="FPQ8" s="27"/>
      <c r="FPR8" s="27"/>
      <c r="FPS8" s="27"/>
      <c r="FPT8" s="27"/>
      <c r="FPU8" s="27"/>
      <c r="FPV8" s="27"/>
      <c r="FPW8" s="27"/>
      <c r="FPX8" s="27"/>
      <c r="FPY8" s="27"/>
      <c r="FPZ8" s="27"/>
      <c r="FQA8" s="27"/>
      <c r="FQB8" s="27"/>
      <c r="FQC8" s="27"/>
      <c r="FQD8" s="27"/>
      <c r="FQE8" s="27"/>
      <c r="FQF8" s="27"/>
      <c r="FQG8" s="27"/>
      <c r="FQH8" s="27"/>
      <c r="FQI8" s="27"/>
      <c r="FQJ8" s="27"/>
      <c r="FQK8" s="27"/>
      <c r="FQL8" s="27"/>
      <c r="FQM8" s="27"/>
      <c r="FQN8" s="27"/>
      <c r="FQO8" s="27"/>
      <c r="FQP8" s="27"/>
      <c r="FQQ8" s="27"/>
      <c r="FQR8" s="27"/>
      <c r="FQS8" s="27"/>
      <c r="FQT8" s="27"/>
      <c r="FQU8" s="27"/>
      <c r="FQV8" s="27"/>
      <c r="FQW8" s="27"/>
      <c r="FQX8" s="27"/>
      <c r="FQY8" s="27"/>
      <c r="FQZ8" s="27"/>
      <c r="FRA8" s="27"/>
      <c r="FRB8" s="27"/>
      <c r="FRC8" s="27"/>
      <c r="FRD8" s="27"/>
      <c r="FRE8" s="27"/>
      <c r="FRF8" s="27"/>
      <c r="FRG8" s="27"/>
      <c r="FRH8" s="27"/>
      <c r="FRI8" s="27"/>
      <c r="FRJ8" s="27"/>
      <c r="FRK8" s="27"/>
      <c r="FRL8" s="27"/>
      <c r="FRM8" s="27"/>
      <c r="FRN8" s="27"/>
      <c r="FRO8" s="27"/>
      <c r="FRP8" s="27"/>
      <c r="FRQ8" s="27"/>
      <c r="FRR8" s="27"/>
      <c r="FRS8" s="27"/>
      <c r="FRT8" s="27"/>
      <c r="FRU8" s="27"/>
      <c r="FRV8" s="27"/>
      <c r="FRW8" s="27"/>
      <c r="FRX8" s="27"/>
      <c r="FRY8" s="27"/>
      <c r="FRZ8" s="27"/>
      <c r="FSA8" s="27"/>
      <c r="FSB8" s="27"/>
      <c r="FSC8" s="27"/>
      <c r="FSD8" s="27"/>
      <c r="FSE8" s="27"/>
      <c r="FSF8" s="27"/>
      <c r="FSG8" s="27"/>
      <c r="FSH8" s="27"/>
      <c r="FSI8" s="27"/>
      <c r="FSJ8" s="27"/>
      <c r="FSK8" s="27"/>
      <c r="FSL8" s="27"/>
      <c r="FSM8" s="27"/>
      <c r="FSN8" s="27"/>
      <c r="FSO8" s="27"/>
      <c r="FSP8" s="27"/>
      <c r="FSQ8" s="27"/>
      <c r="FSR8" s="27"/>
      <c r="FSS8" s="27"/>
      <c r="FST8" s="27"/>
      <c r="FSU8" s="27"/>
      <c r="FSV8" s="27"/>
      <c r="FSW8" s="27"/>
      <c r="FSX8" s="27"/>
      <c r="FSY8" s="27"/>
      <c r="FSZ8" s="27"/>
      <c r="FTA8" s="27"/>
      <c r="FTB8" s="27"/>
      <c r="FTC8" s="27"/>
      <c r="FTD8" s="27"/>
      <c r="FTE8" s="27"/>
      <c r="FTF8" s="27"/>
      <c r="FTG8" s="27"/>
      <c r="FTH8" s="27"/>
      <c r="FTI8" s="27"/>
      <c r="FTJ8" s="27"/>
      <c r="FTK8" s="27"/>
      <c r="FTL8" s="27"/>
      <c r="FTM8" s="27"/>
      <c r="FTN8" s="27"/>
      <c r="FTO8" s="27"/>
      <c r="FTP8" s="27"/>
      <c r="FTQ8" s="27"/>
      <c r="FTR8" s="27"/>
      <c r="FTS8" s="27"/>
      <c r="FTT8" s="27"/>
      <c r="FTU8" s="27"/>
      <c r="FTV8" s="27"/>
      <c r="FTW8" s="27"/>
      <c r="FTX8" s="27"/>
      <c r="FTY8" s="27"/>
      <c r="FTZ8" s="27"/>
      <c r="FUA8" s="27"/>
      <c r="FUB8" s="27"/>
      <c r="FUC8" s="27"/>
      <c r="FUD8" s="27"/>
      <c r="FUE8" s="27"/>
      <c r="FUF8" s="27"/>
      <c r="FUG8" s="27"/>
      <c r="FUH8" s="27"/>
      <c r="FUI8" s="27"/>
      <c r="FUJ8" s="27"/>
      <c r="FUK8" s="27"/>
      <c r="FUL8" s="27"/>
      <c r="FUM8" s="27"/>
      <c r="FUN8" s="27"/>
      <c r="FUO8" s="27"/>
      <c r="FUP8" s="27"/>
      <c r="FUQ8" s="27"/>
      <c r="FUR8" s="27"/>
      <c r="FUS8" s="27"/>
      <c r="FUT8" s="27"/>
      <c r="FUU8" s="27"/>
      <c r="FUV8" s="27"/>
      <c r="FUW8" s="27"/>
      <c r="FUX8" s="27"/>
      <c r="FUY8" s="27"/>
      <c r="FUZ8" s="27"/>
      <c r="FVA8" s="27"/>
      <c r="FVB8" s="27"/>
      <c r="FVC8" s="27"/>
      <c r="FVD8" s="27"/>
      <c r="FVE8" s="27"/>
      <c r="FVF8" s="27"/>
      <c r="FVG8" s="27"/>
      <c r="FVH8" s="27"/>
      <c r="FVI8" s="27"/>
      <c r="FVJ8" s="27"/>
      <c r="FVK8" s="27"/>
      <c r="FVL8" s="27"/>
      <c r="FVM8" s="27"/>
      <c r="FVN8" s="27"/>
      <c r="FVO8" s="27"/>
      <c r="FVP8" s="27"/>
      <c r="FVQ8" s="27"/>
      <c r="FVR8" s="27"/>
      <c r="FVS8" s="27"/>
      <c r="FVT8" s="27"/>
      <c r="FVU8" s="27"/>
      <c r="FVV8" s="27"/>
      <c r="FVW8" s="27"/>
      <c r="FVX8" s="27"/>
      <c r="FVY8" s="27"/>
      <c r="FVZ8" s="27"/>
      <c r="FWA8" s="27"/>
      <c r="FWB8" s="27"/>
      <c r="FWC8" s="27"/>
      <c r="FWD8" s="27"/>
      <c r="FWE8" s="27"/>
      <c r="FWF8" s="27"/>
      <c r="FWG8" s="27"/>
      <c r="FWH8" s="27"/>
      <c r="FWI8" s="27"/>
      <c r="FWJ8" s="27"/>
      <c r="FWK8" s="27"/>
      <c r="FWL8" s="27"/>
      <c r="FWM8" s="27"/>
      <c r="FWN8" s="27"/>
      <c r="FWO8" s="27"/>
      <c r="FWP8" s="27"/>
      <c r="FWQ8" s="27"/>
      <c r="FWR8" s="27"/>
      <c r="FWS8" s="27"/>
      <c r="FWT8" s="27"/>
      <c r="FWU8" s="27"/>
      <c r="FWV8" s="27"/>
      <c r="FWW8" s="27"/>
      <c r="FWX8" s="27"/>
      <c r="FWY8" s="27"/>
      <c r="FWZ8" s="27"/>
      <c r="FXA8" s="27"/>
      <c r="FXB8" s="27"/>
      <c r="FXC8" s="27"/>
      <c r="FXD8" s="27"/>
      <c r="FXE8" s="27"/>
      <c r="FXF8" s="27"/>
      <c r="FXG8" s="27"/>
      <c r="FXH8" s="27"/>
      <c r="FXI8" s="27"/>
      <c r="FXJ8" s="27"/>
      <c r="FXK8" s="27"/>
      <c r="FXL8" s="27"/>
      <c r="FXM8" s="27"/>
      <c r="FXN8" s="27"/>
      <c r="FXO8" s="27"/>
      <c r="FXP8" s="27"/>
      <c r="FXQ8" s="27"/>
      <c r="FXR8" s="27"/>
      <c r="FXS8" s="27"/>
      <c r="FXT8" s="27"/>
      <c r="FXU8" s="27"/>
      <c r="FXV8" s="27"/>
      <c r="FXW8" s="27"/>
      <c r="FXX8" s="27"/>
      <c r="FXY8" s="27"/>
      <c r="FXZ8" s="27"/>
      <c r="FYA8" s="27"/>
      <c r="FYB8" s="27"/>
      <c r="FYC8" s="27"/>
      <c r="FYD8" s="27"/>
      <c r="FYE8" s="27"/>
      <c r="FYF8" s="27"/>
      <c r="FYG8" s="27"/>
      <c r="FYH8" s="27"/>
      <c r="FYI8" s="27"/>
      <c r="FYJ8" s="27"/>
      <c r="FYK8" s="27"/>
      <c r="FYL8" s="27"/>
      <c r="FYM8" s="27"/>
      <c r="FYN8" s="27"/>
      <c r="FYO8" s="27"/>
      <c r="FYP8" s="27"/>
      <c r="FYQ8" s="27"/>
      <c r="FYR8" s="27"/>
      <c r="FYS8" s="27"/>
      <c r="FYT8" s="27"/>
      <c r="FYU8" s="27"/>
      <c r="FYV8" s="27"/>
      <c r="FYW8" s="27"/>
      <c r="FYX8" s="27"/>
      <c r="FYY8" s="27"/>
      <c r="FYZ8" s="27"/>
      <c r="FZA8" s="27"/>
      <c r="FZB8" s="27"/>
      <c r="FZC8" s="27"/>
      <c r="FZD8" s="27"/>
      <c r="FZE8" s="27"/>
      <c r="FZF8" s="27"/>
      <c r="FZG8" s="27"/>
      <c r="FZH8" s="27"/>
      <c r="FZI8" s="27"/>
      <c r="FZJ8" s="27"/>
      <c r="FZK8" s="27"/>
      <c r="FZL8" s="27"/>
      <c r="FZM8" s="27"/>
      <c r="FZN8" s="27"/>
      <c r="FZO8" s="27"/>
      <c r="FZP8" s="27"/>
      <c r="FZQ8" s="27"/>
      <c r="FZR8" s="27"/>
      <c r="FZS8" s="27"/>
      <c r="FZT8" s="27"/>
      <c r="FZU8" s="27"/>
      <c r="FZV8" s="27"/>
      <c r="FZW8" s="27"/>
      <c r="FZX8" s="27"/>
      <c r="FZY8" s="27"/>
      <c r="FZZ8" s="27"/>
      <c r="GAA8" s="27"/>
      <c r="GAB8" s="27"/>
      <c r="GAC8" s="27"/>
      <c r="GAD8" s="27"/>
      <c r="GAE8" s="27"/>
      <c r="GAF8" s="27"/>
      <c r="GAG8" s="27"/>
      <c r="GAH8" s="27"/>
      <c r="GAI8" s="27"/>
      <c r="GAJ8" s="27"/>
      <c r="GAK8" s="27"/>
      <c r="GAL8" s="27"/>
      <c r="GAM8" s="27"/>
      <c r="GAN8" s="27"/>
      <c r="GAO8" s="27"/>
      <c r="GAP8" s="27"/>
      <c r="GAQ8" s="27"/>
      <c r="GAR8" s="27"/>
      <c r="GAS8" s="27"/>
      <c r="GAT8" s="27"/>
      <c r="GAU8" s="27"/>
      <c r="GAV8" s="27"/>
      <c r="GAW8" s="27"/>
      <c r="GAX8" s="27"/>
      <c r="GAY8" s="27"/>
      <c r="GAZ8" s="27"/>
      <c r="GBA8" s="27"/>
      <c r="GBB8" s="27"/>
      <c r="GBC8" s="27"/>
      <c r="GBD8" s="27"/>
      <c r="GBE8" s="27"/>
      <c r="GBF8" s="27"/>
      <c r="GBG8" s="27"/>
      <c r="GBH8" s="27"/>
      <c r="GBI8" s="27"/>
      <c r="GBJ8" s="27"/>
      <c r="GBK8" s="27"/>
      <c r="GBL8" s="27"/>
      <c r="GBM8" s="27"/>
      <c r="GBN8" s="27"/>
      <c r="GBO8" s="27"/>
      <c r="GBP8" s="27"/>
      <c r="GBQ8" s="27"/>
      <c r="GBR8" s="27"/>
      <c r="GBS8" s="27"/>
      <c r="GBT8" s="27"/>
      <c r="GBU8" s="27"/>
      <c r="GBV8" s="27"/>
      <c r="GBW8" s="27"/>
      <c r="GBX8" s="27"/>
      <c r="GBY8" s="27"/>
      <c r="GBZ8" s="27"/>
      <c r="GCA8" s="27"/>
      <c r="GCB8" s="27"/>
      <c r="GCC8" s="27"/>
      <c r="GCD8" s="27"/>
      <c r="GCE8" s="27"/>
      <c r="GCF8" s="27"/>
      <c r="GCG8" s="27"/>
      <c r="GCH8" s="27"/>
      <c r="GCI8" s="27"/>
      <c r="GCJ8" s="27"/>
      <c r="GCK8" s="27"/>
      <c r="GCL8" s="27"/>
      <c r="GCM8" s="27"/>
      <c r="GCN8" s="27"/>
      <c r="GCO8" s="27"/>
      <c r="GCP8" s="27"/>
      <c r="GCQ8" s="27"/>
      <c r="GCR8" s="27"/>
      <c r="GCS8" s="27"/>
      <c r="GCT8" s="27"/>
      <c r="GCU8" s="27"/>
      <c r="GCV8" s="27"/>
      <c r="GCW8" s="27"/>
      <c r="GCX8" s="27"/>
      <c r="GCY8" s="27"/>
      <c r="GCZ8" s="27"/>
      <c r="GDA8" s="27"/>
      <c r="GDB8" s="27"/>
      <c r="GDC8" s="27"/>
      <c r="GDD8" s="27"/>
      <c r="GDE8" s="27"/>
      <c r="GDF8" s="27"/>
      <c r="GDG8" s="27"/>
      <c r="GDH8" s="27"/>
      <c r="GDI8" s="27"/>
      <c r="GDJ8" s="27"/>
      <c r="GDK8" s="27"/>
      <c r="GDL8" s="27"/>
      <c r="GDM8" s="27"/>
      <c r="GDN8" s="27"/>
      <c r="GDO8" s="27"/>
      <c r="GDP8" s="27"/>
      <c r="GDQ8" s="27"/>
      <c r="GDR8" s="27"/>
      <c r="GDS8" s="27"/>
      <c r="GDT8" s="27"/>
      <c r="GDU8" s="27"/>
      <c r="GDV8" s="27"/>
      <c r="GDW8" s="27"/>
      <c r="GDX8" s="27"/>
      <c r="GDY8" s="27"/>
      <c r="GDZ8" s="27"/>
      <c r="GEA8" s="27"/>
      <c r="GEB8" s="27"/>
      <c r="GEC8" s="27"/>
      <c r="GED8" s="27"/>
      <c r="GEE8" s="27"/>
      <c r="GEF8" s="27"/>
      <c r="GEG8" s="27"/>
      <c r="GEH8" s="27"/>
      <c r="GEI8" s="27"/>
      <c r="GEJ8" s="27"/>
      <c r="GEK8" s="27"/>
      <c r="GEL8" s="27"/>
      <c r="GEM8" s="27"/>
      <c r="GEN8" s="27"/>
      <c r="GEO8" s="27"/>
      <c r="GEP8" s="27"/>
      <c r="GEQ8" s="27"/>
      <c r="GER8" s="27"/>
      <c r="GES8" s="27"/>
      <c r="GET8" s="27"/>
      <c r="GEU8" s="27"/>
      <c r="GEV8" s="27"/>
      <c r="GEW8" s="27"/>
      <c r="GEX8" s="27"/>
      <c r="GEY8" s="27"/>
      <c r="GEZ8" s="27"/>
      <c r="GFA8" s="27"/>
      <c r="GFB8" s="27"/>
      <c r="GFC8" s="27"/>
      <c r="GFD8" s="27"/>
      <c r="GFE8" s="27"/>
      <c r="GFF8" s="27"/>
      <c r="GFG8" s="27"/>
      <c r="GFH8" s="27"/>
      <c r="GFI8" s="27"/>
      <c r="GFJ8" s="27"/>
      <c r="GFK8" s="27"/>
      <c r="GFL8" s="27"/>
      <c r="GFM8" s="27"/>
      <c r="GFN8" s="27"/>
      <c r="GFO8" s="27"/>
      <c r="GFP8" s="27"/>
      <c r="GFQ8" s="27"/>
      <c r="GFR8" s="27"/>
      <c r="GFS8" s="27"/>
      <c r="GFT8" s="27"/>
      <c r="GFU8" s="27"/>
      <c r="GFV8" s="27"/>
      <c r="GFW8" s="27"/>
      <c r="GFX8" s="27"/>
      <c r="GFY8" s="27"/>
      <c r="GFZ8" s="27"/>
      <c r="GGA8" s="27"/>
      <c r="GGB8" s="27"/>
      <c r="GGC8" s="27"/>
      <c r="GGD8" s="27"/>
      <c r="GGE8" s="27"/>
      <c r="GGF8" s="27"/>
      <c r="GGG8" s="27"/>
      <c r="GGH8" s="27"/>
      <c r="GGI8" s="27"/>
      <c r="GGJ8" s="27"/>
      <c r="GGK8" s="27"/>
      <c r="GGL8" s="27"/>
      <c r="GGM8" s="27"/>
      <c r="GGN8" s="27"/>
      <c r="GGO8" s="27"/>
      <c r="GGP8" s="27"/>
      <c r="GGQ8" s="27"/>
      <c r="GGR8" s="27"/>
      <c r="GGS8" s="27"/>
      <c r="GGT8" s="27"/>
      <c r="GGU8" s="27"/>
      <c r="GGV8" s="27"/>
      <c r="GGW8" s="27"/>
      <c r="GGX8" s="27"/>
      <c r="GGY8" s="27"/>
      <c r="GGZ8" s="27"/>
      <c r="GHA8" s="27"/>
      <c r="GHB8" s="27"/>
      <c r="GHC8" s="27"/>
      <c r="GHD8" s="27"/>
      <c r="GHE8" s="27"/>
      <c r="GHF8" s="27"/>
      <c r="GHG8" s="27"/>
      <c r="GHH8" s="27"/>
      <c r="GHI8" s="27"/>
      <c r="GHJ8" s="27"/>
      <c r="GHK8" s="27"/>
      <c r="GHL8" s="27"/>
      <c r="GHM8" s="27"/>
      <c r="GHN8" s="27"/>
      <c r="GHO8" s="27"/>
      <c r="GHP8" s="27"/>
      <c r="GHQ8" s="27"/>
      <c r="GHR8" s="27"/>
      <c r="GHS8" s="27"/>
      <c r="GHT8" s="27"/>
      <c r="GHU8" s="27"/>
      <c r="GHV8" s="27"/>
      <c r="GHW8" s="27"/>
      <c r="GHX8" s="27"/>
      <c r="GHY8" s="27"/>
      <c r="GHZ8" s="27"/>
      <c r="GIA8" s="27"/>
      <c r="GIB8" s="27"/>
      <c r="GIC8" s="27"/>
      <c r="GID8" s="27"/>
      <c r="GIE8" s="27"/>
      <c r="GIF8" s="27"/>
      <c r="GIG8" s="27"/>
      <c r="GIH8" s="27"/>
      <c r="GII8" s="27"/>
      <c r="GIJ8" s="27"/>
      <c r="GIK8" s="27"/>
      <c r="GIL8" s="27"/>
      <c r="GIM8" s="27"/>
      <c r="GIN8" s="27"/>
      <c r="GIO8" s="27"/>
      <c r="GIP8" s="27"/>
      <c r="GIQ8" s="27"/>
      <c r="GIR8" s="27"/>
      <c r="GIS8" s="27"/>
      <c r="GIT8" s="27"/>
      <c r="GIU8" s="27"/>
      <c r="GIV8" s="27"/>
      <c r="GIW8" s="27"/>
      <c r="GIX8" s="27"/>
      <c r="GIY8" s="27"/>
      <c r="GIZ8" s="27"/>
      <c r="GJA8" s="27"/>
      <c r="GJB8" s="27"/>
      <c r="GJC8" s="27"/>
      <c r="GJD8" s="27"/>
      <c r="GJE8" s="27"/>
      <c r="GJF8" s="27"/>
      <c r="GJG8" s="27"/>
      <c r="GJH8" s="27"/>
      <c r="GJI8" s="27"/>
      <c r="GJJ8" s="27"/>
      <c r="GJK8" s="27"/>
      <c r="GJL8" s="27"/>
      <c r="GJM8" s="27"/>
      <c r="GJN8" s="27"/>
      <c r="GJO8" s="27"/>
      <c r="GJP8" s="27"/>
      <c r="GJQ8" s="27"/>
      <c r="GJR8" s="27"/>
      <c r="GJS8" s="27"/>
      <c r="GJT8" s="27"/>
      <c r="GJU8" s="27"/>
      <c r="GJV8" s="27"/>
      <c r="GJW8" s="27"/>
      <c r="GJX8" s="27"/>
      <c r="GJY8" s="27"/>
      <c r="GJZ8" s="27"/>
      <c r="GKA8" s="27"/>
      <c r="GKB8" s="27"/>
      <c r="GKC8" s="27"/>
      <c r="GKD8" s="27"/>
      <c r="GKE8" s="27"/>
      <c r="GKF8" s="27"/>
      <c r="GKG8" s="27"/>
      <c r="GKH8" s="27"/>
      <c r="GKI8" s="27"/>
      <c r="GKJ8" s="27"/>
      <c r="GKK8" s="27"/>
      <c r="GKL8" s="27"/>
      <c r="GKM8" s="27"/>
      <c r="GKN8" s="27"/>
      <c r="GKO8" s="27"/>
      <c r="GKP8" s="27"/>
      <c r="GKQ8" s="27"/>
      <c r="GKR8" s="27"/>
      <c r="GKS8" s="27"/>
      <c r="GKT8" s="27"/>
      <c r="GKU8" s="27"/>
      <c r="GKV8" s="27"/>
      <c r="GKW8" s="27"/>
      <c r="GKX8" s="27"/>
      <c r="GKY8" s="27"/>
      <c r="GKZ8" s="27"/>
      <c r="GLA8" s="27"/>
      <c r="GLB8" s="27"/>
      <c r="GLC8" s="27"/>
      <c r="GLD8" s="27"/>
      <c r="GLE8" s="27"/>
      <c r="GLF8" s="27"/>
      <c r="GLG8" s="27"/>
      <c r="GLH8" s="27"/>
      <c r="GLI8" s="27"/>
      <c r="GLJ8" s="27"/>
      <c r="GLK8" s="27"/>
      <c r="GLL8" s="27"/>
      <c r="GLM8" s="27"/>
      <c r="GLN8" s="27"/>
      <c r="GLO8" s="27"/>
      <c r="GLP8" s="27"/>
      <c r="GLQ8" s="27"/>
      <c r="GLR8" s="27"/>
      <c r="GLS8" s="27"/>
      <c r="GLT8" s="27"/>
      <c r="GLU8" s="27"/>
      <c r="GLV8" s="27"/>
      <c r="GLW8" s="27"/>
      <c r="GLX8" s="27"/>
      <c r="GLY8" s="27"/>
      <c r="GLZ8" s="27"/>
      <c r="GMA8" s="27"/>
      <c r="GMB8" s="27"/>
      <c r="GMC8" s="27"/>
      <c r="GMD8" s="27"/>
      <c r="GME8" s="27"/>
      <c r="GMF8" s="27"/>
      <c r="GMG8" s="27"/>
      <c r="GMH8" s="27"/>
      <c r="GMI8" s="27"/>
      <c r="GMJ8" s="27"/>
      <c r="GMK8" s="27"/>
      <c r="GML8" s="27"/>
      <c r="GMM8" s="27"/>
      <c r="GMN8" s="27"/>
      <c r="GMO8" s="27"/>
      <c r="GMP8" s="27"/>
      <c r="GMQ8" s="27"/>
      <c r="GMR8" s="27"/>
      <c r="GMS8" s="27"/>
      <c r="GMT8" s="27"/>
      <c r="GMU8" s="27"/>
      <c r="GMV8" s="27"/>
      <c r="GMW8" s="27"/>
      <c r="GMX8" s="27"/>
      <c r="GMY8" s="27"/>
      <c r="GMZ8" s="27"/>
      <c r="GNA8" s="27"/>
      <c r="GNB8" s="27"/>
      <c r="GNC8" s="27"/>
      <c r="GND8" s="27"/>
      <c r="GNE8" s="27"/>
      <c r="GNF8" s="27"/>
      <c r="GNG8" s="27"/>
      <c r="GNH8" s="27"/>
      <c r="GNI8" s="27"/>
      <c r="GNJ8" s="27"/>
      <c r="GNK8" s="27"/>
      <c r="GNL8" s="27"/>
      <c r="GNM8" s="27"/>
      <c r="GNN8" s="27"/>
      <c r="GNO8" s="27"/>
      <c r="GNP8" s="27"/>
      <c r="GNQ8" s="27"/>
      <c r="GNR8" s="27"/>
      <c r="GNS8" s="27"/>
      <c r="GNT8" s="27"/>
      <c r="GNU8" s="27"/>
      <c r="GNV8" s="27"/>
      <c r="GNW8" s="27"/>
      <c r="GNX8" s="27"/>
      <c r="GNY8" s="27"/>
      <c r="GNZ8" s="27"/>
      <c r="GOA8" s="27"/>
      <c r="GOB8" s="27"/>
      <c r="GOC8" s="27"/>
      <c r="GOD8" s="27"/>
      <c r="GOE8" s="27"/>
      <c r="GOF8" s="27"/>
      <c r="GOG8" s="27"/>
      <c r="GOH8" s="27"/>
      <c r="GOI8" s="27"/>
      <c r="GOJ8" s="27"/>
      <c r="GOK8" s="27"/>
      <c r="GOL8" s="27"/>
      <c r="GOM8" s="27"/>
      <c r="GON8" s="27"/>
      <c r="GOO8" s="27"/>
      <c r="GOP8" s="27"/>
      <c r="GOQ8" s="27"/>
      <c r="GOR8" s="27"/>
      <c r="GOS8" s="27"/>
      <c r="GOT8" s="27"/>
      <c r="GOU8" s="27"/>
      <c r="GOV8" s="27"/>
      <c r="GOW8" s="27"/>
      <c r="GOX8" s="27"/>
      <c r="GOY8" s="27"/>
      <c r="GOZ8" s="27"/>
      <c r="GPA8" s="27"/>
      <c r="GPB8" s="27"/>
      <c r="GPC8" s="27"/>
      <c r="GPD8" s="27"/>
      <c r="GPE8" s="27"/>
      <c r="GPF8" s="27"/>
      <c r="GPG8" s="27"/>
      <c r="GPH8" s="27"/>
      <c r="GPI8" s="27"/>
      <c r="GPJ8" s="27"/>
      <c r="GPK8" s="27"/>
      <c r="GPL8" s="27"/>
      <c r="GPM8" s="27"/>
      <c r="GPN8" s="27"/>
      <c r="GPO8" s="27"/>
      <c r="GPP8" s="27"/>
      <c r="GPQ8" s="27"/>
      <c r="GPR8" s="27"/>
      <c r="GPS8" s="27"/>
      <c r="GPT8" s="27"/>
      <c r="GPU8" s="27"/>
      <c r="GPV8" s="27"/>
      <c r="GPW8" s="27"/>
      <c r="GPX8" s="27"/>
      <c r="GPY8" s="27"/>
      <c r="GPZ8" s="27"/>
      <c r="GQA8" s="27"/>
      <c r="GQB8" s="27"/>
      <c r="GQC8" s="27"/>
      <c r="GQD8" s="27"/>
      <c r="GQE8" s="27"/>
      <c r="GQF8" s="27"/>
      <c r="GQG8" s="27"/>
      <c r="GQH8" s="27"/>
      <c r="GQI8" s="27"/>
      <c r="GQJ8" s="27"/>
      <c r="GQK8" s="27"/>
      <c r="GQL8" s="27"/>
      <c r="GQM8" s="27"/>
      <c r="GQN8" s="27"/>
      <c r="GQO8" s="27"/>
      <c r="GQP8" s="27"/>
      <c r="GQQ8" s="27"/>
      <c r="GQR8" s="27"/>
      <c r="GQS8" s="27"/>
      <c r="GQT8" s="27"/>
      <c r="GQU8" s="27"/>
      <c r="GQV8" s="27"/>
      <c r="GQW8" s="27"/>
      <c r="GQX8" s="27"/>
      <c r="GQY8" s="27"/>
      <c r="GQZ8" s="27"/>
      <c r="GRA8" s="27"/>
      <c r="GRB8" s="27"/>
      <c r="GRC8" s="27"/>
      <c r="GRD8" s="27"/>
      <c r="GRE8" s="27"/>
      <c r="GRF8" s="27"/>
      <c r="GRG8" s="27"/>
      <c r="GRH8" s="27"/>
      <c r="GRI8" s="27"/>
      <c r="GRJ8" s="27"/>
      <c r="GRK8" s="27"/>
      <c r="GRL8" s="27"/>
      <c r="GRM8" s="27"/>
      <c r="GRN8" s="27"/>
      <c r="GRO8" s="27"/>
      <c r="GRP8" s="27"/>
      <c r="GRQ8" s="27"/>
      <c r="GRR8" s="27"/>
      <c r="GRS8" s="27"/>
      <c r="GRT8" s="27"/>
      <c r="GRU8" s="27"/>
      <c r="GRV8" s="27"/>
      <c r="GRW8" s="27"/>
      <c r="GRX8" s="27"/>
      <c r="GRY8" s="27"/>
      <c r="GRZ8" s="27"/>
      <c r="GSA8" s="27"/>
      <c r="GSB8" s="27"/>
      <c r="GSC8" s="27"/>
      <c r="GSD8" s="27"/>
      <c r="GSE8" s="27"/>
      <c r="GSF8" s="27"/>
      <c r="GSG8" s="27"/>
      <c r="GSH8" s="27"/>
      <c r="GSI8" s="27"/>
      <c r="GSJ8" s="27"/>
      <c r="GSK8" s="27"/>
      <c r="GSL8" s="27"/>
      <c r="GSM8" s="27"/>
      <c r="GSN8" s="27"/>
      <c r="GSO8" s="27"/>
      <c r="GSP8" s="27"/>
      <c r="GSQ8" s="27"/>
      <c r="GSR8" s="27"/>
      <c r="GSS8" s="27"/>
      <c r="GST8" s="27"/>
      <c r="GSU8" s="27"/>
      <c r="GSV8" s="27"/>
      <c r="GSW8" s="27"/>
      <c r="GSX8" s="27"/>
      <c r="GSY8" s="27"/>
      <c r="GSZ8" s="27"/>
      <c r="GTA8" s="27"/>
      <c r="GTB8" s="27"/>
      <c r="GTC8" s="27"/>
      <c r="GTD8" s="27"/>
      <c r="GTE8" s="27"/>
      <c r="GTF8" s="27"/>
      <c r="GTG8" s="27"/>
      <c r="GTH8" s="27"/>
      <c r="GTI8" s="27"/>
      <c r="GTJ8" s="27"/>
      <c r="GTK8" s="27"/>
      <c r="GTL8" s="27"/>
      <c r="GTM8" s="27"/>
      <c r="GTN8" s="27"/>
      <c r="GTO8" s="27"/>
      <c r="GTP8" s="27"/>
      <c r="GTQ8" s="27"/>
      <c r="GTR8" s="27"/>
      <c r="GTS8" s="27"/>
      <c r="GTT8" s="27"/>
      <c r="GTU8" s="27"/>
      <c r="GTV8" s="27"/>
      <c r="GTW8" s="27"/>
      <c r="GTX8" s="27"/>
      <c r="GTY8" s="27"/>
      <c r="GTZ8" s="27"/>
      <c r="GUA8" s="27"/>
      <c r="GUB8" s="27"/>
      <c r="GUC8" s="27"/>
      <c r="GUD8" s="27"/>
      <c r="GUE8" s="27"/>
      <c r="GUF8" s="27"/>
      <c r="GUG8" s="27"/>
      <c r="GUH8" s="27"/>
      <c r="GUI8" s="27"/>
      <c r="GUJ8" s="27"/>
      <c r="GUK8" s="27"/>
      <c r="GUL8" s="27"/>
      <c r="GUM8" s="27"/>
      <c r="GUN8" s="27"/>
      <c r="GUO8" s="27"/>
      <c r="GUP8" s="27"/>
      <c r="GUQ8" s="27"/>
      <c r="GUR8" s="27"/>
      <c r="GUS8" s="27"/>
      <c r="GUT8" s="27"/>
      <c r="GUU8" s="27"/>
      <c r="GUV8" s="27"/>
      <c r="GUW8" s="27"/>
      <c r="GUX8" s="27"/>
      <c r="GUY8" s="27"/>
      <c r="GUZ8" s="27"/>
      <c r="GVA8" s="27"/>
      <c r="GVB8" s="27"/>
      <c r="GVC8" s="27"/>
      <c r="GVD8" s="27"/>
      <c r="GVE8" s="27"/>
      <c r="GVF8" s="27"/>
      <c r="GVG8" s="27"/>
      <c r="GVH8" s="27"/>
      <c r="GVI8" s="27"/>
      <c r="GVJ8" s="27"/>
      <c r="GVK8" s="27"/>
      <c r="GVL8" s="27"/>
      <c r="GVM8" s="27"/>
      <c r="GVN8" s="27"/>
      <c r="GVO8" s="27"/>
      <c r="GVP8" s="27"/>
      <c r="GVQ8" s="27"/>
      <c r="GVR8" s="27"/>
      <c r="GVS8" s="27"/>
      <c r="GVT8" s="27"/>
      <c r="GVU8" s="27"/>
      <c r="GVV8" s="27"/>
      <c r="GVW8" s="27"/>
      <c r="GVX8" s="27"/>
      <c r="GVY8" s="27"/>
      <c r="GVZ8" s="27"/>
      <c r="GWA8" s="27"/>
      <c r="GWB8" s="27"/>
      <c r="GWC8" s="27"/>
      <c r="GWD8" s="27"/>
      <c r="GWE8" s="27"/>
      <c r="GWF8" s="27"/>
      <c r="GWG8" s="27"/>
      <c r="GWH8" s="27"/>
      <c r="GWI8" s="27"/>
      <c r="GWJ8" s="27"/>
      <c r="GWK8" s="27"/>
      <c r="GWL8" s="27"/>
      <c r="GWM8" s="27"/>
      <c r="GWN8" s="27"/>
      <c r="GWO8" s="27"/>
      <c r="GWP8" s="27"/>
      <c r="GWQ8" s="27"/>
      <c r="GWR8" s="27"/>
      <c r="GWS8" s="27"/>
      <c r="GWT8" s="27"/>
      <c r="GWU8" s="27"/>
      <c r="GWV8" s="27"/>
      <c r="GWW8" s="27"/>
      <c r="GWX8" s="27"/>
      <c r="GWY8" s="27"/>
      <c r="GWZ8" s="27"/>
      <c r="GXA8" s="27"/>
      <c r="GXB8" s="27"/>
      <c r="GXC8" s="27"/>
      <c r="GXD8" s="27"/>
      <c r="GXE8" s="27"/>
      <c r="GXF8" s="27"/>
      <c r="GXG8" s="27"/>
      <c r="GXH8" s="27"/>
      <c r="GXI8" s="27"/>
      <c r="GXJ8" s="27"/>
      <c r="GXK8" s="27"/>
      <c r="GXL8" s="27"/>
      <c r="GXM8" s="27"/>
      <c r="GXN8" s="27"/>
      <c r="GXO8" s="27"/>
      <c r="GXP8" s="27"/>
      <c r="GXQ8" s="27"/>
      <c r="GXR8" s="27"/>
      <c r="GXS8" s="27"/>
      <c r="GXT8" s="27"/>
      <c r="GXU8" s="27"/>
      <c r="GXV8" s="27"/>
      <c r="GXW8" s="27"/>
      <c r="GXX8" s="27"/>
      <c r="GXY8" s="27"/>
      <c r="GXZ8" s="27"/>
      <c r="GYA8" s="27"/>
      <c r="GYB8" s="27"/>
      <c r="GYC8" s="27"/>
      <c r="GYD8" s="27"/>
      <c r="GYE8" s="27"/>
      <c r="GYF8" s="27"/>
      <c r="GYG8" s="27"/>
      <c r="GYH8" s="27"/>
      <c r="GYI8" s="27"/>
      <c r="GYJ8" s="27"/>
      <c r="GYK8" s="27"/>
      <c r="GYL8" s="27"/>
      <c r="GYM8" s="27"/>
      <c r="GYN8" s="27"/>
      <c r="GYO8" s="27"/>
      <c r="GYP8" s="27"/>
      <c r="GYQ8" s="27"/>
      <c r="GYR8" s="27"/>
      <c r="GYS8" s="27"/>
      <c r="GYT8" s="27"/>
      <c r="GYU8" s="27"/>
      <c r="GYV8" s="27"/>
      <c r="GYW8" s="27"/>
      <c r="GYX8" s="27"/>
      <c r="GYY8" s="27"/>
      <c r="GYZ8" s="27"/>
      <c r="GZA8" s="27"/>
      <c r="GZB8" s="27"/>
      <c r="GZC8" s="27"/>
      <c r="GZD8" s="27"/>
      <c r="GZE8" s="27"/>
      <c r="GZF8" s="27"/>
      <c r="GZG8" s="27"/>
      <c r="GZH8" s="27"/>
      <c r="GZI8" s="27"/>
      <c r="GZJ8" s="27"/>
      <c r="GZK8" s="27"/>
      <c r="GZL8" s="27"/>
      <c r="GZM8" s="27"/>
      <c r="GZN8" s="27"/>
      <c r="GZO8" s="27"/>
      <c r="GZP8" s="27"/>
      <c r="GZQ8" s="27"/>
      <c r="GZR8" s="27"/>
      <c r="GZS8" s="27"/>
      <c r="GZT8" s="27"/>
      <c r="GZU8" s="27"/>
      <c r="GZV8" s="27"/>
      <c r="GZW8" s="27"/>
      <c r="GZX8" s="27"/>
      <c r="GZY8" s="27"/>
      <c r="GZZ8" s="27"/>
      <c r="HAA8" s="27"/>
      <c r="HAB8" s="27"/>
      <c r="HAC8" s="27"/>
      <c r="HAD8" s="27"/>
      <c r="HAE8" s="27"/>
      <c r="HAF8" s="27"/>
      <c r="HAG8" s="27"/>
      <c r="HAH8" s="27"/>
      <c r="HAI8" s="27"/>
      <c r="HAJ8" s="27"/>
      <c r="HAK8" s="27"/>
      <c r="HAL8" s="27"/>
      <c r="HAM8" s="27"/>
      <c r="HAN8" s="27"/>
      <c r="HAO8" s="27"/>
      <c r="HAP8" s="27"/>
      <c r="HAQ8" s="27"/>
      <c r="HAR8" s="27"/>
      <c r="HAS8" s="27"/>
      <c r="HAT8" s="27"/>
      <c r="HAU8" s="27"/>
      <c r="HAV8" s="27"/>
      <c r="HAW8" s="27"/>
      <c r="HAX8" s="27"/>
      <c r="HAY8" s="27"/>
      <c r="HAZ8" s="27"/>
      <c r="HBA8" s="27"/>
      <c r="HBB8" s="27"/>
      <c r="HBC8" s="27"/>
      <c r="HBD8" s="27"/>
      <c r="HBE8" s="27"/>
      <c r="HBF8" s="27"/>
      <c r="HBG8" s="27"/>
      <c r="HBH8" s="27"/>
      <c r="HBI8" s="27"/>
      <c r="HBJ8" s="27"/>
      <c r="HBK8" s="27"/>
      <c r="HBL8" s="27"/>
      <c r="HBM8" s="27"/>
      <c r="HBN8" s="27"/>
      <c r="HBO8" s="27"/>
      <c r="HBP8" s="27"/>
      <c r="HBQ8" s="27"/>
      <c r="HBR8" s="27"/>
      <c r="HBS8" s="27"/>
      <c r="HBT8" s="27"/>
      <c r="HBU8" s="27"/>
      <c r="HBV8" s="27"/>
      <c r="HBW8" s="27"/>
      <c r="HBX8" s="27"/>
      <c r="HBY8" s="27"/>
      <c r="HBZ8" s="27"/>
      <c r="HCA8" s="27"/>
      <c r="HCB8" s="27"/>
      <c r="HCC8" s="27"/>
      <c r="HCD8" s="27"/>
      <c r="HCE8" s="27"/>
      <c r="HCF8" s="27"/>
      <c r="HCG8" s="27"/>
      <c r="HCH8" s="27"/>
      <c r="HCI8" s="27"/>
      <c r="HCJ8" s="27"/>
      <c r="HCK8" s="27"/>
      <c r="HCL8" s="27"/>
      <c r="HCM8" s="27"/>
      <c r="HCN8" s="27"/>
      <c r="HCO8" s="27"/>
      <c r="HCP8" s="27"/>
      <c r="HCQ8" s="27"/>
      <c r="HCR8" s="27"/>
      <c r="HCS8" s="27"/>
      <c r="HCT8" s="27"/>
      <c r="HCU8" s="27"/>
      <c r="HCV8" s="27"/>
      <c r="HCW8" s="27"/>
      <c r="HCX8" s="27"/>
      <c r="HCY8" s="27"/>
      <c r="HCZ8" s="27"/>
      <c r="HDA8" s="27"/>
      <c r="HDB8" s="27"/>
      <c r="HDC8" s="27"/>
      <c r="HDD8" s="27"/>
      <c r="HDE8" s="27"/>
      <c r="HDF8" s="27"/>
      <c r="HDG8" s="27"/>
      <c r="HDH8" s="27"/>
      <c r="HDI8" s="27"/>
      <c r="HDJ8" s="27"/>
      <c r="HDK8" s="27"/>
      <c r="HDL8" s="27"/>
      <c r="HDM8" s="27"/>
      <c r="HDN8" s="27"/>
      <c r="HDO8" s="27"/>
      <c r="HDP8" s="27"/>
      <c r="HDQ8" s="27"/>
      <c r="HDR8" s="27"/>
      <c r="HDS8" s="27"/>
      <c r="HDT8" s="27"/>
      <c r="HDU8" s="27"/>
      <c r="HDV8" s="27"/>
      <c r="HDW8" s="27"/>
      <c r="HDX8" s="27"/>
      <c r="HDY8" s="27"/>
      <c r="HDZ8" s="27"/>
      <c r="HEA8" s="27"/>
      <c r="HEB8" s="27"/>
      <c r="HEC8" s="27"/>
      <c r="HED8" s="27"/>
      <c r="HEE8" s="27"/>
      <c r="HEF8" s="27"/>
      <c r="HEG8" s="27"/>
      <c r="HEH8" s="27"/>
      <c r="HEI8" s="27"/>
      <c r="HEJ8" s="27"/>
      <c r="HEK8" s="27"/>
      <c r="HEL8" s="27"/>
      <c r="HEM8" s="27"/>
      <c r="HEN8" s="27"/>
      <c r="HEO8" s="27"/>
      <c r="HEP8" s="27"/>
      <c r="HEQ8" s="27"/>
      <c r="HER8" s="27"/>
      <c r="HES8" s="27"/>
      <c r="HET8" s="27"/>
      <c r="HEU8" s="27"/>
      <c r="HEV8" s="27"/>
      <c r="HEW8" s="27"/>
      <c r="HEX8" s="27"/>
      <c r="HEY8" s="27"/>
      <c r="HEZ8" s="27"/>
      <c r="HFA8" s="27"/>
      <c r="HFB8" s="27"/>
      <c r="HFC8" s="27"/>
      <c r="HFD8" s="27"/>
      <c r="HFE8" s="27"/>
      <c r="HFF8" s="27"/>
      <c r="HFG8" s="27"/>
      <c r="HFH8" s="27"/>
      <c r="HFI8" s="27"/>
      <c r="HFJ8" s="27"/>
      <c r="HFK8" s="27"/>
      <c r="HFL8" s="27"/>
      <c r="HFM8" s="27"/>
      <c r="HFN8" s="27"/>
      <c r="HFO8" s="27"/>
      <c r="HFP8" s="27"/>
      <c r="HFQ8" s="27"/>
      <c r="HFR8" s="27"/>
      <c r="HFS8" s="27"/>
      <c r="HFT8" s="27"/>
      <c r="HFU8" s="27"/>
      <c r="HFV8" s="27"/>
      <c r="HFW8" s="27"/>
      <c r="HFX8" s="27"/>
      <c r="HFY8" s="27"/>
      <c r="HFZ8" s="27"/>
      <c r="HGA8" s="27"/>
      <c r="HGB8" s="27"/>
      <c r="HGC8" s="27"/>
      <c r="HGD8" s="27"/>
      <c r="HGE8" s="27"/>
      <c r="HGF8" s="27"/>
      <c r="HGG8" s="27"/>
      <c r="HGH8" s="27"/>
      <c r="HGI8" s="27"/>
      <c r="HGJ8" s="27"/>
      <c r="HGK8" s="27"/>
      <c r="HGL8" s="27"/>
      <c r="HGM8" s="27"/>
      <c r="HGN8" s="27"/>
      <c r="HGO8" s="27"/>
      <c r="HGP8" s="27"/>
      <c r="HGQ8" s="27"/>
      <c r="HGR8" s="27"/>
      <c r="HGS8" s="27"/>
      <c r="HGT8" s="27"/>
      <c r="HGU8" s="27"/>
      <c r="HGV8" s="27"/>
      <c r="HGW8" s="27"/>
      <c r="HGX8" s="27"/>
      <c r="HGY8" s="27"/>
      <c r="HGZ8" s="27"/>
      <c r="HHA8" s="27"/>
      <c r="HHB8" s="27"/>
      <c r="HHC8" s="27"/>
      <c r="HHD8" s="27"/>
      <c r="HHE8" s="27"/>
      <c r="HHF8" s="27"/>
      <c r="HHG8" s="27"/>
      <c r="HHH8" s="27"/>
      <c r="HHI8" s="27"/>
      <c r="HHJ8" s="27"/>
      <c r="HHK8" s="27"/>
      <c r="HHL8" s="27"/>
      <c r="HHM8" s="27"/>
      <c r="HHN8" s="27"/>
      <c r="HHO8" s="27"/>
      <c r="HHP8" s="27"/>
      <c r="HHQ8" s="27"/>
      <c r="HHR8" s="27"/>
      <c r="HHS8" s="27"/>
      <c r="HHT8" s="27"/>
      <c r="HHU8" s="27"/>
      <c r="HHV8" s="27"/>
      <c r="HHW8" s="27"/>
      <c r="HHX8" s="27"/>
      <c r="HHY8" s="27"/>
      <c r="HHZ8" s="27"/>
      <c r="HIA8" s="27"/>
      <c r="HIB8" s="27"/>
      <c r="HIC8" s="27"/>
      <c r="HID8" s="27"/>
      <c r="HIE8" s="27"/>
      <c r="HIF8" s="27"/>
      <c r="HIG8" s="27"/>
      <c r="HIH8" s="27"/>
      <c r="HII8" s="27"/>
      <c r="HIJ8" s="27"/>
      <c r="HIK8" s="27"/>
      <c r="HIL8" s="27"/>
      <c r="HIM8" s="27"/>
      <c r="HIN8" s="27"/>
      <c r="HIO8" s="27"/>
      <c r="HIP8" s="27"/>
      <c r="HIQ8" s="27"/>
      <c r="HIR8" s="27"/>
      <c r="HIS8" s="27"/>
      <c r="HIT8" s="27"/>
      <c r="HIU8" s="27"/>
      <c r="HIV8" s="27"/>
      <c r="HIW8" s="27"/>
      <c r="HIX8" s="27"/>
      <c r="HIY8" s="27"/>
      <c r="HIZ8" s="27"/>
      <c r="HJA8" s="27"/>
      <c r="HJB8" s="27"/>
      <c r="HJC8" s="27"/>
      <c r="HJD8" s="27"/>
      <c r="HJE8" s="27"/>
      <c r="HJF8" s="27"/>
      <c r="HJG8" s="27"/>
      <c r="HJH8" s="27"/>
      <c r="HJI8" s="27"/>
      <c r="HJJ8" s="27"/>
      <c r="HJK8" s="27"/>
      <c r="HJL8" s="27"/>
      <c r="HJM8" s="27"/>
      <c r="HJN8" s="27"/>
      <c r="HJO8" s="27"/>
      <c r="HJP8" s="27"/>
      <c r="HJQ8" s="27"/>
      <c r="HJR8" s="27"/>
      <c r="HJS8" s="27"/>
      <c r="HJT8" s="27"/>
      <c r="HJU8" s="27"/>
      <c r="HJV8" s="27"/>
      <c r="HJW8" s="27"/>
      <c r="HJX8" s="27"/>
      <c r="HJY8" s="27"/>
      <c r="HJZ8" s="27"/>
      <c r="HKA8" s="27"/>
      <c r="HKB8" s="27"/>
      <c r="HKC8" s="27"/>
      <c r="HKD8" s="27"/>
      <c r="HKE8" s="27"/>
      <c r="HKF8" s="27"/>
      <c r="HKG8" s="27"/>
      <c r="HKH8" s="27"/>
      <c r="HKI8" s="27"/>
      <c r="HKJ8" s="27"/>
      <c r="HKK8" s="27"/>
      <c r="HKL8" s="27"/>
      <c r="HKM8" s="27"/>
      <c r="HKN8" s="27"/>
      <c r="HKO8" s="27"/>
      <c r="HKP8" s="27"/>
      <c r="HKQ8" s="27"/>
      <c r="HKR8" s="27"/>
      <c r="HKS8" s="27"/>
      <c r="HKT8" s="27"/>
      <c r="HKU8" s="27"/>
      <c r="HKV8" s="27"/>
      <c r="HKW8" s="27"/>
      <c r="HKX8" s="27"/>
      <c r="HKY8" s="27"/>
      <c r="HKZ8" s="27"/>
      <c r="HLA8" s="27"/>
      <c r="HLB8" s="27"/>
      <c r="HLC8" s="27"/>
      <c r="HLD8" s="27"/>
      <c r="HLE8" s="27"/>
      <c r="HLF8" s="27"/>
      <c r="HLG8" s="27"/>
      <c r="HLH8" s="27"/>
      <c r="HLI8" s="27"/>
      <c r="HLJ8" s="27"/>
      <c r="HLK8" s="27"/>
      <c r="HLL8" s="27"/>
      <c r="HLM8" s="27"/>
      <c r="HLN8" s="27"/>
      <c r="HLO8" s="27"/>
      <c r="HLP8" s="27"/>
      <c r="HLQ8" s="27"/>
      <c r="HLR8" s="27"/>
      <c r="HLS8" s="27"/>
      <c r="HLT8" s="27"/>
      <c r="HLU8" s="27"/>
      <c r="HLV8" s="27"/>
      <c r="HLW8" s="27"/>
      <c r="HLX8" s="27"/>
      <c r="HLY8" s="27"/>
      <c r="HLZ8" s="27"/>
      <c r="HMA8" s="27"/>
      <c r="HMB8" s="27"/>
      <c r="HMC8" s="27"/>
      <c r="HMD8" s="27"/>
      <c r="HME8" s="27"/>
      <c r="HMF8" s="27"/>
      <c r="HMG8" s="27"/>
      <c r="HMH8" s="27"/>
      <c r="HMI8" s="27"/>
      <c r="HMJ8" s="27"/>
      <c r="HMK8" s="27"/>
      <c r="HML8" s="27"/>
      <c r="HMM8" s="27"/>
      <c r="HMN8" s="27"/>
      <c r="HMO8" s="27"/>
      <c r="HMP8" s="27"/>
      <c r="HMQ8" s="27"/>
      <c r="HMR8" s="27"/>
      <c r="HMS8" s="27"/>
      <c r="HMT8" s="27"/>
      <c r="HMU8" s="27"/>
      <c r="HMV8" s="27"/>
      <c r="HMW8" s="27"/>
      <c r="HMX8" s="27"/>
      <c r="HMY8" s="27"/>
      <c r="HMZ8" s="27"/>
      <c r="HNA8" s="27"/>
      <c r="HNB8" s="27"/>
      <c r="HNC8" s="27"/>
      <c r="HND8" s="27"/>
      <c r="HNE8" s="27"/>
      <c r="HNF8" s="27"/>
      <c r="HNG8" s="27"/>
      <c r="HNH8" s="27"/>
      <c r="HNI8" s="27"/>
      <c r="HNJ8" s="27"/>
      <c r="HNK8" s="27"/>
      <c r="HNL8" s="27"/>
      <c r="HNM8" s="27"/>
      <c r="HNN8" s="27"/>
      <c r="HNO8" s="27"/>
      <c r="HNP8" s="27"/>
      <c r="HNQ8" s="27"/>
      <c r="HNR8" s="27"/>
      <c r="HNS8" s="27"/>
      <c r="HNT8" s="27"/>
      <c r="HNU8" s="27"/>
      <c r="HNV8" s="27"/>
      <c r="HNW8" s="27"/>
      <c r="HNX8" s="27"/>
      <c r="HNY8" s="27"/>
      <c r="HNZ8" s="27"/>
      <c r="HOA8" s="27"/>
      <c r="HOB8" s="27"/>
      <c r="HOC8" s="27"/>
      <c r="HOD8" s="27"/>
      <c r="HOE8" s="27"/>
      <c r="HOF8" s="27"/>
      <c r="HOG8" s="27"/>
      <c r="HOH8" s="27"/>
      <c r="HOI8" s="27"/>
      <c r="HOJ8" s="27"/>
      <c r="HOK8" s="27"/>
      <c r="HOL8" s="27"/>
      <c r="HOM8" s="27"/>
      <c r="HON8" s="27"/>
      <c r="HOO8" s="27"/>
      <c r="HOP8" s="27"/>
      <c r="HOQ8" s="27"/>
      <c r="HOR8" s="27"/>
      <c r="HOS8" s="27"/>
      <c r="HOT8" s="27"/>
      <c r="HOU8" s="27"/>
      <c r="HOV8" s="27"/>
      <c r="HOW8" s="27"/>
      <c r="HOX8" s="27"/>
      <c r="HOY8" s="27"/>
      <c r="HOZ8" s="27"/>
      <c r="HPA8" s="27"/>
      <c r="HPB8" s="27"/>
      <c r="HPC8" s="27"/>
      <c r="HPD8" s="27"/>
      <c r="HPE8" s="27"/>
      <c r="HPF8" s="27"/>
      <c r="HPG8" s="27"/>
      <c r="HPH8" s="27"/>
      <c r="HPI8" s="27"/>
      <c r="HPJ8" s="27"/>
      <c r="HPK8" s="27"/>
      <c r="HPL8" s="27"/>
      <c r="HPM8" s="27"/>
      <c r="HPN8" s="27"/>
      <c r="HPO8" s="27"/>
      <c r="HPP8" s="27"/>
      <c r="HPQ8" s="27"/>
      <c r="HPR8" s="27"/>
      <c r="HPS8" s="27"/>
      <c r="HPT8" s="27"/>
      <c r="HPU8" s="27"/>
      <c r="HPV8" s="27"/>
      <c r="HPW8" s="27"/>
      <c r="HPX8" s="27"/>
      <c r="HPY8" s="27"/>
      <c r="HPZ8" s="27"/>
      <c r="HQA8" s="27"/>
      <c r="HQB8" s="27"/>
      <c r="HQC8" s="27"/>
      <c r="HQD8" s="27"/>
      <c r="HQE8" s="27"/>
      <c r="HQF8" s="27"/>
      <c r="HQG8" s="27"/>
      <c r="HQH8" s="27"/>
      <c r="HQI8" s="27"/>
      <c r="HQJ8" s="27"/>
      <c r="HQK8" s="27"/>
      <c r="HQL8" s="27"/>
      <c r="HQM8" s="27"/>
      <c r="HQN8" s="27"/>
      <c r="HQO8" s="27"/>
      <c r="HQP8" s="27"/>
      <c r="HQQ8" s="27"/>
      <c r="HQR8" s="27"/>
      <c r="HQS8" s="27"/>
      <c r="HQT8" s="27"/>
      <c r="HQU8" s="27"/>
      <c r="HQV8" s="27"/>
      <c r="HQW8" s="27"/>
      <c r="HQX8" s="27"/>
      <c r="HQY8" s="27"/>
      <c r="HQZ8" s="27"/>
      <c r="HRA8" s="27"/>
      <c r="HRB8" s="27"/>
      <c r="HRC8" s="27"/>
      <c r="HRD8" s="27"/>
      <c r="HRE8" s="27"/>
      <c r="HRF8" s="27"/>
      <c r="HRG8" s="27"/>
      <c r="HRH8" s="27"/>
      <c r="HRI8" s="27"/>
      <c r="HRJ8" s="27"/>
      <c r="HRK8" s="27"/>
      <c r="HRL8" s="27"/>
      <c r="HRM8" s="27"/>
      <c r="HRN8" s="27"/>
      <c r="HRO8" s="27"/>
      <c r="HRP8" s="27"/>
      <c r="HRQ8" s="27"/>
      <c r="HRR8" s="27"/>
      <c r="HRS8" s="27"/>
      <c r="HRT8" s="27"/>
      <c r="HRU8" s="27"/>
      <c r="HRV8" s="27"/>
      <c r="HRW8" s="27"/>
      <c r="HRX8" s="27"/>
      <c r="HRY8" s="27"/>
      <c r="HRZ8" s="27"/>
      <c r="HSA8" s="27"/>
      <c r="HSB8" s="27"/>
      <c r="HSC8" s="27"/>
      <c r="HSD8" s="27"/>
      <c r="HSE8" s="27"/>
      <c r="HSF8" s="27"/>
      <c r="HSG8" s="27"/>
      <c r="HSH8" s="27"/>
      <c r="HSI8" s="27"/>
      <c r="HSJ8" s="27"/>
      <c r="HSK8" s="27"/>
      <c r="HSL8" s="27"/>
      <c r="HSM8" s="27"/>
      <c r="HSN8" s="27"/>
      <c r="HSO8" s="27"/>
      <c r="HSP8" s="27"/>
      <c r="HSQ8" s="27"/>
      <c r="HSR8" s="27"/>
      <c r="HSS8" s="27"/>
      <c r="HST8" s="27"/>
      <c r="HSU8" s="27"/>
      <c r="HSV8" s="27"/>
      <c r="HSW8" s="27"/>
      <c r="HSX8" s="27"/>
      <c r="HSY8" s="27"/>
      <c r="HSZ8" s="27"/>
      <c r="HTA8" s="27"/>
      <c r="HTB8" s="27"/>
      <c r="HTC8" s="27"/>
      <c r="HTD8" s="27"/>
      <c r="HTE8" s="27"/>
      <c r="HTF8" s="27"/>
      <c r="HTG8" s="27"/>
      <c r="HTH8" s="27"/>
      <c r="HTI8" s="27"/>
      <c r="HTJ8" s="27"/>
      <c r="HTK8" s="27"/>
      <c r="HTL8" s="27"/>
      <c r="HTM8" s="27"/>
      <c r="HTN8" s="27"/>
      <c r="HTO8" s="27"/>
      <c r="HTP8" s="27"/>
      <c r="HTQ8" s="27"/>
      <c r="HTR8" s="27"/>
      <c r="HTS8" s="27"/>
      <c r="HTT8" s="27"/>
      <c r="HTU8" s="27"/>
      <c r="HTV8" s="27"/>
      <c r="HTW8" s="27"/>
      <c r="HTX8" s="27"/>
      <c r="HTY8" s="27"/>
      <c r="HTZ8" s="27"/>
      <c r="HUA8" s="27"/>
      <c r="HUB8" s="27"/>
      <c r="HUC8" s="27"/>
      <c r="HUD8" s="27"/>
      <c r="HUE8" s="27"/>
      <c r="HUF8" s="27"/>
      <c r="HUG8" s="27"/>
      <c r="HUH8" s="27"/>
      <c r="HUI8" s="27"/>
      <c r="HUJ8" s="27"/>
      <c r="HUK8" s="27"/>
      <c r="HUL8" s="27"/>
      <c r="HUM8" s="27"/>
      <c r="HUN8" s="27"/>
      <c r="HUO8" s="27"/>
      <c r="HUP8" s="27"/>
      <c r="HUQ8" s="27"/>
      <c r="HUR8" s="27"/>
      <c r="HUS8" s="27"/>
      <c r="HUT8" s="27"/>
      <c r="HUU8" s="27"/>
      <c r="HUV8" s="27"/>
      <c r="HUW8" s="27"/>
      <c r="HUX8" s="27"/>
      <c r="HUY8" s="27"/>
      <c r="HUZ8" s="27"/>
      <c r="HVA8" s="27"/>
      <c r="HVB8" s="27"/>
      <c r="HVC8" s="27"/>
      <c r="HVD8" s="27"/>
      <c r="HVE8" s="27"/>
      <c r="HVF8" s="27"/>
      <c r="HVG8" s="27"/>
      <c r="HVH8" s="27"/>
      <c r="HVI8" s="27"/>
      <c r="HVJ8" s="27"/>
      <c r="HVK8" s="27"/>
      <c r="HVL8" s="27"/>
      <c r="HVM8" s="27"/>
      <c r="HVN8" s="27"/>
      <c r="HVO8" s="27"/>
      <c r="HVP8" s="27"/>
      <c r="HVQ8" s="27"/>
      <c r="HVR8" s="27"/>
      <c r="HVS8" s="27"/>
      <c r="HVT8" s="27"/>
      <c r="HVU8" s="27"/>
      <c r="HVV8" s="27"/>
      <c r="HVW8" s="27"/>
      <c r="HVX8" s="27"/>
      <c r="HVY8" s="27"/>
      <c r="HVZ8" s="27"/>
      <c r="HWA8" s="27"/>
      <c r="HWB8" s="27"/>
      <c r="HWC8" s="27"/>
      <c r="HWD8" s="27"/>
      <c r="HWE8" s="27"/>
      <c r="HWF8" s="27"/>
      <c r="HWG8" s="27"/>
      <c r="HWH8" s="27"/>
      <c r="HWI8" s="27"/>
      <c r="HWJ8" s="27"/>
      <c r="HWK8" s="27"/>
      <c r="HWL8" s="27"/>
      <c r="HWM8" s="27"/>
      <c r="HWN8" s="27"/>
      <c r="HWO8" s="27"/>
      <c r="HWP8" s="27"/>
      <c r="HWQ8" s="27"/>
      <c r="HWR8" s="27"/>
      <c r="HWS8" s="27"/>
      <c r="HWT8" s="27"/>
      <c r="HWU8" s="27"/>
      <c r="HWV8" s="27"/>
      <c r="HWW8" s="27"/>
      <c r="HWX8" s="27"/>
      <c r="HWY8" s="27"/>
      <c r="HWZ8" s="27"/>
      <c r="HXA8" s="27"/>
      <c r="HXB8" s="27"/>
      <c r="HXC8" s="27"/>
      <c r="HXD8" s="27"/>
      <c r="HXE8" s="27"/>
      <c r="HXF8" s="27"/>
      <c r="HXG8" s="27"/>
      <c r="HXH8" s="27"/>
      <c r="HXI8" s="27"/>
      <c r="HXJ8" s="27"/>
      <c r="HXK8" s="27"/>
      <c r="HXL8" s="27"/>
      <c r="HXM8" s="27"/>
      <c r="HXN8" s="27"/>
      <c r="HXO8" s="27"/>
      <c r="HXP8" s="27"/>
      <c r="HXQ8" s="27"/>
      <c r="HXR8" s="27"/>
      <c r="HXS8" s="27"/>
      <c r="HXT8" s="27"/>
      <c r="HXU8" s="27"/>
      <c r="HXV8" s="27"/>
      <c r="HXW8" s="27"/>
      <c r="HXX8" s="27"/>
      <c r="HXY8" s="27"/>
      <c r="HXZ8" s="27"/>
      <c r="HYA8" s="27"/>
      <c r="HYB8" s="27"/>
      <c r="HYC8" s="27"/>
      <c r="HYD8" s="27"/>
      <c r="HYE8" s="27"/>
      <c r="HYF8" s="27"/>
      <c r="HYG8" s="27"/>
      <c r="HYH8" s="27"/>
      <c r="HYI8" s="27"/>
      <c r="HYJ8" s="27"/>
      <c r="HYK8" s="27"/>
      <c r="HYL8" s="27"/>
      <c r="HYM8" s="27"/>
      <c r="HYN8" s="27"/>
      <c r="HYO8" s="27"/>
      <c r="HYP8" s="27"/>
      <c r="HYQ8" s="27"/>
      <c r="HYR8" s="27"/>
      <c r="HYS8" s="27"/>
      <c r="HYT8" s="27"/>
      <c r="HYU8" s="27"/>
      <c r="HYV8" s="27"/>
      <c r="HYW8" s="27"/>
      <c r="HYX8" s="27"/>
      <c r="HYY8" s="27"/>
      <c r="HYZ8" s="27"/>
      <c r="HZA8" s="27"/>
      <c r="HZB8" s="27"/>
      <c r="HZC8" s="27"/>
      <c r="HZD8" s="27"/>
      <c r="HZE8" s="27"/>
      <c r="HZF8" s="27"/>
      <c r="HZG8" s="27"/>
      <c r="HZH8" s="27"/>
      <c r="HZI8" s="27"/>
      <c r="HZJ8" s="27"/>
      <c r="HZK8" s="27"/>
      <c r="HZL8" s="27"/>
      <c r="HZM8" s="27"/>
      <c r="HZN8" s="27"/>
      <c r="HZO8" s="27"/>
      <c r="HZP8" s="27"/>
      <c r="HZQ8" s="27"/>
      <c r="HZR8" s="27"/>
      <c r="HZS8" s="27"/>
      <c r="HZT8" s="27"/>
      <c r="HZU8" s="27"/>
      <c r="HZV8" s="27"/>
      <c r="HZW8" s="27"/>
      <c r="HZX8" s="27"/>
      <c r="HZY8" s="27"/>
      <c r="HZZ8" s="27"/>
      <c r="IAA8" s="27"/>
      <c r="IAB8" s="27"/>
      <c r="IAC8" s="27"/>
      <c r="IAD8" s="27"/>
      <c r="IAE8" s="27"/>
      <c r="IAF8" s="27"/>
      <c r="IAG8" s="27"/>
      <c r="IAH8" s="27"/>
      <c r="IAI8" s="27"/>
      <c r="IAJ8" s="27"/>
      <c r="IAK8" s="27"/>
      <c r="IAL8" s="27"/>
      <c r="IAM8" s="27"/>
      <c r="IAN8" s="27"/>
      <c r="IAO8" s="27"/>
      <c r="IAP8" s="27"/>
      <c r="IAQ8" s="27"/>
      <c r="IAR8" s="27"/>
      <c r="IAS8" s="27"/>
      <c r="IAT8" s="27"/>
      <c r="IAU8" s="27"/>
      <c r="IAV8" s="27"/>
      <c r="IAW8" s="27"/>
      <c r="IAX8" s="27"/>
      <c r="IAY8" s="27"/>
      <c r="IAZ8" s="27"/>
      <c r="IBA8" s="27"/>
      <c r="IBB8" s="27"/>
      <c r="IBC8" s="27"/>
      <c r="IBD8" s="27"/>
      <c r="IBE8" s="27"/>
      <c r="IBF8" s="27"/>
      <c r="IBG8" s="27"/>
      <c r="IBH8" s="27"/>
      <c r="IBI8" s="27"/>
      <c r="IBJ8" s="27"/>
      <c r="IBK8" s="27"/>
      <c r="IBL8" s="27"/>
      <c r="IBM8" s="27"/>
      <c r="IBN8" s="27"/>
      <c r="IBO8" s="27"/>
      <c r="IBP8" s="27"/>
      <c r="IBQ8" s="27"/>
      <c r="IBR8" s="27"/>
      <c r="IBS8" s="27"/>
      <c r="IBT8" s="27"/>
      <c r="IBU8" s="27"/>
      <c r="IBV8" s="27"/>
      <c r="IBW8" s="27"/>
      <c r="IBX8" s="27"/>
      <c r="IBY8" s="27"/>
      <c r="IBZ8" s="27"/>
      <c r="ICA8" s="27"/>
      <c r="ICB8" s="27"/>
      <c r="ICC8" s="27"/>
      <c r="ICD8" s="27"/>
      <c r="ICE8" s="27"/>
      <c r="ICF8" s="27"/>
      <c r="ICG8" s="27"/>
      <c r="ICH8" s="27"/>
      <c r="ICI8" s="27"/>
      <c r="ICJ8" s="27"/>
      <c r="ICK8" s="27"/>
      <c r="ICL8" s="27"/>
      <c r="ICM8" s="27"/>
      <c r="ICN8" s="27"/>
      <c r="ICO8" s="27"/>
      <c r="ICP8" s="27"/>
      <c r="ICQ8" s="27"/>
      <c r="ICR8" s="27"/>
      <c r="ICS8" s="27"/>
      <c r="ICT8" s="27"/>
      <c r="ICU8" s="27"/>
      <c r="ICV8" s="27"/>
      <c r="ICW8" s="27"/>
      <c r="ICX8" s="27"/>
      <c r="ICY8" s="27"/>
      <c r="ICZ8" s="27"/>
      <c r="IDA8" s="27"/>
      <c r="IDB8" s="27"/>
      <c r="IDC8" s="27"/>
      <c r="IDD8" s="27"/>
      <c r="IDE8" s="27"/>
      <c r="IDF8" s="27"/>
      <c r="IDG8" s="27"/>
      <c r="IDH8" s="27"/>
      <c r="IDI8" s="27"/>
      <c r="IDJ8" s="27"/>
      <c r="IDK8" s="27"/>
      <c r="IDL8" s="27"/>
      <c r="IDM8" s="27"/>
      <c r="IDN8" s="27"/>
      <c r="IDO8" s="27"/>
      <c r="IDP8" s="27"/>
      <c r="IDQ8" s="27"/>
      <c r="IDR8" s="27"/>
      <c r="IDS8" s="27"/>
      <c r="IDT8" s="27"/>
      <c r="IDU8" s="27"/>
      <c r="IDV8" s="27"/>
      <c r="IDW8" s="27"/>
      <c r="IDX8" s="27"/>
      <c r="IDY8" s="27"/>
      <c r="IDZ8" s="27"/>
      <c r="IEA8" s="27"/>
      <c r="IEB8" s="27"/>
      <c r="IEC8" s="27"/>
      <c r="IED8" s="27"/>
      <c r="IEE8" s="27"/>
      <c r="IEF8" s="27"/>
      <c r="IEG8" s="27"/>
      <c r="IEH8" s="27"/>
      <c r="IEI8" s="27"/>
      <c r="IEJ8" s="27"/>
      <c r="IEK8" s="27"/>
      <c r="IEL8" s="27"/>
      <c r="IEM8" s="27"/>
      <c r="IEN8" s="27"/>
      <c r="IEO8" s="27"/>
      <c r="IEP8" s="27"/>
      <c r="IEQ8" s="27"/>
      <c r="IER8" s="27"/>
      <c r="IES8" s="27"/>
      <c r="IET8" s="27"/>
      <c r="IEU8" s="27"/>
      <c r="IEV8" s="27"/>
      <c r="IEW8" s="27"/>
      <c r="IEX8" s="27"/>
      <c r="IEY8" s="27"/>
      <c r="IEZ8" s="27"/>
      <c r="IFA8" s="27"/>
      <c r="IFB8" s="27"/>
      <c r="IFC8" s="27"/>
      <c r="IFD8" s="27"/>
      <c r="IFE8" s="27"/>
      <c r="IFF8" s="27"/>
      <c r="IFG8" s="27"/>
      <c r="IFH8" s="27"/>
      <c r="IFI8" s="27"/>
      <c r="IFJ8" s="27"/>
      <c r="IFK8" s="27"/>
      <c r="IFL8" s="27"/>
      <c r="IFM8" s="27"/>
      <c r="IFN8" s="27"/>
      <c r="IFO8" s="27"/>
      <c r="IFP8" s="27"/>
      <c r="IFQ8" s="27"/>
      <c r="IFR8" s="27"/>
      <c r="IFS8" s="27"/>
      <c r="IFT8" s="27"/>
      <c r="IFU8" s="27"/>
      <c r="IFV8" s="27"/>
      <c r="IFW8" s="27"/>
      <c r="IFX8" s="27"/>
      <c r="IFY8" s="27"/>
      <c r="IFZ8" s="27"/>
      <c r="IGA8" s="27"/>
      <c r="IGB8" s="27"/>
      <c r="IGC8" s="27"/>
      <c r="IGD8" s="27"/>
      <c r="IGE8" s="27"/>
      <c r="IGF8" s="27"/>
      <c r="IGG8" s="27"/>
      <c r="IGH8" s="27"/>
      <c r="IGI8" s="27"/>
      <c r="IGJ8" s="27"/>
      <c r="IGK8" s="27"/>
      <c r="IGL8" s="27"/>
      <c r="IGM8" s="27"/>
      <c r="IGN8" s="27"/>
      <c r="IGO8" s="27"/>
      <c r="IGP8" s="27"/>
      <c r="IGQ8" s="27"/>
      <c r="IGR8" s="27"/>
      <c r="IGS8" s="27"/>
      <c r="IGT8" s="27"/>
      <c r="IGU8" s="27"/>
      <c r="IGV8" s="27"/>
      <c r="IGW8" s="27"/>
      <c r="IGX8" s="27"/>
      <c r="IGY8" s="27"/>
      <c r="IGZ8" s="27"/>
      <c r="IHA8" s="27"/>
      <c r="IHB8" s="27"/>
      <c r="IHC8" s="27"/>
      <c r="IHD8" s="27"/>
      <c r="IHE8" s="27"/>
      <c r="IHF8" s="27"/>
      <c r="IHG8" s="27"/>
      <c r="IHH8" s="27"/>
      <c r="IHI8" s="27"/>
      <c r="IHJ8" s="27"/>
      <c r="IHK8" s="27"/>
      <c r="IHL8" s="27"/>
      <c r="IHM8" s="27"/>
      <c r="IHN8" s="27"/>
      <c r="IHO8" s="27"/>
      <c r="IHP8" s="27"/>
      <c r="IHQ8" s="27"/>
      <c r="IHR8" s="27"/>
      <c r="IHS8" s="27"/>
      <c r="IHT8" s="27"/>
      <c r="IHU8" s="27"/>
      <c r="IHV8" s="27"/>
      <c r="IHW8" s="27"/>
      <c r="IHX8" s="27"/>
      <c r="IHY8" s="27"/>
      <c r="IHZ8" s="27"/>
      <c r="IIA8" s="27"/>
      <c r="IIB8" s="27"/>
      <c r="IIC8" s="27"/>
      <c r="IID8" s="27"/>
      <c r="IIE8" s="27"/>
      <c r="IIF8" s="27"/>
      <c r="IIG8" s="27"/>
      <c r="IIH8" s="27"/>
      <c r="III8" s="27"/>
      <c r="IIJ8" s="27"/>
      <c r="IIK8" s="27"/>
      <c r="IIL8" s="27"/>
      <c r="IIM8" s="27"/>
      <c r="IIN8" s="27"/>
      <c r="IIO8" s="27"/>
      <c r="IIP8" s="27"/>
      <c r="IIQ8" s="27"/>
      <c r="IIR8" s="27"/>
      <c r="IIS8" s="27"/>
      <c r="IIT8" s="27"/>
      <c r="IIU8" s="27"/>
      <c r="IIV8" s="27"/>
      <c r="IIW8" s="27"/>
      <c r="IIX8" s="27"/>
      <c r="IIY8" s="27"/>
      <c r="IIZ8" s="27"/>
      <c r="IJA8" s="27"/>
      <c r="IJB8" s="27"/>
      <c r="IJC8" s="27"/>
      <c r="IJD8" s="27"/>
      <c r="IJE8" s="27"/>
      <c r="IJF8" s="27"/>
      <c r="IJG8" s="27"/>
      <c r="IJH8" s="27"/>
      <c r="IJI8" s="27"/>
      <c r="IJJ8" s="27"/>
      <c r="IJK8" s="27"/>
      <c r="IJL8" s="27"/>
      <c r="IJM8" s="27"/>
      <c r="IJN8" s="27"/>
      <c r="IJO8" s="27"/>
      <c r="IJP8" s="27"/>
      <c r="IJQ8" s="27"/>
      <c r="IJR8" s="27"/>
      <c r="IJS8" s="27"/>
      <c r="IJT8" s="27"/>
      <c r="IJU8" s="27"/>
      <c r="IJV8" s="27"/>
      <c r="IJW8" s="27"/>
      <c r="IJX8" s="27"/>
      <c r="IJY8" s="27"/>
      <c r="IJZ8" s="27"/>
      <c r="IKA8" s="27"/>
      <c r="IKB8" s="27"/>
      <c r="IKC8" s="27"/>
      <c r="IKD8" s="27"/>
      <c r="IKE8" s="27"/>
      <c r="IKF8" s="27"/>
      <c r="IKG8" s="27"/>
      <c r="IKH8" s="27"/>
      <c r="IKI8" s="27"/>
      <c r="IKJ8" s="27"/>
      <c r="IKK8" s="27"/>
      <c r="IKL8" s="27"/>
      <c r="IKM8" s="27"/>
      <c r="IKN8" s="27"/>
      <c r="IKO8" s="27"/>
      <c r="IKP8" s="27"/>
      <c r="IKQ8" s="27"/>
      <c r="IKR8" s="27"/>
      <c r="IKS8" s="27"/>
      <c r="IKT8" s="27"/>
      <c r="IKU8" s="27"/>
      <c r="IKV8" s="27"/>
      <c r="IKW8" s="27"/>
      <c r="IKX8" s="27"/>
      <c r="IKY8" s="27"/>
      <c r="IKZ8" s="27"/>
      <c r="ILA8" s="27"/>
      <c r="ILB8" s="27"/>
      <c r="ILC8" s="27"/>
      <c r="ILD8" s="27"/>
      <c r="ILE8" s="27"/>
      <c r="ILF8" s="27"/>
      <c r="ILG8" s="27"/>
      <c r="ILH8" s="27"/>
      <c r="ILI8" s="27"/>
      <c r="ILJ8" s="27"/>
      <c r="ILK8" s="27"/>
      <c r="ILL8" s="27"/>
      <c r="ILM8" s="27"/>
      <c r="ILN8" s="27"/>
      <c r="ILO8" s="27"/>
      <c r="ILP8" s="27"/>
      <c r="ILQ8" s="27"/>
      <c r="ILR8" s="27"/>
      <c r="ILS8" s="27"/>
      <c r="ILT8" s="27"/>
      <c r="ILU8" s="27"/>
      <c r="ILV8" s="27"/>
      <c r="ILW8" s="27"/>
      <c r="ILX8" s="27"/>
      <c r="ILY8" s="27"/>
      <c r="ILZ8" s="27"/>
      <c r="IMA8" s="27"/>
      <c r="IMB8" s="27"/>
      <c r="IMC8" s="27"/>
      <c r="IMD8" s="27"/>
      <c r="IME8" s="27"/>
      <c r="IMF8" s="27"/>
      <c r="IMG8" s="27"/>
      <c r="IMH8" s="27"/>
      <c r="IMI8" s="27"/>
      <c r="IMJ8" s="27"/>
      <c r="IMK8" s="27"/>
      <c r="IML8" s="27"/>
      <c r="IMM8" s="27"/>
      <c r="IMN8" s="27"/>
      <c r="IMO8" s="27"/>
      <c r="IMP8" s="27"/>
      <c r="IMQ8" s="27"/>
      <c r="IMR8" s="27"/>
      <c r="IMS8" s="27"/>
      <c r="IMT8" s="27"/>
      <c r="IMU8" s="27"/>
      <c r="IMV8" s="27"/>
      <c r="IMW8" s="27"/>
      <c r="IMX8" s="27"/>
      <c r="IMY8" s="27"/>
      <c r="IMZ8" s="27"/>
      <c r="INA8" s="27"/>
      <c r="INB8" s="27"/>
      <c r="INC8" s="27"/>
      <c r="IND8" s="27"/>
      <c r="INE8" s="27"/>
      <c r="INF8" s="27"/>
      <c r="ING8" s="27"/>
      <c r="INH8" s="27"/>
      <c r="INI8" s="27"/>
      <c r="INJ8" s="27"/>
      <c r="INK8" s="27"/>
      <c r="INL8" s="27"/>
      <c r="INM8" s="27"/>
      <c r="INN8" s="27"/>
      <c r="INO8" s="27"/>
      <c r="INP8" s="27"/>
      <c r="INQ8" s="27"/>
      <c r="INR8" s="27"/>
      <c r="INS8" s="27"/>
      <c r="INT8" s="27"/>
      <c r="INU8" s="27"/>
      <c r="INV8" s="27"/>
      <c r="INW8" s="27"/>
      <c r="INX8" s="27"/>
      <c r="INY8" s="27"/>
      <c r="INZ8" s="27"/>
      <c r="IOA8" s="27"/>
      <c r="IOB8" s="27"/>
      <c r="IOC8" s="27"/>
      <c r="IOD8" s="27"/>
      <c r="IOE8" s="27"/>
      <c r="IOF8" s="27"/>
      <c r="IOG8" s="27"/>
      <c r="IOH8" s="27"/>
      <c r="IOI8" s="27"/>
      <c r="IOJ8" s="27"/>
      <c r="IOK8" s="27"/>
      <c r="IOL8" s="27"/>
      <c r="IOM8" s="27"/>
      <c r="ION8" s="27"/>
      <c r="IOO8" s="27"/>
      <c r="IOP8" s="27"/>
      <c r="IOQ8" s="27"/>
      <c r="IOR8" s="27"/>
      <c r="IOS8" s="27"/>
      <c r="IOT8" s="27"/>
      <c r="IOU8" s="27"/>
      <c r="IOV8" s="27"/>
      <c r="IOW8" s="27"/>
      <c r="IOX8" s="27"/>
      <c r="IOY8" s="27"/>
      <c r="IOZ8" s="27"/>
      <c r="IPA8" s="27"/>
      <c r="IPB8" s="27"/>
      <c r="IPC8" s="27"/>
      <c r="IPD8" s="27"/>
      <c r="IPE8" s="27"/>
      <c r="IPF8" s="27"/>
      <c r="IPG8" s="27"/>
      <c r="IPH8" s="27"/>
      <c r="IPI8" s="27"/>
      <c r="IPJ8" s="27"/>
      <c r="IPK8" s="27"/>
      <c r="IPL8" s="27"/>
      <c r="IPM8" s="27"/>
      <c r="IPN8" s="27"/>
      <c r="IPO8" s="27"/>
      <c r="IPP8" s="27"/>
      <c r="IPQ8" s="27"/>
      <c r="IPR8" s="27"/>
      <c r="IPS8" s="27"/>
      <c r="IPT8" s="27"/>
      <c r="IPU8" s="27"/>
      <c r="IPV8" s="27"/>
      <c r="IPW8" s="27"/>
      <c r="IPX8" s="27"/>
      <c r="IPY8" s="27"/>
      <c r="IPZ8" s="27"/>
      <c r="IQA8" s="27"/>
      <c r="IQB8" s="27"/>
      <c r="IQC8" s="27"/>
      <c r="IQD8" s="27"/>
      <c r="IQE8" s="27"/>
      <c r="IQF8" s="27"/>
      <c r="IQG8" s="27"/>
      <c r="IQH8" s="27"/>
      <c r="IQI8" s="27"/>
      <c r="IQJ8" s="27"/>
      <c r="IQK8" s="27"/>
      <c r="IQL8" s="27"/>
      <c r="IQM8" s="27"/>
      <c r="IQN8" s="27"/>
      <c r="IQO8" s="27"/>
      <c r="IQP8" s="27"/>
      <c r="IQQ8" s="27"/>
      <c r="IQR8" s="27"/>
      <c r="IQS8" s="27"/>
      <c r="IQT8" s="27"/>
      <c r="IQU8" s="27"/>
      <c r="IQV8" s="27"/>
      <c r="IQW8" s="27"/>
      <c r="IQX8" s="27"/>
      <c r="IQY8" s="27"/>
      <c r="IQZ8" s="27"/>
      <c r="IRA8" s="27"/>
      <c r="IRB8" s="27"/>
      <c r="IRC8" s="27"/>
      <c r="IRD8" s="27"/>
      <c r="IRE8" s="27"/>
      <c r="IRF8" s="27"/>
      <c r="IRG8" s="27"/>
      <c r="IRH8" s="27"/>
      <c r="IRI8" s="27"/>
      <c r="IRJ8" s="27"/>
      <c r="IRK8" s="27"/>
      <c r="IRL8" s="27"/>
      <c r="IRM8" s="27"/>
      <c r="IRN8" s="27"/>
      <c r="IRO8" s="27"/>
      <c r="IRP8" s="27"/>
      <c r="IRQ8" s="27"/>
      <c r="IRR8" s="27"/>
      <c r="IRS8" s="27"/>
      <c r="IRT8" s="27"/>
      <c r="IRU8" s="27"/>
      <c r="IRV8" s="27"/>
      <c r="IRW8" s="27"/>
      <c r="IRX8" s="27"/>
      <c r="IRY8" s="27"/>
      <c r="IRZ8" s="27"/>
      <c r="ISA8" s="27"/>
      <c r="ISB8" s="27"/>
      <c r="ISC8" s="27"/>
      <c r="ISD8" s="27"/>
      <c r="ISE8" s="27"/>
      <c r="ISF8" s="27"/>
      <c r="ISG8" s="27"/>
      <c r="ISH8" s="27"/>
      <c r="ISI8" s="27"/>
      <c r="ISJ8" s="27"/>
      <c r="ISK8" s="27"/>
      <c r="ISL8" s="27"/>
      <c r="ISM8" s="27"/>
      <c r="ISN8" s="27"/>
      <c r="ISO8" s="27"/>
      <c r="ISP8" s="27"/>
      <c r="ISQ8" s="27"/>
      <c r="ISR8" s="27"/>
      <c r="ISS8" s="27"/>
      <c r="IST8" s="27"/>
      <c r="ISU8" s="27"/>
      <c r="ISV8" s="27"/>
      <c r="ISW8" s="27"/>
      <c r="ISX8" s="27"/>
      <c r="ISY8" s="27"/>
      <c r="ISZ8" s="27"/>
      <c r="ITA8" s="27"/>
      <c r="ITB8" s="27"/>
      <c r="ITC8" s="27"/>
      <c r="ITD8" s="27"/>
      <c r="ITE8" s="27"/>
      <c r="ITF8" s="27"/>
      <c r="ITG8" s="27"/>
      <c r="ITH8" s="27"/>
      <c r="ITI8" s="27"/>
      <c r="ITJ8" s="27"/>
      <c r="ITK8" s="27"/>
      <c r="ITL8" s="27"/>
      <c r="ITM8" s="27"/>
      <c r="ITN8" s="27"/>
      <c r="ITO8" s="27"/>
      <c r="ITP8" s="27"/>
      <c r="ITQ8" s="27"/>
      <c r="ITR8" s="27"/>
      <c r="ITS8" s="27"/>
      <c r="ITT8" s="27"/>
      <c r="ITU8" s="27"/>
      <c r="ITV8" s="27"/>
      <c r="ITW8" s="27"/>
      <c r="ITX8" s="27"/>
      <c r="ITY8" s="27"/>
      <c r="ITZ8" s="27"/>
      <c r="IUA8" s="27"/>
      <c r="IUB8" s="27"/>
      <c r="IUC8" s="27"/>
      <c r="IUD8" s="27"/>
      <c r="IUE8" s="27"/>
      <c r="IUF8" s="27"/>
      <c r="IUG8" s="27"/>
      <c r="IUH8" s="27"/>
      <c r="IUI8" s="27"/>
      <c r="IUJ8" s="27"/>
      <c r="IUK8" s="27"/>
      <c r="IUL8" s="27"/>
      <c r="IUM8" s="27"/>
      <c r="IUN8" s="27"/>
      <c r="IUO8" s="27"/>
      <c r="IUP8" s="27"/>
      <c r="IUQ8" s="27"/>
      <c r="IUR8" s="27"/>
      <c r="IUS8" s="27"/>
      <c r="IUT8" s="27"/>
      <c r="IUU8" s="27"/>
      <c r="IUV8" s="27"/>
      <c r="IUW8" s="27"/>
      <c r="IUX8" s="27"/>
      <c r="IUY8" s="27"/>
      <c r="IUZ8" s="27"/>
      <c r="IVA8" s="27"/>
      <c r="IVB8" s="27"/>
      <c r="IVC8" s="27"/>
      <c r="IVD8" s="27"/>
      <c r="IVE8" s="27"/>
      <c r="IVF8" s="27"/>
      <c r="IVG8" s="27"/>
      <c r="IVH8" s="27"/>
      <c r="IVI8" s="27"/>
      <c r="IVJ8" s="27"/>
      <c r="IVK8" s="27"/>
      <c r="IVL8" s="27"/>
      <c r="IVM8" s="27"/>
      <c r="IVN8" s="27"/>
      <c r="IVO8" s="27"/>
      <c r="IVP8" s="27"/>
      <c r="IVQ8" s="27"/>
      <c r="IVR8" s="27"/>
      <c r="IVS8" s="27"/>
      <c r="IVT8" s="27"/>
      <c r="IVU8" s="27"/>
      <c r="IVV8" s="27"/>
      <c r="IVW8" s="27"/>
      <c r="IVX8" s="27"/>
      <c r="IVY8" s="27"/>
      <c r="IVZ8" s="27"/>
      <c r="IWA8" s="27"/>
      <c r="IWB8" s="27"/>
      <c r="IWC8" s="27"/>
      <c r="IWD8" s="27"/>
      <c r="IWE8" s="27"/>
      <c r="IWF8" s="27"/>
      <c r="IWG8" s="27"/>
      <c r="IWH8" s="27"/>
      <c r="IWI8" s="27"/>
      <c r="IWJ8" s="27"/>
      <c r="IWK8" s="27"/>
      <c r="IWL8" s="27"/>
      <c r="IWM8" s="27"/>
      <c r="IWN8" s="27"/>
      <c r="IWO8" s="27"/>
      <c r="IWP8" s="27"/>
      <c r="IWQ8" s="27"/>
      <c r="IWR8" s="27"/>
      <c r="IWS8" s="27"/>
      <c r="IWT8" s="27"/>
      <c r="IWU8" s="27"/>
      <c r="IWV8" s="27"/>
      <c r="IWW8" s="27"/>
      <c r="IWX8" s="27"/>
      <c r="IWY8" s="27"/>
      <c r="IWZ8" s="27"/>
      <c r="IXA8" s="27"/>
      <c r="IXB8" s="27"/>
      <c r="IXC8" s="27"/>
      <c r="IXD8" s="27"/>
      <c r="IXE8" s="27"/>
      <c r="IXF8" s="27"/>
      <c r="IXG8" s="27"/>
      <c r="IXH8" s="27"/>
      <c r="IXI8" s="27"/>
      <c r="IXJ8" s="27"/>
      <c r="IXK8" s="27"/>
      <c r="IXL8" s="27"/>
      <c r="IXM8" s="27"/>
      <c r="IXN8" s="27"/>
      <c r="IXO8" s="27"/>
      <c r="IXP8" s="27"/>
      <c r="IXQ8" s="27"/>
      <c r="IXR8" s="27"/>
      <c r="IXS8" s="27"/>
      <c r="IXT8" s="27"/>
      <c r="IXU8" s="27"/>
      <c r="IXV8" s="27"/>
      <c r="IXW8" s="27"/>
      <c r="IXX8" s="27"/>
      <c r="IXY8" s="27"/>
      <c r="IXZ8" s="27"/>
      <c r="IYA8" s="27"/>
      <c r="IYB8" s="27"/>
      <c r="IYC8" s="27"/>
      <c r="IYD8" s="27"/>
      <c r="IYE8" s="27"/>
      <c r="IYF8" s="27"/>
      <c r="IYG8" s="27"/>
      <c r="IYH8" s="27"/>
      <c r="IYI8" s="27"/>
      <c r="IYJ8" s="27"/>
      <c r="IYK8" s="27"/>
      <c r="IYL8" s="27"/>
      <c r="IYM8" s="27"/>
      <c r="IYN8" s="27"/>
      <c r="IYO8" s="27"/>
      <c r="IYP8" s="27"/>
      <c r="IYQ8" s="27"/>
      <c r="IYR8" s="27"/>
      <c r="IYS8" s="27"/>
      <c r="IYT8" s="27"/>
      <c r="IYU8" s="27"/>
      <c r="IYV8" s="27"/>
      <c r="IYW8" s="27"/>
      <c r="IYX8" s="27"/>
      <c r="IYY8" s="27"/>
      <c r="IYZ8" s="27"/>
      <c r="IZA8" s="27"/>
      <c r="IZB8" s="27"/>
      <c r="IZC8" s="27"/>
      <c r="IZD8" s="27"/>
      <c r="IZE8" s="27"/>
      <c r="IZF8" s="27"/>
      <c r="IZG8" s="27"/>
      <c r="IZH8" s="27"/>
      <c r="IZI8" s="27"/>
      <c r="IZJ8" s="27"/>
      <c r="IZK8" s="27"/>
      <c r="IZL8" s="27"/>
      <c r="IZM8" s="27"/>
      <c r="IZN8" s="27"/>
      <c r="IZO8" s="27"/>
      <c r="IZP8" s="27"/>
      <c r="IZQ8" s="27"/>
      <c r="IZR8" s="27"/>
      <c r="IZS8" s="27"/>
      <c r="IZT8" s="27"/>
      <c r="IZU8" s="27"/>
      <c r="IZV8" s="27"/>
      <c r="IZW8" s="27"/>
      <c r="IZX8" s="27"/>
      <c r="IZY8" s="27"/>
      <c r="IZZ8" s="27"/>
      <c r="JAA8" s="27"/>
      <c r="JAB8" s="27"/>
      <c r="JAC8" s="27"/>
      <c r="JAD8" s="27"/>
      <c r="JAE8" s="27"/>
      <c r="JAF8" s="27"/>
      <c r="JAG8" s="27"/>
      <c r="JAH8" s="27"/>
      <c r="JAI8" s="27"/>
      <c r="JAJ8" s="27"/>
      <c r="JAK8" s="27"/>
      <c r="JAL8" s="27"/>
      <c r="JAM8" s="27"/>
      <c r="JAN8" s="27"/>
      <c r="JAO8" s="27"/>
      <c r="JAP8" s="27"/>
      <c r="JAQ8" s="27"/>
      <c r="JAR8" s="27"/>
      <c r="JAS8" s="27"/>
      <c r="JAT8" s="27"/>
      <c r="JAU8" s="27"/>
      <c r="JAV8" s="27"/>
      <c r="JAW8" s="27"/>
      <c r="JAX8" s="27"/>
      <c r="JAY8" s="27"/>
      <c r="JAZ8" s="27"/>
      <c r="JBA8" s="27"/>
      <c r="JBB8" s="27"/>
      <c r="JBC8" s="27"/>
      <c r="JBD8" s="27"/>
      <c r="JBE8" s="27"/>
      <c r="JBF8" s="27"/>
      <c r="JBG8" s="27"/>
      <c r="JBH8" s="27"/>
      <c r="JBI8" s="27"/>
      <c r="JBJ8" s="27"/>
      <c r="JBK8" s="27"/>
      <c r="JBL8" s="27"/>
      <c r="JBM8" s="27"/>
      <c r="JBN8" s="27"/>
      <c r="JBO8" s="27"/>
      <c r="JBP8" s="27"/>
      <c r="JBQ8" s="27"/>
      <c r="JBR8" s="27"/>
      <c r="JBS8" s="27"/>
      <c r="JBT8" s="27"/>
      <c r="JBU8" s="27"/>
      <c r="JBV8" s="27"/>
      <c r="JBW8" s="27"/>
      <c r="JBX8" s="27"/>
      <c r="JBY8" s="27"/>
      <c r="JBZ8" s="27"/>
      <c r="JCA8" s="27"/>
      <c r="JCB8" s="27"/>
      <c r="JCC8" s="27"/>
      <c r="JCD8" s="27"/>
      <c r="JCE8" s="27"/>
      <c r="JCF8" s="27"/>
      <c r="JCG8" s="27"/>
      <c r="JCH8" s="27"/>
      <c r="JCI8" s="27"/>
      <c r="JCJ8" s="27"/>
      <c r="JCK8" s="27"/>
      <c r="JCL8" s="27"/>
      <c r="JCM8" s="27"/>
      <c r="JCN8" s="27"/>
      <c r="JCO8" s="27"/>
      <c r="JCP8" s="27"/>
      <c r="JCQ8" s="27"/>
      <c r="JCR8" s="27"/>
      <c r="JCS8" s="27"/>
      <c r="JCT8" s="27"/>
      <c r="JCU8" s="27"/>
      <c r="JCV8" s="27"/>
      <c r="JCW8" s="27"/>
      <c r="JCX8" s="27"/>
      <c r="JCY8" s="27"/>
      <c r="JCZ8" s="27"/>
      <c r="JDA8" s="27"/>
      <c r="JDB8" s="27"/>
      <c r="JDC8" s="27"/>
      <c r="JDD8" s="27"/>
      <c r="JDE8" s="27"/>
      <c r="JDF8" s="27"/>
      <c r="JDG8" s="27"/>
      <c r="JDH8" s="27"/>
      <c r="JDI8" s="27"/>
      <c r="JDJ8" s="27"/>
      <c r="JDK8" s="27"/>
      <c r="JDL8" s="27"/>
      <c r="JDM8" s="27"/>
      <c r="JDN8" s="27"/>
      <c r="JDO8" s="27"/>
      <c r="JDP8" s="27"/>
      <c r="JDQ8" s="27"/>
      <c r="JDR8" s="27"/>
      <c r="JDS8" s="27"/>
      <c r="JDT8" s="27"/>
      <c r="JDU8" s="27"/>
      <c r="JDV8" s="27"/>
      <c r="JDW8" s="27"/>
      <c r="JDX8" s="27"/>
      <c r="JDY8" s="27"/>
      <c r="JDZ8" s="27"/>
      <c r="JEA8" s="27"/>
      <c r="JEB8" s="27"/>
      <c r="JEC8" s="27"/>
      <c r="JED8" s="27"/>
      <c r="JEE8" s="27"/>
      <c r="JEF8" s="27"/>
      <c r="JEG8" s="27"/>
      <c r="JEH8" s="27"/>
      <c r="JEI8" s="27"/>
      <c r="JEJ8" s="27"/>
      <c r="JEK8" s="27"/>
      <c r="JEL8" s="27"/>
      <c r="JEM8" s="27"/>
      <c r="JEN8" s="27"/>
      <c r="JEO8" s="27"/>
      <c r="JEP8" s="27"/>
      <c r="JEQ8" s="27"/>
      <c r="JER8" s="27"/>
      <c r="JES8" s="27"/>
      <c r="JET8" s="27"/>
      <c r="JEU8" s="27"/>
      <c r="JEV8" s="27"/>
      <c r="JEW8" s="27"/>
      <c r="JEX8" s="27"/>
      <c r="JEY8" s="27"/>
      <c r="JEZ8" s="27"/>
      <c r="JFA8" s="27"/>
      <c r="JFB8" s="27"/>
      <c r="JFC8" s="27"/>
      <c r="JFD8" s="27"/>
      <c r="JFE8" s="27"/>
      <c r="JFF8" s="27"/>
      <c r="JFG8" s="27"/>
      <c r="JFH8" s="27"/>
      <c r="JFI8" s="27"/>
      <c r="JFJ8" s="27"/>
      <c r="JFK8" s="27"/>
      <c r="JFL8" s="27"/>
      <c r="JFM8" s="27"/>
      <c r="JFN8" s="27"/>
      <c r="JFO8" s="27"/>
      <c r="JFP8" s="27"/>
      <c r="JFQ8" s="27"/>
      <c r="JFR8" s="27"/>
      <c r="JFS8" s="27"/>
      <c r="JFT8" s="27"/>
      <c r="JFU8" s="27"/>
      <c r="JFV8" s="27"/>
      <c r="JFW8" s="27"/>
      <c r="JFX8" s="27"/>
      <c r="JFY8" s="27"/>
      <c r="JFZ8" s="27"/>
      <c r="JGA8" s="27"/>
      <c r="JGB8" s="27"/>
      <c r="JGC8" s="27"/>
      <c r="JGD8" s="27"/>
      <c r="JGE8" s="27"/>
      <c r="JGF8" s="27"/>
      <c r="JGG8" s="27"/>
      <c r="JGH8" s="27"/>
      <c r="JGI8" s="27"/>
      <c r="JGJ8" s="27"/>
      <c r="JGK8" s="27"/>
      <c r="JGL8" s="27"/>
      <c r="JGM8" s="27"/>
      <c r="JGN8" s="27"/>
      <c r="JGO8" s="27"/>
      <c r="JGP8" s="27"/>
      <c r="JGQ8" s="27"/>
      <c r="JGR8" s="27"/>
      <c r="JGS8" s="27"/>
      <c r="JGT8" s="27"/>
      <c r="JGU8" s="27"/>
      <c r="JGV8" s="27"/>
      <c r="JGW8" s="27"/>
      <c r="JGX8" s="27"/>
      <c r="JGY8" s="27"/>
      <c r="JGZ8" s="27"/>
      <c r="JHA8" s="27"/>
      <c r="JHB8" s="27"/>
      <c r="JHC8" s="27"/>
      <c r="JHD8" s="27"/>
      <c r="JHE8" s="27"/>
      <c r="JHF8" s="27"/>
      <c r="JHG8" s="27"/>
      <c r="JHH8" s="27"/>
      <c r="JHI8" s="27"/>
      <c r="JHJ8" s="27"/>
      <c r="JHK8" s="27"/>
      <c r="JHL8" s="27"/>
      <c r="JHM8" s="27"/>
      <c r="JHN8" s="27"/>
      <c r="JHO8" s="27"/>
      <c r="JHP8" s="27"/>
      <c r="JHQ8" s="27"/>
      <c r="JHR8" s="27"/>
      <c r="JHS8" s="27"/>
      <c r="JHT8" s="27"/>
      <c r="JHU8" s="27"/>
      <c r="JHV8" s="27"/>
      <c r="JHW8" s="27"/>
      <c r="JHX8" s="27"/>
      <c r="JHY8" s="27"/>
      <c r="JHZ8" s="27"/>
      <c r="JIA8" s="27"/>
      <c r="JIB8" s="27"/>
      <c r="JIC8" s="27"/>
      <c r="JID8" s="27"/>
      <c r="JIE8" s="27"/>
      <c r="JIF8" s="27"/>
      <c r="JIG8" s="27"/>
      <c r="JIH8" s="27"/>
      <c r="JII8" s="27"/>
      <c r="JIJ8" s="27"/>
      <c r="JIK8" s="27"/>
      <c r="JIL8" s="27"/>
      <c r="JIM8" s="27"/>
      <c r="JIN8" s="27"/>
      <c r="JIO8" s="27"/>
      <c r="JIP8" s="27"/>
      <c r="JIQ8" s="27"/>
      <c r="JIR8" s="27"/>
      <c r="JIS8" s="27"/>
      <c r="JIT8" s="27"/>
      <c r="JIU8" s="27"/>
      <c r="JIV8" s="27"/>
      <c r="JIW8" s="27"/>
      <c r="JIX8" s="27"/>
      <c r="JIY8" s="27"/>
      <c r="JIZ8" s="27"/>
      <c r="JJA8" s="27"/>
      <c r="JJB8" s="27"/>
      <c r="JJC8" s="27"/>
      <c r="JJD8" s="27"/>
      <c r="JJE8" s="27"/>
      <c r="JJF8" s="27"/>
      <c r="JJG8" s="27"/>
      <c r="JJH8" s="27"/>
      <c r="JJI8" s="27"/>
      <c r="JJJ8" s="27"/>
      <c r="JJK8" s="27"/>
      <c r="JJL8" s="27"/>
      <c r="JJM8" s="27"/>
      <c r="JJN8" s="27"/>
      <c r="JJO8" s="27"/>
      <c r="JJP8" s="27"/>
      <c r="JJQ8" s="27"/>
      <c r="JJR8" s="27"/>
      <c r="JJS8" s="27"/>
      <c r="JJT8" s="27"/>
      <c r="JJU8" s="27"/>
      <c r="JJV8" s="27"/>
      <c r="JJW8" s="27"/>
      <c r="JJX8" s="27"/>
      <c r="JJY8" s="27"/>
      <c r="JJZ8" s="27"/>
      <c r="JKA8" s="27"/>
      <c r="JKB8" s="27"/>
      <c r="JKC8" s="27"/>
      <c r="JKD8" s="27"/>
      <c r="JKE8" s="27"/>
      <c r="JKF8" s="27"/>
      <c r="JKG8" s="27"/>
      <c r="JKH8" s="27"/>
      <c r="JKI8" s="27"/>
      <c r="JKJ8" s="27"/>
      <c r="JKK8" s="27"/>
      <c r="JKL8" s="27"/>
      <c r="JKM8" s="27"/>
      <c r="JKN8" s="27"/>
      <c r="JKO8" s="27"/>
      <c r="JKP8" s="27"/>
      <c r="JKQ8" s="27"/>
      <c r="JKR8" s="27"/>
      <c r="JKS8" s="27"/>
      <c r="JKT8" s="27"/>
      <c r="JKU8" s="27"/>
      <c r="JKV8" s="27"/>
      <c r="JKW8" s="27"/>
      <c r="JKX8" s="27"/>
      <c r="JKY8" s="27"/>
      <c r="JKZ8" s="27"/>
      <c r="JLA8" s="27"/>
      <c r="JLB8" s="27"/>
      <c r="JLC8" s="27"/>
      <c r="JLD8" s="27"/>
      <c r="JLE8" s="27"/>
      <c r="JLF8" s="27"/>
      <c r="JLG8" s="27"/>
      <c r="JLH8" s="27"/>
      <c r="JLI8" s="27"/>
      <c r="JLJ8" s="27"/>
      <c r="JLK8" s="27"/>
      <c r="JLL8" s="27"/>
      <c r="JLM8" s="27"/>
      <c r="JLN8" s="27"/>
      <c r="JLO8" s="27"/>
      <c r="JLP8" s="27"/>
      <c r="JLQ8" s="27"/>
      <c r="JLR8" s="27"/>
      <c r="JLS8" s="27"/>
      <c r="JLT8" s="27"/>
      <c r="JLU8" s="27"/>
      <c r="JLV8" s="27"/>
      <c r="JLW8" s="27"/>
      <c r="JLX8" s="27"/>
      <c r="JLY8" s="27"/>
      <c r="JLZ8" s="27"/>
      <c r="JMA8" s="27"/>
      <c r="JMB8" s="27"/>
      <c r="JMC8" s="27"/>
      <c r="JMD8" s="27"/>
      <c r="JME8" s="27"/>
      <c r="JMF8" s="27"/>
      <c r="JMG8" s="27"/>
      <c r="JMH8" s="27"/>
      <c r="JMI8" s="27"/>
      <c r="JMJ8" s="27"/>
      <c r="JMK8" s="27"/>
      <c r="JML8" s="27"/>
      <c r="JMM8" s="27"/>
      <c r="JMN8" s="27"/>
      <c r="JMO8" s="27"/>
      <c r="JMP8" s="27"/>
      <c r="JMQ8" s="27"/>
      <c r="JMR8" s="27"/>
      <c r="JMS8" s="27"/>
      <c r="JMT8" s="27"/>
      <c r="JMU8" s="27"/>
      <c r="JMV8" s="27"/>
      <c r="JMW8" s="27"/>
      <c r="JMX8" s="27"/>
      <c r="JMY8" s="27"/>
      <c r="JMZ8" s="27"/>
      <c r="JNA8" s="27"/>
      <c r="JNB8" s="27"/>
      <c r="JNC8" s="27"/>
      <c r="JND8" s="27"/>
      <c r="JNE8" s="27"/>
      <c r="JNF8" s="27"/>
      <c r="JNG8" s="27"/>
      <c r="JNH8" s="27"/>
      <c r="JNI8" s="27"/>
      <c r="JNJ8" s="27"/>
      <c r="JNK8" s="27"/>
      <c r="JNL8" s="27"/>
      <c r="JNM8" s="27"/>
      <c r="JNN8" s="27"/>
      <c r="JNO8" s="27"/>
      <c r="JNP8" s="27"/>
      <c r="JNQ8" s="27"/>
      <c r="JNR8" s="27"/>
      <c r="JNS8" s="27"/>
      <c r="JNT8" s="27"/>
      <c r="JNU8" s="27"/>
      <c r="JNV8" s="27"/>
      <c r="JNW8" s="27"/>
      <c r="JNX8" s="27"/>
      <c r="JNY8" s="27"/>
      <c r="JNZ8" s="27"/>
      <c r="JOA8" s="27"/>
      <c r="JOB8" s="27"/>
      <c r="JOC8" s="27"/>
      <c r="JOD8" s="27"/>
      <c r="JOE8" s="27"/>
      <c r="JOF8" s="27"/>
      <c r="JOG8" s="27"/>
      <c r="JOH8" s="27"/>
      <c r="JOI8" s="27"/>
      <c r="JOJ8" s="27"/>
      <c r="JOK8" s="27"/>
      <c r="JOL8" s="27"/>
      <c r="JOM8" s="27"/>
      <c r="JON8" s="27"/>
      <c r="JOO8" s="27"/>
      <c r="JOP8" s="27"/>
      <c r="JOQ8" s="27"/>
      <c r="JOR8" s="27"/>
      <c r="JOS8" s="27"/>
      <c r="JOT8" s="27"/>
      <c r="JOU8" s="27"/>
      <c r="JOV8" s="27"/>
      <c r="JOW8" s="27"/>
      <c r="JOX8" s="27"/>
      <c r="JOY8" s="27"/>
      <c r="JOZ8" s="27"/>
      <c r="JPA8" s="27"/>
      <c r="JPB8" s="27"/>
      <c r="JPC8" s="27"/>
      <c r="JPD8" s="27"/>
      <c r="JPE8" s="27"/>
      <c r="JPF8" s="27"/>
      <c r="JPG8" s="27"/>
      <c r="JPH8" s="27"/>
      <c r="JPI8" s="27"/>
      <c r="JPJ8" s="27"/>
      <c r="JPK8" s="27"/>
      <c r="JPL8" s="27"/>
      <c r="JPM8" s="27"/>
      <c r="JPN8" s="27"/>
      <c r="JPO8" s="27"/>
      <c r="JPP8" s="27"/>
      <c r="JPQ8" s="27"/>
      <c r="JPR8" s="27"/>
      <c r="JPS8" s="27"/>
      <c r="JPT8" s="27"/>
      <c r="JPU8" s="27"/>
      <c r="JPV8" s="27"/>
      <c r="JPW8" s="27"/>
      <c r="JPX8" s="27"/>
      <c r="JPY8" s="27"/>
      <c r="JPZ8" s="27"/>
      <c r="JQA8" s="27"/>
      <c r="JQB8" s="27"/>
      <c r="JQC8" s="27"/>
      <c r="JQD8" s="27"/>
      <c r="JQE8" s="27"/>
      <c r="JQF8" s="27"/>
      <c r="JQG8" s="27"/>
      <c r="JQH8" s="27"/>
      <c r="JQI8" s="27"/>
      <c r="JQJ8" s="27"/>
      <c r="JQK8" s="27"/>
      <c r="JQL8" s="27"/>
      <c r="JQM8" s="27"/>
      <c r="JQN8" s="27"/>
      <c r="JQO8" s="27"/>
      <c r="JQP8" s="27"/>
      <c r="JQQ8" s="27"/>
      <c r="JQR8" s="27"/>
      <c r="JQS8" s="27"/>
      <c r="JQT8" s="27"/>
      <c r="JQU8" s="27"/>
      <c r="JQV8" s="27"/>
      <c r="JQW8" s="27"/>
      <c r="JQX8" s="27"/>
      <c r="JQY8" s="27"/>
      <c r="JQZ8" s="27"/>
      <c r="JRA8" s="27"/>
      <c r="JRB8" s="27"/>
      <c r="JRC8" s="27"/>
      <c r="JRD8" s="27"/>
      <c r="JRE8" s="27"/>
      <c r="JRF8" s="27"/>
      <c r="JRG8" s="27"/>
      <c r="JRH8" s="27"/>
      <c r="JRI8" s="27"/>
      <c r="JRJ8" s="27"/>
      <c r="JRK8" s="27"/>
      <c r="JRL8" s="27"/>
      <c r="JRM8" s="27"/>
      <c r="JRN8" s="27"/>
      <c r="JRO8" s="27"/>
      <c r="JRP8" s="27"/>
      <c r="JRQ8" s="27"/>
      <c r="JRR8" s="27"/>
      <c r="JRS8" s="27"/>
      <c r="JRT8" s="27"/>
      <c r="JRU8" s="27"/>
      <c r="JRV8" s="27"/>
      <c r="JRW8" s="27"/>
      <c r="JRX8" s="27"/>
      <c r="JRY8" s="27"/>
      <c r="JRZ8" s="27"/>
      <c r="JSA8" s="27"/>
      <c r="JSB8" s="27"/>
      <c r="JSC8" s="27"/>
      <c r="JSD8" s="27"/>
      <c r="JSE8" s="27"/>
      <c r="JSF8" s="27"/>
      <c r="JSG8" s="27"/>
      <c r="JSH8" s="27"/>
      <c r="JSI8" s="27"/>
      <c r="JSJ8" s="27"/>
      <c r="JSK8" s="27"/>
      <c r="JSL8" s="27"/>
      <c r="JSM8" s="27"/>
      <c r="JSN8" s="27"/>
      <c r="JSO8" s="27"/>
      <c r="JSP8" s="27"/>
      <c r="JSQ8" s="27"/>
      <c r="JSR8" s="27"/>
      <c r="JSS8" s="27"/>
      <c r="JST8" s="27"/>
      <c r="JSU8" s="27"/>
      <c r="JSV8" s="27"/>
      <c r="JSW8" s="27"/>
      <c r="JSX8" s="27"/>
      <c r="JSY8" s="27"/>
      <c r="JSZ8" s="27"/>
      <c r="JTA8" s="27"/>
      <c r="JTB8" s="27"/>
      <c r="JTC8" s="27"/>
      <c r="JTD8" s="27"/>
      <c r="JTE8" s="27"/>
      <c r="JTF8" s="27"/>
      <c r="JTG8" s="27"/>
      <c r="JTH8" s="27"/>
      <c r="JTI8" s="27"/>
      <c r="JTJ8" s="27"/>
      <c r="JTK8" s="27"/>
      <c r="JTL8" s="27"/>
      <c r="JTM8" s="27"/>
      <c r="JTN8" s="27"/>
      <c r="JTO8" s="27"/>
      <c r="JTP8" s="27"/>
      <c r="JTQ8" s="27"/>
      <c r="JTR8" s="27"/>
      <c r="JTS8" s="27"/>
      <c r="JTT8" s="27"/>
      <c r="JTU8" s="27"/>
      <c r="JTV8" s="27"/>
      <c r="JTW8" s="27"/>
      <c r="JTX8" s="27"/>
      <c r="JTY8" s="27"/>
      <c r="JTZ8" s="27"/>
      <c r="JUA8" s="27"/>
      <c r="JUB8" s="27"/>
      <c r="JUC8" s="27"/>
      <c r="JUD8" s="27"/>
      <c r="JUE8" s="27"/>
      <c r="JUF8" s="27"/>
      <c r="JUG8" s="27"/>
      <c r="JUH8" s="27"/>
      <c r="JUI8" s="27"/>
      <c r="JUJ8" s="27"/>
      <c r="JUK8" s="27"/>
      <c r="JUL8" s="27"/>
      <c r="JUM8" s="27"/>
      <c r="JUN8" s="27"/>
      <c r="JUO8" s="27"/>
      <c r="JUP8" s="27"/>
      <c r="JUQ8" s="27"/>
      <c r="JUR8" s="27"/>
      <c r="JUS8" s="27"/>
      <c r="JUT8" s="27"/>
      <c r="JUU8" s="27"/>
      <c r="JUV8" s="27"/>
      <c r="JUW8" s="27"/>
      <c r="JUX8" s="27"/>
      <c r="JUY8" s="27"/>
      <c r="JUZ8" s="27"/>
      <c r="JVA8" s="27"/>
      <c r="JVB8" s="27"/>
      <c r="JVC8" s="27"/>
      <c r="JVD8" s="27"/>
      <c r="JVE8" s="27"/>
      <c r="JVF8" s="27"/>
      <c r="JVG8" s="27"/>
      <c r="JVH8" s="27"/>
      <c r="JVI8" s="27"/>
      <c r="JVJ8" s="27"/>
      <c r="JVK8" s="27"/>
      <c r="JVL8" s="27"/>
      <c r="JVM8" s="27"/>
      <c r="JVN8" s="27"/>
      <c r="JVO8" s="27"/>
      <c r="JVP8" s="27"/>
      <c r="JVQ8" s="27"/>
      <c r="JVR8" s="27"/>
      <c r="JVS8" s="27"/>
      <c r="JVT8" s="27"/>
      <c r="JVU8" s="27"/>
      <c r="JVV8" s="27"/>
      <c r="JVW8" s="27"/>
      <c r="JVX8" s="27"/>
      <c r="JVY8" s="27"/>
      <c r="JVZ8" s="27"/>
      <c r="JWA8" s="27"/>
      <c r="JWB8" s="27"/>
      <c r="JWC8" s="27"/>
      <c r="JWD8" s="27"/>
      <c r="JWE8" s="27"/>
      <c r="JWF8" s="27"/>
      <c r="JWG8" s="27"/>
      <c r="JWH8" s="27"/>
      <c r="JWI8" s="27"/>
      <c r="JWJ8" s="27"/>
      <c r="JWK8" s="27"/>
      <c r="JWL8" s="27"/>
      <c r="JWM8" s="27"/>
      <c r="JWN8" s="27"/>
      <c r="JWO8" s="27"/>
      <c r="JWP8" s="27"/>
      <c r="JWQ8" s="27"/>
      <c r="JWR8" s="27"/>
      <c r="JWS8" s="27"/>
      <c r="JWT8" s="27"/>
      <c r="JWU8" s="27"/>
      <c r="JWV8" s="27"/>
      <c r="JWW8" s="27"/>
      <c r="JWX8" s="27"/>
      <c r="JWY8" s="27"/>
      <c r="JWZ8" s="27"/>
      <c r="JXA8" s="27"/>
      <c r="JXB8" s="27"/>
      <c r="JXC8" s="27"/>
      <c r="JXD8" s="27"/>
      <c r="JXE8" s="27"/>
      <c r="JXF8" s="27"/>
      <c r="JXG8" s="27"/>
      <c r="JXH8" s="27"/>
      <c r="JXI8" s="27"/>
      <c r="JXJ8" s="27"/>
      <c r="JXK8" s="27"/>
      <c r="JXL8" s="27"/>
      <c r="JXM8" s="27"/>
      <c r="JXN8" s="27"/>
      <c r="JXO8" s="27"/>
      <c r="JXP8" s="27"/>
      <c r="JXQ8" s="27"/>
      <c r="JXR8" s="27"/>
      <c r="JXS8" s="27"/>
      <c r="JXT8" s="27"/>
      <c r="JXU8" s="27"/>
      <c r="JXV8" s="27"/>
      <c r="JXW8" s="27"/>
      <c r="JXX8" s="27"/>
      <c r="JXY8" s="27"/>
      <c r="JXZ8" s="27"/>
      <c r="JYA8" s="27"/>
      <c r="JYB8" s="27"/>
      <c r="JYC8" s="27"/>
      <c r="JYD8" s="27"/>
      <c r="JYE8" s="27"/>
      <c r="JYF8" s="27"/>
      <c r="JYG8" s="27"/>
      <c r="JYH8" s="27"/>
      <c r="JYI8" s="27"/>
      <c r="JYJ8" s="27"/>
      <c r="JYK8" s="27"/>
      <c r="JYL8" s="27"/>
      <c r="JYM8" s="27"/>
      <c r="JYN8" s="27"/>
      <c r="JYO8" s="27"/>
      <c r="JYP8" s="27"/>
      <c r="JYQ8" s="27"/>
      <c r="JYR8" s="27"/>
      <c r="JYS8" s="27"/>
      <c r="JYT8" s="27"/>
      <c r="JYU8" s="27"/>
      <c r="JYV8" s="27"/>
      <c r="JYW8" s="27"/>
      <c r="JYX8" s="27"/>
      <c r="JYY8" s="27"/>
      <c r="JYZ8" s="27"/>
      <c r="JZA8" s="27"/>
      <c r="JZB8" s="27"/>
      <c r="JZC8" s="27"/>
      <c r="JZD8" s="27"/>
      <c r="JZE8" s="27"/>
      <c r="JZF8" s="27"/>
      <c r="JZG8" s="27"/>
      <c r="JZH8" s="27"/>
      <c r="JZI8" s="27"/>
      <c r="JZJ8" s="27"/>
      <c r="JZK8" s="27"/>
      <c r="JZL8" s="27"/>
      <c r="JZM8" s="27"/>
      <c r="JZN8" s="27"/>
      <c r="JZO8" s="27"/>
      <c r="JZP8" s="27"/>
      <c r="JZQ8" s="27"/>
      <c r="JZR8" s="27"/>
      <c r="JZS8" s="27"/>
      <c r="JZT8" s="27"/>
      <c r="JZU8" s="27"/>
      <c r="JZV8" s="27"/>
      <c r="JZW8" s="27"/>
      <c r="JZX8" s="27"/>
      <c r="JZY8" s="27"/>
      <c r="JZZ8" s="27"/>
      <c r="KAA8" s="27"/>
      <c r="KAB8" s="27"/>
      <c r="KAC8" s="27"/>
      <c r="KAD8" s="27"/>
      <c r="KAE8" s="27"/>
      <c r="KAF8" s="27"/>
      <c r="KAG8" s="27"/>
      <c r="KAH8" s="27"/>
      <c r="KAI8" s="27"/>
      <c r="KAJ8" s="27"/>
      <c r="KAK8" s="27"/>
      <c r="KAL8" s="27"/>
      <c r="KAM8" s="27"/>
      <c r="KAN8" s="27"/>
      <c r="KAO8" s="27"/>
      <c r="KAP8" s="27"/>
      <c r="KAQ8" s="27"/>
      <c r="KAR8" s="27"/>
      <c r="KAS8" s="27"/>
      <c r="KAT8" s="27"/>
      <c r="KAU8" s="27"/>
      <c r="KAV8" s="27"/>
      <c r="KAW8" s="27"/>
      <c r="KAX8" s="27"/>
      <c r="KAY8" s="27"/>
      <c r="KAZ8" s="27"/>
      <c r="KBA8" s="27"/>
      <c r="KBB8" s="27"/>
      <c r="KBC8" s="27"/>
      <c r="KBD8" s="27"/>
      <c r="KBE8" s="27"/>
      <c r="KBF8" s="27"/>
      <c r="KBG8" s="27"/>
      <c r="KBH8" s="27"/>
      <c r="KBI8" s="27"/>
      <c r="KBJ8" s="27"/>
      <c r="KBK8" s="27"/>
      <c r="KBL8" s="27"/>
      <c r="KBM8" s="27"/>
      <c r="KBN8" s="27"/>
      <c r="KBO8" s="27"/>
      <c r="KBP8" s="27"/>
      <c r="KBQ8" s="27"/>
      <c r="KBR8" s="27"/>
      <c r="KBS8" s="27"/>
      <c r="KBT8" s="27"/>
      <c r="KBU8" s="27"/>
      <c r="KBV8" s="27"/>
      <c r="KBW8" s="27"/>
      <c r="KBX8" s="27"/>
      <c r="KBY8" s="27"/>
      <c r="KBZ8" s="27"/>
      <c r="KCA8" s="27"/>
      <c r="KCB8" s="27"/>
      <c r="KCC8" s="27"/>
      <c r="KCD8" s="27"/>
      <c r="KCE8" s="27"/>
      <c r="KCF8" s="27"/>
      <c r="KCG8" s="27"/>
      <c r="KCH8" s="27"/>
      <c r="KCI8" s="27"/>
      <c r="KCJ8" s="27"/>
      <c r="KCK8" s="27"/>
      <c r="KCL8" s="27"/>
      <c r="KCM8" s="27"/>
      <c r="KCN8" s="27"/>
      <c r="KCO8" s="27"/>
      <c r="KCP8" s="27"/>
      <c r="KCQ8" s="27"/>
      <c r="KCR8" s="27"/>
      <c r="KCS8" s="27"/>
      <c r="KCT8" s="27"/>
      <c r="KCU8" s="27"/>
      <c r="KCV8" s="27"/>
      <c r="KCW8" s="27"/>
      <c r="KCX8" s="27"/>
      <c r="KCY8" s="27"/>
      <c r="KCZ8" s="27"/>
      <c r="KDA8" s="27"/>
      <c r="KDB8" s="27"/>
      <c r="KDC8" s="27"/>
      <c r="KDD8" s="27"/>
      <c r="KDE8" s="27"/>
      <c r="KDF8" s="27"/>
      <c r="KDG8" s="27"/>
      <c r="KDH8" s="27"/>
      <c r="KDI8" s="27"/>
      <c r="KDJ8" s="27"/>
      <c r="KDK8" s="27"/>
      <c r="KDL8" s="27"/>
      <c r="KDM8" s="27"/>
      <c r="KDN8" s="27"/>
      <c r="KDO8" s="27"/>
      <c r="KDP8" s="27"/>
      <c r="KDQ8" s="27"/>
      <c r="KDR8" s="27"/>
      <c r="KDS8" s="27"/>
      <c r="KDT8" s="27"/>
      <c r="KDU8" s="27"/>
      <c r="KDV8" s="27"/>
      <c r="KDW8" s="27"/>
      <c r="KDX8" s="27"/>
      <c r="KDY8" s="27"/>
      <c r="KDZ8" s="27"/>
      <c r="KEA8" s="27"/>
      <c r="KEB8" s="27"/>
      <c r="KEC8" s="27"/>
      <c r="KED8" s="27"/>
      <c r="KEE8" s="27"/>
      <c r="KEF8" s="27"/>
      <c r="KEG8" s="27"/>
      <c r="KEH8" s="27"/>
      <c r="KEI8" s="27"/>
      <c r="KEJ8" s="27"/>
      <c r="KEK8" s="27"/>
      <c r="KEL8" s="27"/>
      <c r="KEM8" s="27"/>
      <c r="KEN8" s="27"/>
      <c r="KEO8" s="27"/>
      <c r="KEP8" s="27"/>
      <c r="KEQ8" s="27"/>
      <c r="KER8" s="27"/>
      <c r="KES8" s="27"/>
      <c r="KET8" s="27"/>
      <c r="KEU8" s="27"/>
      <c r="KEV8" s="27"/>
      <c r="KEW8" s="27"/>
      <c r="KEX8" s="27"/>
      <c r="KEY8" s="27"/>
      <c r="KEZ8" s="27"/>
      <c r="KFA8" s="27"/>
      <c r="KFB8" s="27"/>
      <c r="KFC8" s="27"/>
      <c r="KFD8" s="27"/>
      <c r="KFE8" s="27"/>
      <c r="KFF8" s="27"/>
      <c r="KFG8" s="27"/>
      <c r="KFH8" s="27"/>
      <c r="KFI8" s="27"/>
      <c r="KFJ8" s="27"/>
      <c r="KFK8" s="27"/>
      <c r="KFL8" s="27"/>
      <c r="KFM8" s="27"/>
      <c r="KFN8" s="27"/>
      <c r="KFO8" s="27"/>
      <c r="KFP8" s="27"/>
      <c r="KFQ8" s="27"/>
      <c r="KFR8" s="27"/>
      <c r="KFS8" s="27"/>
      <c r="KFT8" s="27"/>
      <c r="KFU8" s="27"/>
      <c r="KFV8" s="27"/>
      <c r="KFW8" s="27"/>
      <c r="KFX8" s="27"/>
      <c r="KFY8" s="27"/>
      <c r="KFZ8" s="27"/>
      <c r="KGA8" s="27"/>
      <c r="KGB8" s="27"/>
      <c r="KGC8" s="27"/>
      <c r="KGD8" s="27"/>
      <c r="KGE8" s="27"/>
      <c r="KGF8" s="27"/>
      <c r="KGG8" s="27"/>
      <c r="KGH8" s="27"/>
      <c r="KGI8" s="27"/>
      <c r="KGJ8" s="27"/>
      <c r="KGK8" s="27"/>
      <c r="KGL8" s="27"/>
      <c r="KGM8" s="27"/>
      <c r="KGN8" s="27"/>
      <c r="KGO8" s="27"/>
      <c r="KGP8" s="27"/>
      <c r="KGQ8" s="27"/>
      <c r="KGR8" s="27"/>
      <c r="KGS8" s="27"/>
      <c r="KGT8" s="27"/>
      <c r="KGU8" s="27"/>
      <c r="KGV8" s="27"/>
      <c r="KGW8" s="27"/>
      <c r="KGX8" s="27"/>
      <c r="KGY8" s="27"/>
      <c r="KGZ8" s="27"/>
      <c r="KHA8" s="27"/>
      <c r="KHB8" s="27"/>
      <c r="KHC8" s="27"/>
      <c r="KHD8" s="27"/>
      <c r="KHE8" s="27"/>
      <c r="KHF8" s="27"/>
      <c r="KHG8" s="27"/>
      <c r="KHH8" s="27"/>
      <c r="KHI8" s="27"/>
      <c r="KHJ8" s="27"/>
      <c r="KHK8" s="27"/>
      <c r="KHL8" s="27"/>
      <c r="KHM8" s="27"/>
      <c r="KHN8" s="27"/>
      <c r="KHO8" s="27"/>
      <c r="KHP8" s="27"/>
      <c r="KHQ8" s="27"/>
      <c r="KHR8" s="27"/>
      <c r="KHS8" s="27"/>
      <c r="KHT8" s="27"/>
      <c r="KHU8" s="27"/>
      <c r="KHV8" s="27"/>
      <c r="KHW8" s="27"/>
      <c r="KHX8" s="27"/>
      <c r="KHY8" s="27"/>
      <c r="KHZ8" s="27"/>
      <c r="KIA8" s="27"/>
      <c r="KIB8" s="27"/>
      <c r="KIC8" s="27"/>
      <c r="KID8" s="27"/>
      <c r="KIE8" s="27"/>
      <c r="KIF8" s="27"/>
      <c r="KIG8" s="27"/>
      <c r="KIH8" s="27"/>
      <c r="KII8" s="27"/>
      <c r="KIJ8" s="27"/>
      <c r="KIK8" s="27"/>
      <c r="KIL8" s="27"/>
      <c r="KIM8" s="27"/>
      <c r="KIN8" s="27"/>
      <c r="KIO8" s="27"/>
      <c r="KIP8" s="27"/>
      <c r="KIQ8" s="27"/>
      <c r="KIR8" s="27"/>
      <c r="KIS8" s="27"/>
      <c r="KIT8" s="27"/>
      <c r="KIU8" s="27"/>
      <c r="KIV8" s="27"/>
      <c r="KIW8" s="27"/>
      <c r="KIX8" s="27"/>
      <c r="KIY8" s="27"/>
      <c r="KIZ8" s="27"/>
      <c r="KJA8" s="27"/>
      <c r="KJB8" s="27"/>
      <c r="KJC8" s="27"/>
      <c r="KJD8" s="27"/>
      <c r="KJE8" s="27"/>
      <c r="KJF8" s="27"/>
      <c r="KJG8" s="27"/>
      <c r="KJH8" s="27"/>
      <c r="KJI8" s="27"/>
      <c r="KJJ8" s="27"/>
      <c r="KJK8" s="27"/>
      <c r="KJL8" s="27"/>
      <c r="KJM8" s="27"/>
      <c r="KJN8" s="27"/>
      <c r="KJO8" s="27"/>
      <c r="KJP8" s="27"/>
      <c r="KJQ8" s="27"/>
      <c r="KJR8" s="27"/>
      <c r="KJS8" s="27"/>
      <c r="KJT8" s="27"/>
      <c r="KJU8" s="27"/>
      <c r="KJV8" s="27"/>
      <c r="KJW8" s="27"/>
      <c r="KJX8" s="27"/>
      <c r="KJY8" s="27"/>
      <c r="KJZ8" s="27"/>
      <c r="KKA8" s="27"/>
      <c r="KKB8" s="27"/>
      <c r="KKC8" s="27"/>
      <c r="KKD8" s="27"/>
      <c r="KKE8" s="27"/>
      <c r="KKF8" s="27"/>
      <c r="KKG8" s="27"/>
      <c r="KKH8" s="27"/>
      <c r="KKI8" s="27"/>
      <c r="KKJ8" s="27"/>
      <c r="KKK8" s="27"/>
      <c r="KKL8" s="27"/>
      <c r="KKM8" s="27"/>
      <c r="KKN8" s="27"/>
      <c r="KKO8" s="27"/>
      <c r="KKP8" s="27"/>
      <c r="KKQ8" s="27"/>
      <c r="KKR8" s="27"/>
      <c r="KKS8" s="27"/>
      <c r="KKT8" s="27"/>
      <c r="KKU8" s="27"/>
      <c r="KKV8" s="27"/>
      <c r="KKW8" s="27"/>
      <c r="KKX8" s="27"/>
      <c r="KKY8" s="27"/>
      <c r="KKZ8" s="27"/>
      <c r="KLA8" s="27"/>
      <c r="KLB8" s="27"/>
      <c r="KLC8" s="27"/>
      <c r="KLD8" s="27"/>
      <c r="KLE8" s="27"/>
      <c r="KLF8" s="27"/>
      <c r="KLG8" s="27"/>
      <c r="KLH8" s="27"/>
      <c r="KLI8" s="27"/>
      <c r="KLJ8" s="27"/>
      <c r="KLK8" s="27"/>
      <c r="KLL8" s="27"/>
      <c r="KLM8" s="27"/>
      <c r="KLN8" s="27"/>
      <c r="KLO8" s="27"/>
      <c r="KLP8" s="27"/>
      <c r="KLQ8" s="27"/>
      <c r="KLR8" s="27"/>
      <c r="KLS8" s="27"/>
      <c r="KLT8" s="27"/>
      <c r="KLU8" s="27"/>
      <c r="KLV8" s="27"/>
      <c r="KLW8" s="27"/>
      <c r="KLX8" s="27"/>
      <c r="KLY8" s="27"/>
      <c r="KLZ8" s="27"/>
      <c r="KMA8" s="27"/>
      <c r="KMB8" s="27"/>
      <c r="KMC8" s="27"/>
      <c r="KMD8" s="27"/>
      <c r="KME8" s="27"/>
      <c r="KMF8" s="27"/>
      <c r="KMG8" s="27"/>
      <c r="KMH8" s="27"/>
      <c r="KMI8" s="27"/>
      <c r="KMJ8" s="27"/>
      <c r="KMK8" s="27"/>
      <c r="KML8" s="27"/>
      <c r="KMM8" s="27"/>
      <c r="KMN8" s="27"/>
      <c r="KMO8" s="27"/>
      <c r="KMP8" s="27"/>
      <c r="KMQ8" s="27"/>
      <c r="KMR8" s="27"/>
      <c r="KMS8" s="27"/>
      <c r="KMT8" s="27"/>
      <c r="KMU8" s="27"/>
      <c r="KMV8" s="27"/>
      <c r="KMW8" s="27"/>
      <c r="KMX8" s="27"/>
      <c r="KMY8" s="27"/>
      <c r="KMZ8" s="27"/>
      <c r="KNA8" s="27"/>
      <c r="KNB8" s="27"/>
      <c r="KNC8" s="27"/>
      <c r="KND8" s="27"/>
      <c r="KNE8" s="27"/>
      <c r="KNF8" s="27"/>
      <c r="KNG8" s="27"/>
      <c r="KNH8" s="27"/>
      <c r="KNI8" s="27"/>
      <c r="KNJ8" s="27"/>
      <c r="KNK8" s="27"/>
      <c r="KNL8" s="27"/>
      <c r="KNM8" s="27"/>
      <c r="KNN8" s="27"/>
      <c r="KNO8" s="27"/>
      <c r="KNP8" s="27"/>
      <c r="KNQ8" s="27"/>
      <c r="KNR8" s="27"/>
      <c r="KNS8" s="27"/>
      <c r="KNT8" s="27"/>
      <c r="KNU8" s="27"/>
      <c r="KNV8" s="27"/>
      <c r="KNW8" s="27"/>
      <c r="KNX8" s="27"/>
      <c r="KNY8" s="27"/>
      <c r="KNZ8" s="27"/>
      <c r="KOA8" s="27"/>
      <c r="KOB8" s="27"/>
      <c r="KOC8" s="27"/>
      <c r="KOD8" s="27"/>
      <c r="KOE8" s="27"/>
      <c r="KOF8" s="27"/>
      <c r="KOG8" s="27"/>
      <c r="KOH8" s="27"/>
      <c r="KOI8" s="27"/>
      <c r="KOJ8" s="27"/>
      <c r="KOK8" s="27"/>
      <c r="KOL8" s="27"/>
      <c r="KOM8" s="27"/>
      <c r="KON8" s="27"/>
      <c r="KOO8" s="27"/>
      <c r="KOP8" s="27"/>
      <c r="KOQ8" s="27"/>
      <c r="KOR8" s="27"/>
      <c r="KOS8" s="27"/>
      <c r="KOT8" s="27"/>
      <c r="KOU8" s="27"/>
      <c r="KOV8" s="27"/>
      <c r="KOW8" s="27"/>
      <c r="KOX8" s="27"/>
      <c r="KOY8" s="27"/>
      <c r="KOZ8" s="27"/>
      <c r="KPA8" s="27"/>
      <c r="KPB8" s="27"/>
      <c r="KPC8" s="27"/>
      <c r="KPD8" s="27"/>
      <c r="KPE8" s="27"/>
      <c r="KPF8" s="27"/>
      <c r="KPG8" s="27"/>
      <c r="KPH8" s="27"/>
      <c r="KPI8" s="27"/>
      <c r="KPJ8" s="27"/>
      <c r="KPK8" s="27"/>
      <c r="KPL8" s="27"/>
      <c r="KPM8" s="27"/>
      <c r="KPN8" s="27"/>
      <c r="KPO8" s="27"/>
      <c r="KPP8" s="27"/>
      <c r="KPQ8" s="27"/>
      <c r="KPR8" s="27"/>
      <c r="KPS8" s="27"/>
      <c r="KPT8" s="27"/>
      <c r="KPU8" s="27"/>
      <c r="KPV8" s="27"/>
      <c r="KPW8" s="27"/>
      <c r="KPX8" s="27"/>
      <c r="KPY8" s="27"/>
      <c r="KPZ8" s="27"/>
      <c r="KQA8" s="27"/>
      <c r="KQB8" s="27"/>
      <c r="KQC8" s="27"/>
      <c r="KQD8" s="27"/>
      <c r="KQE8" s="27"/>
      <c r="KQF8" s="27"/>
      <c r="KQG8" s="27"/>
      <c r="KQH8" s="27"/>
      <c r="KQI8" s="27"/>
      <c r="KQJ8" s="27"/>
      <c r="KQK8" s="27"/>
      <c r="KQL8" s="27"/>
      <c r="KQM8" s="27"/>
      <c r="KQN8" s="27"/>
      <c r="KQO8" s="27"/>
      <c r="KQP8" s="27"/>
      <c r="KQQ8" s="27"/>
      <c r="KQR8" s="27"/>
      <c r="KQS8" s="27"/>
      <c r="KQT8" s="27"/>
      <c r="KQU8" s="27"/>
      <c r="KQV8" s="27"/>
      <c r="KQW8" s="27"/>
      <c r="KQX8" s="27"/>
      <c r="KQY8" s="27"/>
      <c r="KQZ8" s="27"/>
      <c r="KRA8" s="27"/>
      <c r="KRB8" s="27"/>
      <c r="KRC8" s="27"/>
      <c r="KRD8" s="27"/>
      <c r="KRE8" s="27"/>
      <c r="KRF8" s="27"/>
      <c r="KRG8" s="27"/>
      <c r="KRH8" s="27"/>
      <c r="KRI8" s="27"/>
      <c r="KRJ8" s="27"/>
      <c r="KRK8" s="27"/>
      <c r="KRL8" s="27"/>
      <c r="KRM8" s="27"/>
      <c r="KRN8" s="27"/>
      <c r="KRO8" s="27"/>
      <c r="KRP8" s="27"/>
      <c r="KRQ8" s="27"/>
      <c r="KRR8" s="27"/>
      <c r="KRS8" s="27"/>
      <c r="KRT8" s="27"/>
      <c r="KRU8" s="27"/>
      <c r="KRV8" s="27"/>
      <c r="KRW8" s="27"/>
      <c r="KRX8" s="27"/>
      <c r="KRY8" s="27"/>
      <c r="KRZ8" s="27"/>
      <c r="KSA8" s="27"/>
      <c r="KSB8" s="27"/>
      <c r="KSC8" s="27"/>
      <c r="KSD8" s="27"/>
      <c r="KSE8" s="27"/>
      <c r="KSF8" s="27"/>
      <c r="KSG8" s="27"/>
      <c r="KSH8" s="27"/>
      <c r="KSI8" s="27"/>
      <c r="KSJ8" s="27"/>
      <c r="KSK8" s="27"/>
      <c r="KSL8" s="27"/>
      <c r="KSM8" s="27"/>
      <c r="KSN8" s="27"/>
      <c r="KSO8" s="27"/>
      <c r="KSP8" s="27"/>
      <c r="KSQ8" s="27"/>
      <c r="KSR8" s="27"/>
      <c r="KSS8" s="27"/>
      <c r="KST8" s="27"/>
      <c r="KSU8" s="27"/>
      <c r="KSV8" s="27"/>
      <c r="KSW8" s="27"/>
      <c r="KSX8" s="27"/>
      <c r="KSY8" s="27"/>
      <c r="KSZ8" s="27"/>
      <c r="KTA8" s="27"/>
      <c r="KTB8" s="27"/>
      <c r="KTC8" s="27"/>
      <c r="KTD8" s="27"/>
      <c r="KTE8" s="27"/>
      <c r="KTF8" s="27"/>
      <c r="KTG8" s="27"/>
      <c r="KTH8" s="27"/>
      <c r="KTI8" s="27"/>
      <c r="KTJ8" s="27"/>
      <c r="KTK8" s="27"/>
      <c r="KTL8" s="27"/>
      <c r="KTM8" s="27"/>
      <c r="KTN8" s="27"/>
      <c r="KTO8" s="27"/>
      <c r="KTP8" s="27"/>
      <c r="KTQ8" s="27"/>
      <c r="KTR8" s="27"/>
      <c r="KTS8" s="27"/>
      <c r="KTT8" s="27"/>
      <c r="KTU8" s="27"/>
      <c r="KTV8" s="27"/>
      <c r="KTW8" s="27"/>
      <c r="KTX8" s="27"/>
      <c r="KTY8" s="27"/>
      <c r="KTZ8" s="27"/>
      <c r="KUA8" s="27"/>
      <c r="KUB8" s="27"/>
      <c r="KUC8" s="27"/>
      <c r="KUD8" s="27"/>
      <c r="KUE8" s="27"/>
      <c r="KUF8" s="27"/>
      <c r="KUG8" s="27"/>
      <c r="KUH8" s="27"/>
      <c r="KUI8" s="27"/>
      <c r="KUJ8" s="27"/>
      <c r="KUK8" s="27"/>
      <c r="KUL8" s="27"/>
      <c r="KUM8" s="27"/>
      <c r="KUN8" s="27"/>
      <c r="KUO8" s="27"/>
      <c r="KUP8" s="27"/>
      <c r="KUQ8" s="27"/>
      <c r="KUR8" s="27"/>
      <c r="KUS8" s="27"/>
      <c r="KUT8" s="27"/>
      <c r="KUU8" s="27"/>
      <c r="KUV8" s="27"/>
      <c r="KUW8" s="27"/>
      <c r="KUX8" s="27"/>
      <c r="KUY8" s="27"/>
      <c r="KUZ8" s="27"/>
      <c r="KVA8" s="27"/>
      <c r="KVB8" s="27"/>
      <c r="KVC8" s="27"/>
      <c r="KVD8" s="27"/>
      <c r="KVE8" s="27"/>
      <c r="KVF8" s="27"/>
      <c r="KVG8" s="27"/>
      <c r="KVH8" s="27"/>
      <c r="KVI8" s="27"/>
      <c r="KVJ8" s="27"/>
      <c r="KVK8" s="27"/>
      <c r="KVL8" s="27"/>
      <c r="KVM8" s="27"/>
      <c r="KVN8" s="27"/>
      <c r="KVO8" s="27"/>
      <c r="KVP8" s="27"/>
      <c r="KVQ8" s="27"/>
      <c r="KVR8" s="27"/>
      <c r="KVS8" s="27"/>
      <c r="KVT8" s="27"/>
      <c r="KVU8" s="27"/>
      <c r="KVV8" s="27"/>
      <c r="KVW8" s="27"/>
      <c r="KVX8" s="27"/>
      <c r="KVY8" s="27"/>
      <c r="KVZ8" s="27"/>
      <c r="KWA8" s="27"/>
      <c r="KWB8" s="27"/>
      <c r="KWC8" s="27"/>
      <c r="KWD8" s="27"/>
      <c r="KWE8" s="27"/>
      <c r="KWF8" s="27"/>
      <c r="KWG8" s="27"/>
      <c r="KWH8" s="27"/>
      <c r="KWI8" s="27"/>
      <c r="KWJ8" s="27"/>
      <c r="KWK8" s="27"/>
      <c r="KWL8" s="27"/>
      <c r="KWM8" s="27"/>
      <c r="KWN8" s="27"/>
      <c r="KWO8" s="27"/>
      <c r="KWP8" s="27"/>
      <c r="KWQ8" s="27"/>
      <c r="KWR8" s="27"/>
      <c r="KWS8" s="27"/>
      <c r="KWT8" s="27"/>
      <c r="KWU8" s="27"/>
      <c r="KWV8" s="27"/>
      <c r="KWW8" s="27"/>
      <c r="KWX8" s="27"/>
      <c r="KWY8" s="27"/>
      <c r="KWZ8" s="27"/>
      <c r="KXA8" s="27"/>
      <c r="KXB8" s="27"/>
      <c r="KXC8" s="27"/>
      <c r="KXD8" s="27"/>
      <c r="KXE8" s="27"/>
      <c r="KXF8" s="27"/>
      <c r="KXG8" s="27"/>
      <c r="KXH8" s="27"/>
      <c r="KXI8" s="27"/>
      <c r="KXJ8" s="27"/>
      <c r="KXK8" s="27"/>
      <c r="KXL8" s="27"/>
      <c r="KXM8" s="27"/>
      <c r="KXN8" s="27"/>
      <c r="KXO8" s="27"/>
      <c r="KXP8" s="27"/>
      <c r="KXQ8" s="27"/>
      <c r="KXR8" s="27"/>
      <c r="KXS8" s="27"/>
      <c r="KXT8" s="27"/>
      <c r="KXU8" s="27"/>
      <c r="KXV8" s="27"/>
      <c r="KXW8" s="27"/>
      <c r="KXX8" s="27"/>
      <c r="KXY8" s="27"/>
      <c r="KXZ8" s="27"/>
      <c r="KYA8" s="27"/>
      <c r="KYB8" s="27"/>
      <c r="KYC8" s="27"/>
      <c r="KYD8" s="27"/>
      <c r="KYE8" s="27"/>
      <c r="KYF8" s="27"/>
      <c r="KYG8" s="27"/>
      <c r="KYH8" s="27"/>
      <c r="KYI8" s="27"/>
      <c r="KYJ8" s="27"/>
      <c r="KYK8" s="27"/>
      <c r="KYL8" s="27"/>
      <c r="KYM8" s="27"/>
      <c r="KYN8" s="27"/>
      <c r="KYO8" s="27"/>
      <c r="KYP8" s="27"/>
      <c r="KYQ8" s="27"/>
      <c r="KYR8" s="27"/>
      <c r="KYS8" s="27"/>
      <c r="KYT8" s="27"/>
      <c r="KYU8" s="27"/>
      <c r="KYV8" s="27"/>
      <c r="KYW8" s="27"/>
      <c r="KYX8" s="27"/>
      <c r="KYY8" s="27"/>
      <c r="KYZ8" s="27"/>
      <c r="KZA8" s="27"/>
      <c r="KZB8" s="27"/>
      <c r="KZC8" s="27"/>
      <c r="KZD8" s="27"/>
      <c r="KZE8" s="27"/>
      <c r="KZF8" s="27"/>
      <c r="KZG8" s="27"/>
      <c r="KZH8" s="27"/>
      <c r="KZI8" s="27"/>
      <c r="KZJ8" s="27"/>
      <c r="KZK8" s="27"/>
      <c r="KZL8" s="27"/>
      <c r="KZM8" s="27"/>
      <c r="KZN8" s="27"/>
      <c r="KZO8" s="27"/>
      <c r="KZP8" s="27"/>
      <c r="KZQ8" s="27"/>
      <c r="KZR8" s="27"/>
      <c r="KZS8" s="27"/>
      <c r="KZT8" s="27"/>
      <c r="KZU8" s="27"/>
      <c r="KZV8" s="27"/>
      <c r="KZW8" s="27"/>
      <c r="KZX8" s="27"/>
      <c r="KZY8" s="27"/>
      <c r="KZZ8" s="27"/>
      <c r="LAA8" s="27"/>
      <c r="LAB8" s="27"/>
      <c r="LAC8" s="27"/>
      <c r="LAD8" s="27"/>
      <c r="LAE8" s="27"/>
      <c r="LAF8" s="27"/>
      <c r="LAG8" s="27"/>
      <c r="LAH8" s="27"/>
      <c r="LAI8" s="27"/>
      <c r="LAJ8" s="27"/>
      <c r="LAK8" s="27"/>
      <c r="LAL8" s="27"/>
      <c r="LAM8" s="27"/>
      <c r="LAN8" s="27"/>
      <c r="LAO8" s="27"/>
      <c r="LAP8" s="27"/>
      <c r="LAQ8" s="27"/>
      <c r="LAR8" s="27"/>
      <c r="LAS8" s="27"/>
      <c r="LAT8" s="27"/>
      <c r="LAU8" s="27"/>
      <c r="LAV8" s="27"/>
      <c r="LAW8" s="27"/>
      <c r="LAX8" s="27"/>
      <c r="LAY8" s="27"/>
      <c r="LAZ8" s="27"/>
      <c r="LBA8" s="27"/>
      <c r="LBB8" s="27"/>
      <c r="LBC8" s="27"/>
      <c r="LBD8" s="27"/>
      <c r="LBE8" s="27"/>
      <c r="LBF8" s="27"/>
      <c r="LBG8" s="27"/>
      <c r="LBH8" s="27"/>
      <c r="LBI8" s="27"/>
      <c r="LBJ8" s="27"/>
      <c r="LBK8" s="27"/>
      <c r="LBL8" s="27"/>
      <c r="LBM8" s="27"/>
      <c r="LBN8" s="27"/>
      <c r="LBO8" s="27"/>
      <c r="LBP8" s="27"/>
      <c r="LBQ8" s="27"/>
      <c r="LBR8" s="27"/>
      <c r="LBS8" s="27"/>
      <c r="LBT8" s="27"/>
      <c r="LBU8" s="27"/>
      <c r="LBV8" s="27"/>
      <c r="LBW8" s="27"/>
      <c r="LBX8" s="27"/>
      <c r="LBY8" s="27"/>
      <c r="LBZ8" s="27"/>
      <c r="LCA8" s="27"/>
      <c r="LCB8" s="27"/>
      <c r="LCC8" s="27"/>
      <c r="LCD8" s="27"/>
      <c r="LCE8" s="27"/>
      <c r="LCF8" s="27"/>
      <c r="LCG8" s="27"/>
      <c r="LCH8" s="27"/>
      <c r="LCI8" s="27"/>
      <c r="LCJ8" s="27"/>
      <c r="LCK8" s="27"/>
      <c r="LCL8" s="27"/>
      <c r="LCM8" s="27"/>
      <c r="LCN8" s="27"/>
      <c r="LCO8" s="27"/>
      <c r="LCP8" s="27"/>
      <c r="LCQ8" s="27"/>
      <c r="LCR8" s="27"/>
      <c r="LCS8" s="27"/>
      <c r="LCT8" s="27"/>
      <c r="LCU8" s="27"/>
      <c r="LCV8" s="27"/>
      <c r="LCW8" s="27"/>
      <c r="LCX8" s="27"/>
      <c r="LCY8" s="27"/>
      <c r="LCZ8" s="27"/>
      <c r="LDA8" s="27"/>
      <c r="LDB8" s="27"/>
      <c r="LDC8" s="27"/>
      <c r="LDD8" s="27"/>
      <c r="LDE8" s="27"/>
      <c r="LDF8" s="27"/>
      <c r="LDG8" s="27"/>
      <c r="LDH8" s="27"/>
      <c r="LDI8" s="27"/>
      <c r="LDJ8" s="27"/>
      <c r="LDK8" s="27"/>
      <c r="LDL8" s="27"/>
      <c r="LDM8" s="27"/>
      <c r="LDN8" s="27"/>
      <c r="LDO8" s="27"/>
      <c r="LDP8" s="27"/>
      <c r="LDQ8" s="27"/>
      <c r="LDR8" s="27"/>
      <c r="LDS8" s="27"/>
      <c r="LDT8" s="27"/>
      <c r="LDU8" s="27"/>
      <c r="LDV8" s="27"/>
      <c r="LDW8" s="27"/>
      <c r="LDX8" s="27"/>
      <c r="LDY8" s="27"/>
      <c r="LDZ8" s="27"/>
      <c r="LEA8" s="27"/>
      <c r="LEB8" s="27"/>
      <c r="LEC8" s="27"/>
      <c r="LED8" s="27"/>
      <c r="LEE8" s="27"/>
      <c r="LEF8" s="27"/>
      <c r="LEG8" s="27"/>
      <c r="LEH8" s="27"/>
      <c r="LEI8" s="27"/>
      <c r="LEJ8" s="27"/>
      <c r="LEK8" s="27"/>
      <c r="LEL8" s="27"/>
      <c r="LEM8" s="27"/>
      <c r="LEN8" s="27"/>
      <c r="LEO8" s="27"/>
      <c r="LEP8" s="27"/>
      <c r="LEQ8" s="27"/>
      <c r="LER8" s="27"/>
      <c r="LES8" s="27"/>
      <c r="LET8" s="27"/>
      <c r="LEU8" s="27"/>
      <c r="LEV8" s="27"/>
      <c r="LEW8" s="27"/>
      <c r="LEX8" s="27"/>
      <c r="LEY8" s="27"/>
      <c r="LEZ8" s="27"/>
      <c r="LFA8" s="27"/>
      <c r="LFB8" s="27"/>
      <c r="LFC8" s="27"/>
      <c r="LFD8" s="27"/>
      <c r="LFE8" s="27"/>
      <c r="LFF8" s="27"/>
      <c r="LFG8" s="27"/>
      <c r="LFH8" s="27"/>
      <c r="LFI8" s="27"/>
      <c r="LFJ8" s="27"/>
      <c r="LFK8" s="27"/>
      <c r="LFL8" s="27"/>
      <c r="LFM8" s="27"/>
      <c r="LFN8" s="27"/>
      <c r="LFO8" s="27"/>
      <c r="LFP8" s="27"/>
      <c r="LFQ8" s="27"/>
      <c r="LFR8" s="27"/>
      <c r="LFS8" s="27"/>
      <c r="LFT8" s="27"/>
      <c r="LFU8" s="27"/>
      <c r="LFV8" s="27"/>
      <c r="LFW8" s="27"/>
      <c r="LFX8" s="27"/>
      <c r="LFY8" s="27"/>
      <c r="LFZ8" s="27"/>
      <c r="LGA8" s="27"/>
      <c r="LGB8" s="27"/>
      <c r="LGC8" s="27"/>
      <c r="LGD8" s="27"/>
      <c r="LGE8" s="27"/>
      <c r="LGF8" s="27"/>
      <c r="LGG8" s="27"/>
      <c r="LGH8" s="27"/>
      <c r="LGI8" s="27"/>
      <c r="LGJ8" s="27"/>
      <c r="LGK8" s="27"/>
      <c r="LGL8" s="27"/>
      <c r="LGM8" s="27"/>
      <c r="LGN8" s="27"/>
      <c r="LGO8" s="27"/>
      <c r="LGP8" s="27"/>
      <c r="LGQ8" s="27"/>
      <c r="LGR8" s="27"/>
      <c r="LGS8" s="27"/>
      <c r="LGT8" s="27"/>
      <c r="LGU8" s="27"/>
      <c r="LGV8" s="27"/>
      <c r="LGW8" s="27"/>
      <c r="LGX8" s="27"/>
      <c r="LGY8" s="27"/>
      <c r="LGZ8" s="27"/>
      <c r="LHA8" s="27"/>
      <c r="LHB8" s="27"/>
      <c r="LHC8" s="27"/>
      <c r="LHD8" s="27"/>
      <c r="LHE8" s="27"/>
      <c r="LHF8" s="27"/>
      <c r="LHG8" s="27"/>
      <c r="LHH8" s="27"/>
      <c r="LHI8" s="27"/>
      <c r="LHJ8" s="27"/>
      <c r="LHK8" s="27"/>
      <c r="LHL8" s="27"/>
      <c r="LHM8" s="27"/>
      <c r="LHN8" s="27"/>
      <c r="LHO8" s="27"/>
      <c r="LHP8" s="27"/>
      <c r="LHQ8" s="27"/>
      <c r="LHR8" s="27"/>
      <c r="LHS8" s="27"/>
      <c r="LHT8" s="27"/>
      <c r="LHU8" s="27"/>
      <c r="LHV8" s="27"/>
      <c r="LHW8" s="27"/>
      <c r="LHX8" s="27"/>
      <c r="LHY8" s="27"/>
      <c r="LHZ8" s="27"/>
      <c r="LIA8" s="27"/>
      <c r="LIB8" s="27"/>
      <c r="LIC8" s="27"/>
      <c r="LID8" s="27"/>
      <c r="LIE8" s="27"/>
      <c r="LIF8" s="27"/>
      <c r="LIG8" s="27"/>
      <c r="LIH8" s="27"/>
      <c r="LII8" s="27"/>
      <c r="LIJ8" s="27"/>
      <c r="LIK8" s="27"/>
      <c r="LIL8" s="27"/>
      <c r="LIM8" s="27"/>
      <c r="LIN8" s="27"/>
      <c r="LIO8" s="27"/>
      <c r="LIP8" s="27"/>
      <c r="LIQ8" s="27"/>
      <c r="LIR8" s="27"/>
      <c r="LIS8" s="27"/>
      <c r="LIT8" s="27"/>
      <c r="LIU8" s="27"/>
      <c r="LIV8" s="27"/>
      <c r="LIW8" s="27"/>
      <c r="LIX8" s="27"/>
      <c r="LIY8" s="27"/>
      <c r="LIZ8" s="27"/>
      <c r="LJA8" s="27"/>
      <c r="LJB8" s="27"/>
      <c r="LJC8" s="27"/>
      <c r="LJD8" s="27"/>
      <c r="LJE8" s="27"/>
      <c r="LJF8" s="27"/>
      <c r="LJG8" s="27"/>
      <c r="LJH8" s="27"/>
      <c r="LJI8" s="27"/>
      <c r="LJJ8" s="27"/>
      <c r="LJK8" s="27"/>
      <c r="LJL8" s="27"/>
      <c r="LJM8" s="27"/>
      <c r="LJN8" s="27"/>
      <c r="LJO8" s="27"/>
      <c r="LJP8" s="27"/>
      <c r="LJQ8" s="27"/>
      <c r="LJR8" s="27"/>
      <c r="LJS8" s="27"/>
      <c r="LJT8" s="27"/>
      <c r="LJU8" s="27"/>
      <c r="LJV8" s="27"/>
      <c r="LJW8" s="27"/>
      <c r="LJX8" s="27"/>
      <c r="LJY8" s="27"/>
      <c r="LJZ8" s="27"/>
      <c r="LKA8" s="27"/>
      <c r="LKB8" s="27"/>
      <c r="LKC8" s="27"/>
      <c r="LKD8" s="27"/>
      <c r="LKE8" s="27"/>
      <c r="LKF8" s="27"/>
      <c r="LKG8" s="27"/>
      <c r="LKH8" s="27"/>
      <c r="LKI8" s="27"/>
      <c r="LKJ8" s="27"/>
      <c r="LKK8" s="27"/>
      <c r="LKL8" s="27"/>
      <c r="LKM8" s="27"/>
      <c r="LKN8" s="27"/>
      <c r="LKO8" s="27"/>
      <c r="LKP8" s="27"/>
      <c r="LKQ8" s="27"/>
      <c r="LKR8" s="27"/>
      <c r="LKS8" s="27"/>
      <c r="LKT8" s="27"/>
      <c r="LKU8" s="27"/>
      <c r="LKV8" s="27"/>
      <c r="LKW8" s="27"/>
      <c r="LKX8" s="27"/>
      <c r="LKY8" s="27"/>
      <c r="LKZ8" s="27"/>
      <c r="LLA8" s="27"/>
      <c r="LLB8" s="27"/>
      <c r="LLC8" s="27"/>
      <c r="LLD8" s="27"/>
      <c r="LLE8" s="27"/>
      <c r="LLF8" s="27"/>
      <c r="LLG8" s="27"/>
      <c r="LLH8" s="27"/>
      <c r="LLI8" s="27"/>
      <c r="LLJ8" s="27"/>
      <c r="LLK8" s="27"/>
      <c r="LLL8" s="27"/>
      <c r="LLM8" s="27"/>
      <c r="LLN8" s="27"/>
      <c r="LLO8" s="27"/>
      <c r="LLP8" s="27"/>
      <c r="LLQ8" s="27"/>
      <c r="LLR8" s="27"/>
      <c r="LLS8" s="27"/>
      <c r="LLT8" s="27"/>
      <c r="LLU8" s="27"/>
      <c r="LLV8" s="27"/>
      <c r="LLW8" s="27"/>
      <c r="LLX8" s="27"/>
      <c r="LLY8" s="27"/>
      <c r="LLZ8" s="27"/>
      <c r="LMA8" s="27"/>
      <c r="LMB8" s="27"/>
      <c r="LMC8" s="27"/>
      <c r="LMD8" s="27"/>
      <c r="LME8" s="27"/>
      <c r="LMF8" s="27"/>
      <c r="LMG8" s="27"/>
      <c r="LMH8" s="27"/>
      <c r="LMI8" s="27"/>
      <c r="LMJ8" s="27"/>
      <c r="LMK8" s="27"/>
      <c r="LML8" s="27"/>
      <c r="LMM8" s="27"/>
      <c r="LMN8" s="27"/>
      <c r="LMO8" s="27"/>
      <c r="LMP8" s="27"/>
      <c r="LMQ8" s="27"/>
      <c r="LMR8" s="27"/>
      <c r="LMS8" s="27"/>
      <c r="LMT8" s="27"/>
      <c r="LMU8" s="27"/>
      <c r="LMV8" s="27"/>
      <c r="LMW8" s="27"/>
      <c r="LMX8" s="27"/>
      <c r="LMY8" s="27"/>
      <c r="LMZ8" s="27"/>
      <c r="LNA8" s="27"/>
      <c r="LNB8" s="27"/>
      <c r="LNC8" s="27"/>
      <c r="LND8" s="27"/>
      <c r="LNE8" s="27"/>
      <c r="LNF8" s="27"/>
      <c r="LNG8" s="27"/>
      <c r="LNH8" s="27"/>
      <c r="LNI8" s="27"/>
      <c r="LNJ8" s="27"/>
      <c r="LNK8" s="27"/>
      <c r="LNL8" s="27"/>
      <c r="LNM8" s="27"/>
      <c r="LNN8" s="27"/>
      <c r="LNO8" s="27"/>
      <c r="LNP8" s="27"/>
      <c r="LNQ8" s="27"/>
      <c r="LNR8" s="27"/>
      <c r="LNS8" s="27"/>
      <c r="LNT8" s="27"/>
      <c r="LNU8" s="27"/>
      <c r="LNV8" s="27"/>
      <c r="LNW8" s="27"/>
      <c r="LNX8" s="27"/>
      <c r="LNY8" s="27"/>
      <c r="LNZ8" s="27"/>
      <c r="LOA8" s="27"/>
      <c r="LOB8" s="27"/>
      <c r="LOC8" s="27"/>
      <c r="LOD8" s="27"/>
      <c r="LOE8" s="27"/>
      <c r="LOF8" s="27"/>
      <c r="LOG8" s="27"/>
      <c r="LOH8" s="27"/>
      <c r="LOI8" s="27"/>
      <c r="LOJ8" s="27"/>
      <c r="LOK8" s="27"/>
      <c r="LOL8" s="27"/>
      <c r="LOM8" s="27"/>
      <c r="LON8" s="27"/>
      <c r="LOO8" s="27"/>
      <c r="LOP8" s="27"/>
      <c r="LOQ8" s="27"/>
      <c r="LOR8" s="27"/>
      <c r="LOS8" s="27"/>
      <c r="LOT8" s="27"/>
      <c r="LOU8" s="27"/>
      <c r="LOV8" s="27"/>
      <c r="LOW8" s="27"/>
      <c r="LOX8" s="27"/>
      <c r="LOY8" s="27"/>
      <c r="LOZ8" s="27"/>
      <c r="LPA8" s="27"/>
      <c r="LPB8" s="27"/>
      <c r="LPC8" s="27"/>
      <c r="LPD8" s="27"/>
      <c r="LPE8" s="27"/>
      <c r="LPF8" s="27"/>
      <c r="LPG8" s="27"/>
      <c r="LPH8" s="27"/>
      <c r="LPI8" s="27"/>
      <c r="LPJ8" s="27"/>
      <c r="LPK8" s="27"/>
      <c r="LPL8" s="27"/>
      <c r="LPM8" s="27"/>
      <c r="LPN8" s="27"/>
      <c r="LPO8" s="27"/>
      <c r="LPP8" s="27"/>
      <c r="LPQ8" s="27"/>
      <c r="LPR8" s="27"/>
      <c r="LPS8" s="27"/>
      <c r="LPT8" s="27"/>
      <c r="LPU8" s="27"/>
      <c r="LPV8" s="27"/>
      <c r="LPW8" s="27"/>
      <c r="LPX8" s="27"/>
      <c r="LPY8" s="27"/>
      <c r="LPZ8" s="27"/>
      <c r="LQA8" s="27"/>
      <c r="LQB8" s="27"/>
      <c r="LQC8" s="27"/>
      <c r="LQD8" s="27"/>
      <c r="LQE8" s="27"/>
      <c r="LQF8" s="27"/>
      <c r="LQG8" s="27"/>
      <c r="LQH8" s="27"/>
      <c r="LQI8" s="27"/>
      <c r="LQJ8" s="27"/>
      <c r="LQK8" s="27"/>
      <c r="LQL8" s="27"/>
      <c r="LQM8" s="27"/>
      <c r="LQN8" s="27"/>
      <c r="LQO8" s="27"/>
      <c r="LQP8" s="27"/>
      <c r="LQQ8" s="27"/>
      <c r="LQR8" s="27"/>
      <c r="LQS8" s="27"/>
      <c r="LQT8" s="27"/>
      <c r="LQU8" s="27"/>
      <c r="LQV8" s="27"/>
      <c r="LQW8" s="27"/>
      <c r="LQX8" s="27"/>
      <c r="LQY8" s="27"/>
      <c r="LQZ8" s="27"/>
      <c r="LRA8" s="27"/>
      <c r="LRB8" s="27"/>
      <c r="LRC8" s="27"/>
      <c r="LRD8" s="27"/>
      <c r="LRE8" s="27"/>
      <c r="LRF8" s="27"/>
      <c r="LRG8" s="27"/>
      <c r="LRH8" s="27"/>
      <c r="LRI8" s="27"/>
      <c r="LRJ8" s="27"/>
      <c r="LRK8" s="27"/>
      <c r="LRL8" s="27"/>
      <c r="LRM8" s="27"/>
      <c r="LRN8" s="27"/>
      <c r="LRO8" s="27"/>
      <c r="LRP8" s="27"/>
      <c r="LRQ8" s="27"/>
      <c r="LRR8" s="27"/>
      <c r="LRS8" s="27"/>
      <c r="LRT8" s="27"/>
      <c r="LRU8" s="27"/>
      <c r="LRV8" s="27"/>
      <c r="LRW8" s="27"/>
      <c r="LRX8" s="27"/>
      <c r="LRY8" s="27"/>
      <c r="LRZ8" s="27"/>
      <c r="LSA8" s="27"/>
      <c r="LSB8" s="27"/>
      <c r="LSC8" s="27"/>
      <c r="LSD8" s="27"/>
      <c r="LSE8" s="27"/>
      <c r="LSF8" s="27"/>
      <c r="LSG8" s="27"/>
      <c r="LSH8" s="27"/>
      <c r="LSI8" s="27"/>
      <c r="LSJ8" s="27"/>
      <c r="LSK8" s="27"/>
      <c r="LSL8" s="27"/>
      <c r="LSM8" s="27"/>
      <c r="LSN8" s="27"/>
      <c r="LSO8" s="27"/>
      <c r="LSP8" s="27"/>
      <c r="LSQ8" s="27"/>
      <c r="LSR8" s="27"/>
      <c r="LSS8" s="27"/>
      <c r="LST8" s="27"/>
      <c r="LSU8" s="27"/>
      <c r="LSV8" s="27"/>
      <c r="LSW8" s="27"/>
      <c r="LSX8" s="27"/>
      <c r="LSY8" s="27"/>
      <c r="LSZ8" s="27"/>
      <c r="LTA8" s="27"/>
      <c r="LTB8" s="27"/>
      <c r="LTC8" s="27"/>
      <c r="LTD8" s="27"/>
      <c r="LTE8" s="27"/>
      <c r="LTF8" s="27"/>
      <c r="LTG8" s="27"/>
      <c r="LTH8" s="27"/>
      <c r="LTI8" s="27"/>
      <c r="LTJ8" s="27"/>
      <c r="LTK8" s="27"/>
      <c r="LTL8" s="27"/>
      <c r="LTM8" s="27"/>
      <c r="LTN8" s="27"/>
      <c r="LTO8" s="27"/>
      <c r="LTP8" s="27"/>
      <c r="LTQ8" s="27"/>
      <c r="LTR8" s="27"/>
      <c r="LTS8" s="27"/>
      <c r="LTT8" s="27"/>
      <c r="LTU8" s="27"/>
      <c r="LTV8" s="27"/>
      <c r="LTW8" s="27"/>
      <c r="LTX8" s="27"/>
      <c r="LTY8" s="27"/>
      <c r="LTZ8" s="27"/>
      <c r="LUA8" s="27"/>
      <c r="LUB8" s="27"/>
      <c r="LUC8" s="27"/>
      <c r="LUD8" s="27"/>
      <c r="LUE8" s="27"/>
      <c r="LUF8" s="27"/>
      <c r="LUG8" s="27"/>
      <c r="LUH8" s="27"/>
      <c r="LUI8" s="27"/>
      <c r="LUJ8" s="27"/>
      <c r="LUK8" s="27"/>
      <c r="LUL8" s="27"/>
      <c r="LUM8" s="27"/>
      <c r="LUN8" s="27"/>
      <c r="LUO8" s="27"/>
      <c r="LUP8" s="27"/>
      <c r="LUQ8" s="27"/>
      <c r="LUR8" s="27"/>
      <c r="LUS8" s="27"/>
      <c r="LUT8" s="27"/>
      <c r="LUU8" s="27"/>
      <c r="LUV8" s="27"/>
      <c r="LUW8" s="27"/>
      <c r="LUX8" s="27"/>
      <c r="LUY8" s="27"/>
      <c r="LUZ8" s="27"/>
      <c r="LVA8" s="27"/>
      <c r="LVB8" s="27"/>
      <c r="LVC8" s="27"/>
      <c r="LVD8" s="27"/>
      <c r="LVE8" s="27"/>
      <c r="LVF8" s="27"/>
      <c r="LVG8" s="27"/>
      <c r="LVH8" s="27"/>
      <c r="LVI8" s="27"/>
      <c r="LVJ8" s="27"/>
      <c r="LVK8" s="27"/>
      <c r="LVL8" s="27"/>
      <c r="LVM8" s="27"/>
      <c r="LVN8" s="27"/>
      <c r="LVO8" s="27"/>
      <c r="LVP8" s="27"/>
      <c r="LVQ8" s="27"/>
      <c r="LVR8" s="27"/>
      <c r="LVS8" s="27"/>
      <c r="LVT8" s="27"/>
      <c r="LVU8" s="27"/>
      <c r="LVV8" s="27"/>
      <c r="LVW8" s="27"/>
      <c r="LVX8" s="27"/>
      <c r="LVY8" s="27"/>
      <c r="LVZ8" s="27"/>
      <c r="LWA8" s="27"/>
      <c r="LWB8" s="27"/>
      <c r="LWC8" s="27"/>
      <c r="LWD8" s="27"/>
      <c r="LWE8" s="27"/>
      <c r="LWF8" s="27"/>
      <c r="LWG8" s="27"/>
      <c r="LWH8" s="27"/>
      <c r="LWI8" s="27"/>
      <c r="LWJ8" s="27"/>
      <c r="LWK8" s="27"/>
      <c r="LWL8" s="27"/>
      <c r="LWM8" s="27"/>
      <c r="LWN8" s="27"/>
      <c r="LWO8" s="27"/>
      <c r="LWP8" s="27"/>
      <c r="LWQ8" s="27"/>
      <c r="LWR8" s="27"/>
      <c r="LWS8" s="27"/>
      <c r="LWT8" s="27"/>
      <c r="LWU8" s="27"/>
      <c r="LWV8" s="27"/>
      <c r="LWW8" s="27"/>
      <c r="LWX8" s="27"/>
      <c r="LWY8" s="27"/>
      <c r="LWZ8" s="27"/>
      <c r="LXA8" s="27"/>
      <c r="LXB8" s="27"/>
      <c r="LXC8" s="27"/>
      <c r="LXD8" s="27"/>
      <c r="LXE8" s="27"/>
      <c r="LXF8" s="27"/>
      <c r="LXG8" s="27"/>
      <c r="LXH8" s="27"/>
      <c r="LXI8" s="27"/>
      <c r="LXJ8" s="27"/>
      <c r="LXK8" s="27"/>
      <c r="LXL8" s="27"/>
      <c r="LXM8" s="27"/>
      <c r="LXN8" s="27"/>
      <c r="LXO8" s="27"/>
      <c r="LXP8" s="27"/>
      <c r="LXQ8" s="27"/>
      <c r="LXR8" s="27"/>
      <c r="LXS8" s="27"/>
      <c r="LXT8" s="27"/>
      <c r="LXU8" s="27"/>
      <c r="LXV8" s="27"/>
      <c r="LXW8" s="27"/>
      <c r="LXX8" s="27"/>
      <c r="LXY8" s="27"/>
      <c r="LXZ8" s="27"/>
      <c r="LYA8" s="27"/>
      <c r="LYB8" s="27"/>
      <c r="LYC8" s="27"/>
      <c r="LYD8" s="27"/>
      <c r="LYE8" s="27"/>
      <c r="LYF8" s="27"/>
      <c r="LYG8" s="27"/>
      <c r="LYH8" s="27"/>
      <c r="LYI8" s="27"/>
      <c r="LYJ8" s="27"/>
      <c r="LYK8" s="27"/>
      <c r="LYL8" s="27"/>
      <c r="LYM8" s="27"/>
      <c r="LYN8" s="27"/>
      <c r="LYO8" s="27"/>
      <c r="LYP8" s="27"/>
      <c r="LYQ8" s="27"/>
      <c r="LYR8" s="27"/>
      <c r="LYS8" s="27"/>
      <c r="LYT8" s="27"/>
      <c r="LYU8" s="27"/>
      <c r="LYV8" s="27"/>
      <c r="LYW8" s="27"/>
      <c r="LYX8" s="27"/>
      <c r="LYY8" s="27"/>
      <c r="LYZ8" s="27"/>
      <c r="LZA8" s="27"/>
      <c r="LZB8" s="27"/>
      <c r="LZC8" s="27"/>
      <c r="LZD8" s="27"/>
      <c r="LZE8" s="27"/>
      <c r="LZF8" s="27"/>
      <c r="LZG8" s="27"/>
      <c r="LZH8" s="27"/>
      <c r="LZI8" s="27"/>
      <c r="LZJ8" s="27"/>
      <c r="LZK8" s="27"/>
      <c r="LZL8" s="27"/>
      <c r="LZM8" s="27"/>
      <c r="LZN8" s="27"/>
      <c r="LZO8" s="27"/>
      <c r="LZP8" s="27"/>
      <c r="LZQ8" s="27"/>
      <c r="LZR8" s="27"/>
      <c r="LZS8" s="27"/>
      <c r="LZT8" s="27"/>
      <c r="LZU8" s="27"/>
      <c r="LZV8" s="27"/>
      <c r="LZW8" s="27"/>
      <c r="LZX8" s="27"/>
      <c r="LZY8" s="27"/>
      <c r="LZZ8" s="27"/>
      <c r="MAA8" s="27"/>
      <c r="MAB8" s="27"/>
      <c r="MAC8" s="27"/>
      <c r="MAD8" s="27"/>
      <c r="MAE8" s="27"/>
      <c r="MAF8" s="27"/>
      <c r="MAG8" s="27"/>
      <c r="MAH8" s="27"/>
      <c r="MAI8" s="27"/>
      <c r="MAJ8" s="27"/>
      <c r="MAK8" s="27"/>
      <c r="MAL8" s="27"/>
      <c r="MAM8" s="27"/>
      <c r="MAN8" s="27"/>
      <c r="MAO8" s="27"/>
      <c r="MAP8" s="27"/>
      <c r="MAQ8" s="27"/>
      <c r="MAR8" s="27"/>
      <c r="MAS8" s="27"/>
      <c r="MAT8" s="27"/>
      <c r="MAU8" s="27"/>
      <c r="MAV8" s="27"/>
      <c r="MAW8" s="27"/>
      <c r="MAX8" s="27"/>
      <c r="MAY8" s="27"/>
      <c r="MAZ8" s="27"/>
      <c r="MBA8" s="27"/>
      <c r="MBB8" s="27"/>
      <c r="MBC8" s="27"/>
      <c r="MBD8" s="27"/>
      <c r="MBE8" s="27"/>
      <c r="MBF8" s="27"/>
      <c r="MBG8" s="27"/>
      <c r="MBH8" s="27"/>
      <c r="MBI8" s="27"/>
      <c r="MBJ8" s="27"/>
      <c r="MBK8" s="27"/>
      <c r="MBL8" s="27"/>
      <c r="MBM8" s="27"/>
      <c r="MBN8" s="27"/>
      <c r="MBO8" s="27"/>
      <c r="MBP8" s="27"/>
      <c r="MBQ8" s="27"/>
      <c r="MBR8" s="27"/>
      <c r="MBS8" s="27"/>
      <c r="MBT8" s="27"/>
      <c r="MBU8" s="27"/>
      <c r="MBV8" s="27"/>
      <c r="MBW8" s="27"/>
      <c r="MBX8" s="27"/>
      <c r="MBY8" s="27"/>
      <c r="MBZ8" s="27"/>
      <c r="MCA8" s="27"/>
      <c r="MCB8" s="27"/>
      <c r="MCC8" s="27"/>
      <c r="MCD8" s="27"/>
      <c r="MCE8" s="27"/>
      <c r="MCF8" s="27"/>
      <c r="MCG8" s="27"/>
      <c r="MCH8" s="27"/>
      <c r="MCI8" s="27"/>
      <c r="MCJ8" s="27"/>
      <c r="MCK8" s="27"/>
      <c r="MCL8" s="27"/>
      <c r="MCM8" s="27"/>
      <c r="MCN8" s="27"/>
      <c r="MCO8" s="27"/>
      <c r="MCP8" s="27"/>
      <c r="MCQ8" s="27"/>
      <c r="MCR8" s="27"/>
      <c r="MCS8" s="27"/>
      <c r="MCT8" s="27"/>
      <c r="MCU8" s="27"/>
      <c r="MCV8" s="27"/>
      <c r="MCW8" s="27"/>
      <c r="MCX8" s="27"/>
      <c r="MCY8" s="27"/>
      <c r="MCZ8" s="27"/>
      <c r="MDA8" s="27"/>
      <c r="MDB8" s="27"/>
      <c r="MDC8" s="27"/>
      <c r="MDD8" s="27"/>
      <c r="MDE8" s="27"/>
      <c r="MDF8" s="27"/>
      <c r="MDG8" s="27"/>
      <c r="MDH8" s="27"/>
      <c r="MDI8" s="27"/>
      <c r="MDJ8" s="27"/>
      <c r="MDK8" s="27"/>
      <c r="MDL8" s="27"/>
      <c r="MDM8" s="27"/>
      <c r="MDN8" s="27"/>
      <c r="MDO8" s="27"/>
      <c r="MDP8" s="27"/>
      <c r="MDQ8" s="27"/>
      <c r="MDR8" s="27"/>
      <c r="MDS8" s="27"/>
      <c r="MDT8" s="27"/>
      <c r="MDU8" s="27"/>
      <c r="MDV8" s="27"/>
      <c r="MDW8" s="27"/>
      <c r="MDX8" s="27"/>
      <c r="MDY8" s="27"/>
      <c r="MDZ8" s="27"/>
      <c r="MEA8" s="27"/>
      <c r="MEB8" s="27"/>
      <c r="MEC8" s="27"/>
      <c r="MED8" s="27"/>
      <c r="MEE8" s="27"/>
      <c r="MEF8" s="27"/>
      <c r="MEG8" s="27"/>
      <c r="MEH8" s="27"/>
      <c r="MEI8" s="27"/>
      <c r="MEJ8" s="27"/>
      <c r="MEK8" s="27"/>
      <c r="MEL8" s="27"/>
      <c r="MEM8" s="27"/>
      <c r="MEN8" s="27"/>
      <c r="MEO8" s="27"/>
      <c r="MEP8" s="27"/>
      <c r="MEQ8" s="27"/>
      <c r="MER8" s="27"/>
      <c r="MES8" s="27"/>
      <c r="MET8" s="27"/>
      <c r="MEU8" s="27"/>
      <c r="MEV8" s="27"/>
      <c r="MEW8" s="27"/>
      <c r="MEX8" s="27"/>
      <c r="MEY8" s="27"/>
      <c r="MEZ8" s="27"/>
      <c r="MFA8" s="27"/>
      <c r="MFB8" s="27"/>
      <c r="MFC8" s="27"/>
      <c r="MFD8" s="27"/>
      <c r="MFE8" s="27"/>
      <c r="MFF8" s="27"/>
      <c r="MFG8" s="27"/>
      <c r="MFH8" s="27"/>
      <c r="MFI8" s="27"/>
      <c r="MFJ8" s="27"/>
      <c r="MFK8" s="27"/>
      <c r="MFL8" s="27"/>
      <c r="MFM8" s="27"/>
      <c r="MFN8" s="27"/>
      <c r="MFO8" s="27"/>
      <c r="MFP8" s="27"/>
      <c r="MFQ8" s="27"/>
      <c r="MFR8" s="27"/>
      <c r="MFS8" s="27"/>
      <c r="MFT8" s="27"/>
      <c r="MFU8" s="27"/>
      <c r="MFV8" s="27"/>
      <c r="MFW8" s="27"/>
      <c r="MFX8" s="27"/>
      <c r="MFY8" s="27"/>
      <c r="MFZ8" s="27"/>
      <c r="MGA8" s="27"/>
      <c r="MGB8" s="27"/>
      <c r="MGC8" s="27"/>
      <c r="MGD8" s="27"/>
      <c r="MGE8" s="27"/>
      <c r="MGF8" s="27"/>
      <c r="MGG8" s="27"/>
      <c r="MGH8" s="27"/>
      <c r="MGI8" s="27"/>
      <c r="MGJ8" s="27"/>
      <c r="MGK8" s="27"/>
      <c r="MGL8" s="27"/>
      <c r="MGM8" s="27"/>
      <c r="MGN8" s="27"/>
      <c r="MGO8" s="27"/>
      <c r="MGP8" s="27"/>
      <c r="MGQ8" s="27"/>
      <c r="MGR8" s="27"/>
      <c r="MGS8" s="27"/>
      <c r="MGT8" s="27"/>
      <c r="MGU8" s="27"/>
      <c r="MGV8" s="27"/>
      <c r="MGW8" s="27"/>
      <c r="MGX8" s="27"/>
      <c r="MGY8" s="27"/>
      <c r="MGZ8" s="27"/>
      <c r="MHA8" s="27"/>
      <c r="MHB8" s="27"/>
      <c r="MHC8" s="27"/>
      <c r="MHD8" s="27"/>
      <c r="MHE8" s="27"/>
      <c r="MHF8" s="27"/>
      <c r="MHG8" s="27"/>
      <c r="MHH8" s="27"/>
      <c r="MHI8" s="27"/>
      <c r="MHJ8" s="27"/>
      <c r="MHK8" s="27"/>
      <c r="MHL8" s="27"/>
      <c r="MHM8" s="27"/>
      <c r="MHN8" s="27"/>
      <c r="MHO8" s="27"/>
      <c r="MHP8" s="27"/>
      <c r="MHQ8" s="27"/>
      <c r="MHR8" s="27"/>
      <c r="MHS8" s="27"/>
      <c r="MHT8" s="27"/>
      <c r="MHU8" s="27"/>
      <c r="MHV8" s="27"/>
      <c r="MHW8" s="27"/>
      <c r="MHX8" s="27"/>
      <c r="MHY8" s="27"/>
      <c r="MHZ8" s="27"/>
      <c r="MIA8" s="27"/>
      <c r="MIB8" s="27"/>
      <c r="MIC8" s="27"/>
      <c r="MID8" s="27"/>
      <c r="MIE8" s="27"/>
      <c r="MIF8" s="27"/>
      <c r="MIG8" s="27"/>
      <c r="MIH8" s="27"/>
      <c r="MII8" s="27"/>
      <c r="MIJ8" s="27"/>
      <c r="MIK8" s="27"/>
      <c r="MIL8" s="27"/>
      <c r="MIM8" s="27"/>
      <c r="MIN8" s="27"/>
      <c r="MIO8" s="27"/>
      <c r="MIP8" s="27"/>
      <c r="MIQ8" s="27"/>
      <c r="MIR8" s="27"/>
      <c r="MIS8" s="27"/>
      <c r="MIT8" s="27"/>
      <c r="MIU8" s="27"/>
      <c r="MIV8" s="27"/>
      <c r="MIW8" s="27"/>
      <c r="MIX8" s="27"/>
      <c r="MIY8" s="27"/>
      <c r="MIZ8" s="27"/>
      <c r="MJA8" s="27"/>
      <c r="MJB8" s="27"/>
      <c r="MJC8" s="27"/>
      <c r="MJD8" s="27"/>
      <c r="MJE8" s="27"/>
      <c r="MJF8" s="27"/>
      <c r="MJG8" s="27"/>
      <c r="MJH8" s="27"/>
      <c r="MJI8" s="27"/>
      <c r="MJJ8" s="27"/>
      <c r="MJK8" s="27"/>
      <c r="MJL8" s="27"/>
      <c r="MJM8" s="27"/>
      <c r="MJN8" s="27"/>
      <c r="MJO8" s="27"/>
      <c r="MJP8" s="27"/>
      <c r="MJQ8" s="27"/>
      <c r="MJR8" s="27"/>
      <c r="MJS8" s="27"/>
      <c r="MJT8" s="27"/>
      <c r="MJU8" s="27"/>
      <c r="MJV8" s="27"/>
      <c r="MJW8" s="27"/>
      <c r="MJX8" s="27"/>
      <c r="MJY8" s="27"/>
      <c r="MJZ8" s="27"/>
      <c r="MKA8" s="27"/>
      <c r="MKB8" s="27"/>
      <c r="MKC8" s="27"/>
      <c r="MKD8" s="27"/>
      <c r="MKE8" s="27"/>
      <c r="MKF8" s="27"/>
      <c r="MKG8" s="27"/>
      <c r="MKH8" s="27"/>
      <c r="MKI8" s="27"/>
      <c r="MKJ8" s="27"/>
      <c r="MKK8" s="27"/>
      <c r="MKL8" s="27"/>
      <c r="MKM8" s="27"/>
      <c r="MKN8" s="27"/>
      <c r="MKO8" s="27"/>
      <c r="MKP8" s="27"/>
      <c r="MKQ8" s="27"/>
      <c r="MKR8" s="27"/>
      <c r="MKS8" s="27"/>
      <c r="MKT8" s="27"/>
      <c r="MKU8" s="27"/>
      <c r="MKV8" s="27"/>
      <c r="MKW8" s="27"/>
      <c r="MKX8" s="27"/>
      <c r="MKY8" s="27"/>
      <c r="MKZ8" s="27"/>
      <c r="MLA8" s="27"/>
      <c r="MLB8" s="27"/>
      <c r="MLC8" s="27"/>
      <c r="MLD8" s="27"/>
      <c r="MLE8" s="27"/>
      <c r="MLF8" s="27"/>
      <c r="MLG8" s="27"/>
      <c r="MLH8" s="27"/>
      <c r="MLI8" s="27"/>
      <c r="MLJ8" s="27"/>
      <c r="MLK8" s="27"/>
      <c r="MLL8" s="27"/>
      <c r="MLM8" s="27"/>
      <c r="MLN8" s="27"/>
      <c r="MLO8" s="27"/>
      <c r="MLP8" s="27"/>
      <c r="MLQ8" s="27"/>
      <c r="MLR8" s="27"/>
      <c r="MLS8" s="27"/>
      <c r="MLT8" s="27"/>
      <c r="MLU8" s="27"/>
      <c r="MLV8" s="27"/>
      <c r="MLW8" s="27"/>
      <c r="MLX8" s="27"/>
      <c r="MLY8" s="27"/>
      <c r="MLZ8" s="27"/>
      <c r="MMA8" s="27"/>
      <c r="MMB8" s="27"/>
      <c r="MMC8" s="27"/>
      <c r="MMD8" s="27"/>
      <c r="MME8" s="27"/>
      <c r="MMF8" s="27"/>
      <c r="MMG8" s="27"/>
      <c r="MMH8" s="27"/>
      <c r="MMI8" s="27"/>
      <c r="MMJ8" s="27"/>
      <c r="MMK8" s="27"/>
      <c r="MML8" s="27"/>
      <c r="MMM8" s="27"/>
      <c r="MMN8" s="27"/>
      <c r="MMO8" s="27"/>
      <c r="MMP8" s="27"/>
      <c r="MMQ8" s="27"/>
      <c r="MMR8" s="27"/>
      <c r="MMS8" s="27"/>
      <c r="MMT8" s="27"/>
      <c r="MMU8" s="27"/>
      <c r="MMV8" s="27"/>
      <c r="MMW8" s="27"/>
      <c r="MMX8" s="27"/>
      <c r="MMY8" s="27"/>
      <c r="MMZ8" s="27"/>
      <c r="MNA8" s="27"/>
      <c r="MNB8" s="27"/>
      <c r="MNC8" s="27"/>
      <c r="MND8" s="27"/>
      <c r="MNE8" s="27"/>
      <c r="MNF8" s="27"/>
      <c r="MNG8" s="27"/>
      <c r="MNH8" s="27"/>
      <c r="MNI8" s="27"/>
      <c r="MNJ8" s="27"/>
      <c r="MNK8" s="27"/>
      <c r="MNL8" s="27"/>
      <c r="MNM8" s="27"/>
      <c r="MNN8" s="27"/>
      <c r="MNO8" s="27"/>
      <c r="MNP8" s="27"/>
      <c r="MNQ8" s="27"/>
      <c r="MNR8" s="27"/>
      <c r="MNS8" s="27"/>
      <c r="MNT8" s="27"/>
      <c r="MNU8" s="27"/>
      <c r="MNV8" s="27"/>
      <c r="MNW8" s="27"/>
      <c r="MNX8" s="27"/>
      <c r="MNY8" s="27"/>
      <c r="MNZ8" s="27"/>
      <c r="MOA8" s="27"/>
      <c r="MOB8" s="27"/>
      <c r="MOC8" s="27"/>
      <c r="MOD8" s="27"/>
      <c r="MOE8" s="27"/>
      <c r="MOF8" s="27"/>
      <c r="MOG8" s="27"/>
      <c r="MOH8" s="27"/>
      <c r="MOI8" s="27"/>
      <c r="MOJ8" s="27"/>
      <c r="MOK8" s="27"/>
      <c r="MOL8" s="27"/>
      <c r="MOM8" s="27"/>
      <c r="MON8" s="27"/>
      <c r="MOO8" s="27"/>
      <c r="MOP8" s="27"/>
      <c r="MOQ8" s="27"/>
      <c r="MOR8" s="27"/>
      <c r="MOS8" s="27"/>
      <c r="MOT8" s="27"/>
      <c r="MOU8" s="27"/>
      <c r="MOV8" s="27"/>
      <c r="MOW8" s="27"/>
      <c r="MOX8" s="27"/>
      <c r="MOY8" s="27"/>
      <c r="MOZ8" s="27"/>
      <c r="MPA8" s="27"/>
      <c r="MPB8" s="27"/>
      <c r="MPC8" s="27"/>
      <c r="MPD8" s="27"/>
      <c r="MPE8" s="27"/>
      <c r="MPF8" s="27"/>
      <c r="MPG8" s="27"/>
      <c r="MPH8" s="27"/>
      <c r="MPI8" s="27"/>
      <c r="MPJ8" s="27"/>
      <c r="MPK8" s="27"/>
      <c r="MPL8" s="27"/>
      <c r="MPM8" s="27"/>
      <c r="MPN8" s="27"/>
      <c r="MPO8" s="27"/>
      <c r="MPP8" s="27"/>
      <c r="MPQ8" s="27"/>
      <c r="MPR8" s="27"/>
      <c r="MPS8" s="27"/>
      <c r="MPT8" s="27"/>
      <c r="MPU8" s="27"/>
      <c r="MPV8" s="27"/>
      <c r="MPW8" s="27"/>
      <c r="MPX8" s="27"/>
      <c r="MPY8" s="27"/>
      <c r="MPZ8" s="27"/>
      <c r="MQA8" s="27"/>
      <c r="MQB8" s="27"/>
      <c r="MQC8" s="27"/>
      <c r="MQD8" s="27"/>
      <c r="MQE8" s="27"/>
      <c r="MQF8" s="27"/>
      <c r="MQG8" s="27"/>
      <c r="MQH8" s="27"/>
      <c r="MQI8" s="27"/>
      <c r="MQJ8" s="27"/>
      <c r="MQK8" s="27"/>
      <c r="MQL8" s="27"/>
      <c r="MQM8" s="27"/>
      <c r="MQN8" s="27"/>
      <c r="MQO8" s="27"/>
      <c r="MQP8" s="27"/>
      <c r="MQQ8" s="27"/>
      <c r="MQR8" s="27"/>
      <c r="MQS8" s="27"/>
      <c r="MQT8" s="27"/>
      <c r="MQU8" s="27"/>
      <c r="MQV8" s="27"/>
      <c r="MQW8" s="27"/>
      <c r="MQX8" s="27"/>
      <c r="MQY8" s="27"/>
      <c r="MQZ8" s="27"/>
      <c r="MRA8" s="27"/>
      <c r="MRB8" s="27"/>
      <c r="MRC8" s="27"/>
      <c r="MRD8" s="27"/>
      <c r="MRE8" s="27"/>
      <c r="MRF8" s="27"/>
      <c r="MRG8" s="27"/>
      <c r="MRH8" s="27"/>
      <c r="MRI8" s="27"/>
      <c r="MRJ8" s="27"/>
      <c r="MRK8" s="27"/>
      <c r="MRL8" s="27"/>
      <c r="MRM8" s="27"/>
      <c r="MRN8" s="27"/>
      <c r="MRO8" s="27"/>
      <c r="MRP8" s="27"/>
      <c r="MRQ8" s="27"/>
      <c r="MRR8" s="27"/>
      <c r="MRS8" s="27"/>
      <c r="MRT8" s="27"/>
      <c r="MRU8" s="27"/>
      <c r="MRV8" s="27"/>
      <c r="MRW8" s="27"/>
      <c r="MRX8" s="27"/>
      <c r="MRY8" s="27"/>
      <c r="MRZ8" s="27"/>
      <c r="MSA8" s="27"/>
      <c r="MSB8" s="27"/>
      <c r="MSC8" s="27"/>
      <c r="MSD8" s="27"/>
      <c r="MSE8" s="27"/>
      <c r="MSF8" s="27"/>
      <c r="MSG8" s="27"/>
      <c r="MSH8" s="27"/>
      <c r="MSI8" s="27"/>
      <c r="MSJ8" s="27"/>
      <c r="MSK8" s="27"/>
      <c r="MSL8" s="27"/>
      <c r="MSM8" s="27"/>
      <c r="MSN8" s="27"/>
      <c r="MSO8" s="27"/>
      <c r="MSP8" s="27"/>
      <c r="MSQ8" s="27"/>
      <c r="MSR8" s="27"/>
      <c r="MSS8" s="27"/>
      <c r="MST8" s="27"/>
      <c r="MSU8" s="27"/>
      <c r="MSV8" s="27"/>
      <c r="MSW8" s="27"/>
      <c r="MSX8" s="27"/>
      <c r="MSY8" s="27"/>
      <c r="MSZ8" s="27"/>
      <c r="MTA8" s="27"/>
      <c r="MTB8" s="27"/>
      <c r="MTC8" s="27"/>
      <c r="MTD8" s="27"/>
      <c r="MTE8" s="27"/>
      <c r="MTF8" s="27"/>
      <c r="MTG8" s="27"/>
      <c r="MTH8" s="27"/>
      <c r="MTI8" s="27"/>
      <c r="MTJ8" s="27"/>
      <c r="MTK8" s="27"/>
      <c r="MTL8" s="27"/>
      <c r="MTM8" s="27"/>
      <c r="MTN8" s="27"/>
      <c r="MTO8" s="27"/>
      <c r="MTP8" s="27"/>
      <c r="MTQ8" s="27"/>
      <c r="MTR8" s="27"/>
      <c r="MTS8" s="27"/>
      <c r="MTT8" s="27"/>
      <c r="MTU8" s="27"/>
      <c r="MTV8" s="27"/>
      <c r="MTW8" s="27"/>
      <c r="MTX8" s="27"/>
      <c r="MTY8" s="27"/>
      <c r="MTZ8" s="27"/>
      <c r="MUA8" s="27"/>
      <c r="MUB8" s="27"/>
      <c r="MUC8" s="27"/>
      <c r="MUD8" s="27"/>
      <c r="MUE8" s="27"/>
      <c r="MUF8" s="27"/>
      <c r="MUG8" s="27"/>
      <c r="MUH8" s="27"/>
      <c r="MUI8" s="27"/>
      <c r="MUJ8" s="27"/>
      <c r="MUK8" s="27"/>
      <c r="MUL8" s="27"/>
      <c r="MUM8" s="27"/>
      <c r="MUN8" s="27"/>
      <c r="MUO8" s="27"/>
      <c r="MUP8" s="27"/>
      <c r="MUQ8" s="27"/>
      <c r="MUR8" s="27"/>
      <c r="MUS8" s="27"/>
      <c r="MUT8" s="27"/>
      <c r="MUU8" s="27"/>
      <c r="MUV8" s="27"/>
      <c r="MUW8" s="27"/>
      <c r="MUX8" s="27"/>
      <c r="MUY8" s="27"/>
      <c r="MUZ8" s="27"/>
      <c r="MVA8" s="27"/>
      <c r="MVB8" s="27"/>
      <c r="MVC8" s="27"/>
      <c r="MVD8" s="27"/>
      <c r="MVE8" s="27"/>
      <c r="MVF8" s="27"/>
      <c r="MVG8" s="27"/>
      <c r="MVH8" s="27"/>
      <c r="MVI8" s="27"/>
      <c r="MVJ8" s="27"/>
      <c r="MVK8" s="27"/>
      <c r="MVL8" s="27"/>
      <c r="MVM8" s="27"/>
      <c r="MVN8" s="27"/>
      <c r="MVO8" s="27"/>
      <c r="MVP8" s="27"/>
      <c r="MVQ8" s="27"/>
      <c r="MVR8" s="27"/>
      <c r="MVS8" s="27"/>
      <c r="MVT8" s="27"/>
      <c r="MVU8" s="27"/>
      <c r="MVV8" s="27"/>
      <c r="MVW8" s="27"/>
      <c r="MVX8" s="27"/>
      <c r="MVY8" s="27"/>
      <c r="MVZ8" s="27"/>
      <c r="MWA8" s="27"/>
      <c r="MWB8" s="27"/>
      <c r="MWC8" s="27"/>
      <c r="MWD8" s="27"/>
      <c r="MWE8" s="27"/>
      <c r="MWF8" s="27"/>
      <c r="MWG8" s="27"/>
      <c r="MWH8" s="27"/>
      <c r="MWI8" s="27"/>
      <c r="MWJ8" s="27"/>
      <c r="MWK8" s="27"/>
      <c r="MWL8" s="27"/>
      <c r="MWM8" s="27"/>
      <c r="MWN8" s="27"/>
      <c r="MWO8" s="27"/>
      <c r="MWP8" s="27"/>
      <c r="MWQ8" s="27"/>
      <c r="MWR8" s="27"/>
      <c r="MWS8" s="27"/>
      <c r="MWT8" s="27"/>
      <c r="MWU8" s="27"/>
      <c r="MWV8" s="27"/>
      <c r="MWW8" s="27"/>
      <c r="MWX8" s="27"/>
      <c r="MWY8" s="27"/>
      <c r="MWZ8" s="27"/>
      <c r="MXA8" s="27"/>
      <c r="MXB8" s="27"/>
      <c r="MXC8" s="27"/>
      <c r="MXD8" s="27"/>
      <c r="MXE8" s="27"/>
      <c r="MXF8" s="27"/>
      <c r="MXG8" s="27"/>
      <c r="MXH8" s="27"/>
      <c r="MXI8" s="27"/>
      <c r="MXJ8" s="27"/>
      <c r="MXK8" s="27"/>
      <c r="MXL8" s="27"/>
      <c r="MXM8" s="27"/>
      <c r="MXN8" s="27"/>
      <c r="MXO8" s="27"/>
      <c r="MXP8" s="27"/>
      <c r="MXQ8" s="27"/>
      <c r="MXR8" s="27"/>
      <c r="MXS8" s="27"/>
      <c r="MXT8" s="27"/>
      <c r="MXU8" s="27"/>
      <c r="MXV8" s="27"/>
      <c r="MXW8" s="27"/>
      <c r="MXX8" s="27"/>
      <c r="MXY8" s="27"/>
      <c r="MXZ8" s="27"/>
      <c r="MYA8" s="27"/>
      <c r="MYB8" s="27"/>
      <c r="MYC8" s="27"/>
      <c r="MYD8" s="27"/>
      <c r="MYE8" s="27"/>
      <c r="MYF8" s="27"/>
      <c r="MYG8" s="27"/>
      <c r="MYH8" s="27"/>
      <c r="MYI8" s="27"/>
      <c r="MYJ8" s="27"/>
      <c r="MYK8" s="27"/>
      <c r="MYL8" s="27"/>
      <c r="MYM8" s="27"/>
      <c r="MYN8" s="27"/>
      <c r="MYO8" s="27"/>
      <c r="MYP8" s="27"/>
      <c r="MYQ8" s="27"/>
      <c r="MYR8" s="27"/>
      <c r="MYS8" s="27"/>
      <c r="MYT8" s="27"/>
      <c r="MYU8" s="27"/>
      <c r="MYV8" s="27"/>
      <c r="MYW8" s="27"/>
      <c r="MYX8" s="27"/>
      <c r="MYY8" s="27"/>
      <c r="MYZ8" s="27"/>
      <c r="MZA8" s="27"/>
      <c r="MZB8" s="27"/>
      <c r="MZC8" s="27"/>
      <c r="MZD8" s="27"/>
      <c r="MZE8" s="27"/>
      <c r="MZF8" s="27"/>
      <c r="MZG8" s="27"/>
      <c r="MZH8" s="27"/>
      <c r="MZI8" s="27"/>
      <c r="MZJ8" s="27"/>
      <c r="MZK8" s="27"/>
      <c r="MZL8" s="27"/>
      <c r="MZM8" s="27"/>
      <c r="MZN8" s="27"/>
      <c r="MZO8" s="27"/>
      <c r="MZP8" s="27"/>
      <c r="MZQ8" s="27"/>
      <c r="MZR8" s="27"/>
      <c r="MZS8" s="27"/>
      <c r="MZT8" s="27"/>
      <c r="MZU8" s="27"/>
      <c r="MZV8" s="27"/>
      <c r="MZW8" s="27"/>
      <c r="MZX8" s="27"/>
      <c r="MZY8" s="27"/>
      <c r="MZZ8" s="27"/>
      <c r="NAA8" s="27"/>
      <c r="NAB8" s="27"/>
      <c r="NAC8" s="27"/>
      <c r="NAD8" s="27"/>
      <c r="NAE8" s="27"/>
      <c r="NAF8" s="27"/>
      <c r="NAG8" s="27"/>
      <c r="NAH8" s="27"/>
      <c r="NAI8" s="27"/>
      <c r="NAJ8" s="27"/>
      <c r="NAK8" s="27"/>
      <c r="NAL8" s="27"/>
      <c r="NAM8" s="27"/>
      <c r="NAN8" s="27"/>
      <c r="NAO8" s="27"/>
      <c r="NAP8" s="27"/>
      <c r="NAQ8" s="27"/>
      <c r="NAR8" s="27"/>
      <c r="NAS8" s="27"/>
      <c r="NAT8" s="27"/>
      <c r="NAU8" s="27"/>
      <c r="NAV8" s="27"/>
      <c r="NAW8" s="27"/>
      <c r="NAX8" s="27"/>
      <c r="NAY8" s="27"/>
      <c r="NAZ8" s="27"/>
      <c r="NBA8" s="27"/>
      <c r="NBB8" s="27"/>
      <c r="NBC8" s="27"/>
      <c r="NBD8" s="27"/>
      <c r="NBE8" s="27"/>
      <c r="NBF8" s="27"/>
      <c r="NBG8" s="27"/>
      <c r="NBH8" s="27"/>
      <c r="NBI8" s="27"/>
      <c r="NBJ8" s="27"/>
      <c r="NBK8" s="27"/>
      <c r="NBL8" s="27"/>
      <c r="NBM8" s="27"/>
      <c r="NBN8" s="27"/>
      <c r="NBO8" s="27"/>
      <c r="NBP8" s="27"/>
      <c r="NBQ8" s="27"/>
      <c r="NBR8" s="27"/>
      <c r="NBS8" s="27"/>
      <c r="NBT8" s="27"/>
      <c r="NBU8" s="27"/>
      <c r="NBV8" s="27"/>
      <c r="NBW8" s="27"/>
      <c r="NBX8" s="27"/>
      <c r="NBY8" s="27"/>
      <c r="NBZ8" s="27"/>
      <c r="NCA8" s="27"/>
      <c r="NCB8" s="27"/>
      <c r="NCC8" s="27"/>
      <c r="NCD8" s="27"/>
      <c r="NCE8" s="27"/>
      <c r="NCF8" s="27"/>
      <c r="NCG8" s="27"/>
      <c r="NCH8" s="27"/>
      <c r="NCI8" s="27"/>
      <c r="NCJ8" s="27"/>
      <c r="NCK8" s="27"/>
      <c r="NCL8" s="27"/>
      <c r="NCM8" s="27"/>
      <c r="NCN8" s="27"/>
      <c r="NCO8" s="27"/>
      <c r="NCP8" s="27"/>
      <c r="NCQ8" s="27"/>
      <c r="NCR8" s="27"/>
      <c r="NCS8" s="27"/>
      <c r="NCT8" s="27"/>
      <c r="NCU8" s="27"/>
      <c r="NCV8" s="27"/>
      <c r="NCW8" s="27"/>
      <c r="NCX8" s="27"/>
      <c r="NCY8" s="27"/>
      <c r="NCZ8" s="27"/>
      <c r="NDA8" s="27"/>
      <c r="NDB8" s="27"/>
      <c r="NDC8" s="27"/>
      <c r="NDD8" s="27"/>
      <c r="NDE8" s="27"/>
      <c r="NDF8" s="27"/>
      <c r="NDG8" s="27"/>
      <c r="NDH8" s="27"/>
      <c r="NDI8" s="27"/>
      <c r="NDJ8" s="27"/>
      <c r="NDK8" s="27"/>
      <c r="NDL8" s="27"/>
      <c r="NDM8" s="27"/>
      <c r="NDN8" s="27"/>
      <c r="NDO8" s="27"/>
      <c r="NDP8" s="27"/>
      <c r="NDQ8" s="27"/>
      <c r="NDR8" s="27"/>
      <c r="NDS8" s="27"/>
      <c r="NDT8" s="27"/>
      <c r="NDU8" s="27"/>
      <c r="NDV8" s="27"/>
      <c r="NDW8" s="27"/>
      <c r="NDX8" s="27"/>
      <c r="NDY8" s="27"/>
      <c r="NDZ8" s="27"/>
      <c r="NEA8" s="27"/>
      <c r="NEB8" s="27"/>
      <c r="NEC8" s="27"/>
      <c r="NED8" s="27"/>
      <c r="NEE8" s="27"/>
      <c r="NEF8" s="27"/>
      <c r="NEG8" s="27"/>
      <c r="NEH8" s="27"/>
      <c r="NEI8" s="27"/>
      <c r="NEJ8" s="27"/>
      <c r="NEK8" s="27"/>
      <c r="NEL8" s="27"/>
      <c r="NEM8" s="27"/>
      <c r="NEN8" s="27"/>
      <c r="NEO8" s="27"/>
      <c r="NEP8" s="27"/>
      <c r="NEQ8" s="27"/>
      <c r="NER8" s="27"/>
      <c r="NES8" s="27"/>
      <c r="NET8" s="27"/>
      <c r="NEU8" s="27"/>
      <c r="NEV8" s="27"/>
      <c r="NEW8" s="27"/>
      <c r="NEX8" s="27"/>
      <c r="NEY8" s="27"/>
      <c r="NEZ8" s="27"/>
      <c r="NFA8" s="27"/>
      <c r="NFB8" s="27"/>
      <c r="NFC8" s="27"/>
      <c r="NFD8" s="27"/>
      <c r="NFE8" s="27"/>
      <c r="NFF8" s="27"/>
      <c r="NFG8" s="27"/>
      <c r="NFH8" s="27"/>
      <c r="NFI8" s="27"/>
      <c r="NFJ8" s="27"/>
      <c r="NFK8" s="27"/>
      <c r="NFL8" s="27"/>
      <c r="NFM8" s="27"/>
      <c r="NFN8" s="27"/>
      <c r="NFO8" s="27"/>
      <c r="NFP8" s="27"/>
      <c r="NFQ8" s="27"/>
      <c r="NFR8" s="27"/>
      <c r="NFS8" s="27"/>
      <c r="NFT8" s="27"/>
      <c r="NFU8" s="27"/>
      <c r="NFV8" s="27"/>
      <c r="NFW8" s="27"/>
      <c r="NFX8" s="27"/>
      <c r="NFY8" s="27"/>
      <c r="NFZ8" s="27"/>
      <c r="NGA8" s="27"/>
      <c r="NGB8" s="27"/>
      <c r="NGC8" s="27"/>
      <c r="NGD8" s="27"/>
      <c r="NGE8" s="27"/>
      <c r="NGF8" s="27"/>
      <c r="NGG8" s="27"/>
      <c r="NGH8" s="27"/>
      <c r="NGI8" s="27"/>
      <c r="NGJ8" s="27"/>
      <c r="NGK8" s="27"/>
      <c r="NGL8" s="27"/>
      <c r="NGM8" s="27"/>
      <c r="NGN8" s="27"/>
      <c r="NGO8" s="27"/>
      <c r="NGP8" s="27"/>
      <c r="NGQ8" s="27"/>
      <c r="NGR8" s="27"/>
      <c r="NGS8" s="27"/>
      <c r="NGT8" s="27"/>
      <c r="NGU8" s="27"/>
      <c r="NGV8" s="27"/>
      <c r="NGW8" s="27"/>
      <c r="NGX8" s="27"/>
      <c r="NGY8" s="27"/>
      <c r="NGZ8" s="27"/>
      <c r="NHA8" s="27"/>
      <c r="NHB8" s="27"/>
      <c r="NHC8" s="27"/>
      <c r="NHD8" s="27"/>
      <c r="NHE8" s="27"/>
      <c r="NHF8" s="27"/>
      <c r="NHG8" s="27"/>
      <c r="NHH8" s="27"/>
      <c r="NHI8" s="27"/>
      <c r="NHJ8" s="27"/>
      <c r="NHK8" s="27"/>
      <c r="NHL8" s="27"/>
      <c r="NHM8" s="27"/>
      <c r="NHN8" s="27"/>
      <c r="NHO8" s="27"/>
      <c r="NHP8" s="27"/>
      <c r="NHQ8" s="27"/>
      <c r="NHR8" s="27"/>
      <c r="NHS8" s="27"/>
      <c r="NHT8" s="27"/>
      <c r="NHU8" s="27"/>
      <c r="NHV8" s="27"/>
      <c r="NHW8" s="27"/>
      <c r="NHX8" s="27"/>
      <c r="NHY8" s="27"/>
      <c r="NHZ8" s="27"/>
      <c r="NIA8" s="27"/>
      <c r="NIB8" s="27"/>
      <c r="NIC8" s="27"/>
      <c r="NID8" s="27"/>
      <c r="NIE8" s="27"/>
      <c r="NIF8" s="27"/>
      <c r="NIG8" s="27"/>
      <c r="NIH8" s="27"/>
      <c r="NII8" s="27"/>
      <c r="NIJ8" s="27"/>
      <c r="NIK8" s="27"/>
      <c r="NIL8" s="27"/>
      <c r="NIM8" s="27"/>
      <c r="NIN8" s="27"/>
      <c r="NIO8" s="27"/>
      <c r="NIP8" s="27"/>
      <c r="NIQ8" s="27"/>
      <c r="NIR8" s="27"/>
      <c r="NIS8" s="27"/>
      <c r="NIT8" s="27"/>
      <c r="NIU8" s="27"/>
      <c r="NIV8" s="27"/>
      <c r="NIW8" s="27"/>
      <c r="NIX8" s="27"/>
      <c r="NIY8" s="27"/>
      <c r="NIZ8" s="27"/>
      <c r="NJA8" s="27"/>
      <c r="NJB8" s="27"/>
      <c r="NJC8" s="27"/>
      <c r="NJD8" s="27"/>
      <c r="NJE8" s="27"/>
      <c r="NJF8" s="27"/>
      <c r="NJG8" s="27"/>
      <c r="NJH8" s="27"/>
      <c r="NJI8" s="27"/>
      <c r="NJJ8" s="27"/>
      <c r="NJK8" s="27"/>
      <c r="NJL8" s="27"/>
      <c r="NJM8" s="27"/>
      <c r="NJN8" s="27"/>
      <c r="NJO8" s="27"/>
      <c r="NJP8" s="27"/>
      <c r="NJQ8" s="27"/>
      <c r="NJR8" s="27"/>
      <c r="NJS8" s="27"/>
      <c r="NJT8" s="27"/>
      <c r="NJU8" s="27"/>
      <c r="NJV8" s="27"/>
      <c r="NJW8" s="27"/>
      <c r="NJX8" s="27"/>
      <c r="NJY8" s="27"/>
      <c r="NJZ8" s="27"/>
      <c r="NKA8" s="27"/>
      <c r="NKB8" s="27"/>
      <c r="NKC8" s="27"/>
      <c r="NKD8" s="27"/>
      <c r="NKE8" s="27"/>
      <c r="NKF8" s="27"/>
      <c r="NKG8" s="27"/>
      <c r="NKH8" s="27"/>
      <c r="NKI8" s="27"/>
      <c r="NKJ8" s="27"/>
      <c r="NKK8" s="27"/>
      <c r="NKL8" s="27"/>
      <c r="NKM8" s="27"/>
      <c r="NKN8" s="27"/>
      <c r="NKO8" s="27"/>
      <c r="NKP8" s="27"/>
      <c r="NKQ8" s="27"/>
      <c r="NKR8" s="27"/>
      <c r="NKS8" s="27"/>
      <c r="NKT8" s="27"/>
      <c r="NKU8" s="27"/>
      <c r="NKV8" s="27"/>
      <c r="NKW8" s="27"/>
      <c r="NKX8" s="27"/>
      <c r="NKY8" s="27"/>
      <c r="NKZ8" s="27"/>
      <c r="NLA8" s="27"/>
      <c r="NLB8" s="27"/>
      <c r="NLC8" s="27"/>
      <c r="NLD8" s="27"/>
      <c r="NLE8" s="27"/>
      <c r="NLF8" s="27"/>
      <c r="NLG8" s="27"/>
      <c r="NLH8" s="27"/>
      <c r="NLI8" s="27"/>
      <c r="NLJ8" s="27"/>
      <c r="NLK8" s="27"/>
      <c r="NLL8" s="27"/>
      <c r="NLM8" s="27"/>
      <c r="NLN8" s="27"/>
      <c r="NLO8" s="27"/>
      <c r="NLP8" s="27"/>
      <c r="NLQ8" s="27"/>
      <c r="NLR8" s="27"/>
      <c r="NLS8" s="27"/>
      <c r="NLT8" s="27"/>
      <c r="NLU8" s="27"/>
      <c r="NLV8" s="27"/>
      <c r="NLW8" s="27"/>
      <c r="NLX8" s="27"/>
      <c r="NLY8" s="27"/>
      <c r="NLZ8" s="27"/>
      <c r="NMA8" s="27"/>
      <c r="NMB8" s="27"/>
      <c r="NMC8" s="27"/>
      <c r="NMD8" s="27"/>
      <c r="NME8" s="27"/>
      <c r="NMF8" s="27"/>
      <c r="NMG8" s="27"/>
      <c r="NMH8" s="27"/>
      <c r="NMI8" s="27"/>
      <c r="NMJ8" s="27"/>
      <c r="NMK8" s="27"/>
      <c r="NML8" s="27"/>
      <c r="NMM8" s="27"/>
      <c r="NMN8" s="27"/>
      <c r="NMO8" s="27"/>
      <c r="NMP8" s="27"/>
      <c r="NMQ8" s="27"/>
      <c r="NMR8" s="27"/>
      <c r="NMS8" s="27"/>
      <c r="NMT8" s="27"/>
      <c r="NMU8" s="27"/>
      <c r="NMV8" s="27"/>
      <c r="NMW8" s="27"/>
      <c r="NMX8" s="27"/>
      <c r="NMY8" s="27"/>
      <c r="NMZ8" s="27"/>
      <c r="NNA8" s="27"/>
      <c r="NNB8" s="27"/>
      <c r="NNC8" s="27"/>
      <c r="NND8" s="27"/>
      <c r="NNE8" s="27"/>
      <c r="NNF8" s="27"/>
      <c r="NNG8" s="27"/>
      <c r="NNH8" s="27"/>
      <c r="NNI8" s="27"/>
      <c r="NNJ8" s="27"/>
      <c r="NNK8" s="27"/>
      <c r="NNL8" s="27"/>
      <c r="NNM8" s="27"/>
      <c r="NNN8" s="27"/>
      <c r="NNO8" s="27"/>
      <c r="NNP8" s="27"/>
      <c r="NNQ8" s="27"/>
      <c r="NNR8" s="27"/>
      <c r="NNS8" s="27"/>
      <c r="NNT8" s="27"/>
      <c r="NNU8" s="27"/>
      <c r="NNV8" s="27"/>
      <c r="NNW8" s="27"/>
      <c r="NNX8" s="27"/>
      <c r="NNY8" s="27"/>
      <c r="NNZ8" s="27"/>
      <c r="NOA8" s="27"/>
      <c r="NOB8" s="27"/>
      <c r="NOC8" s="27"/>
      <c r="NOD8" s="27"/>
      <c r="NOE8" s="27"/>
      <c r="NOF8" s="27"/>
      <c r="NOG8" s="27"/>
      <c r="NOH8" s="27"/>
      <c r="NOI8" s="27"/>
      <c r="NOJ8" s="27"/>
      <c r="NOK8" s="27"/>
      <c r="NOL8" s="27"/>
      <c r="NOM8" s="27"/>
      <c r="NON8" s="27"/>
      <c r="NOO8" s="27"/>
      <c r="NOP8" s="27"/>
      <c r="NOQ8" s="27"/>
      <c r="NOR8" s="27"/>
      <c r="NOS8" s="27"/>
      <c r="NOT8" s="27"/>
      <c r="NOU8" s="27"/>
      <c r="NOV8" s="27"/>
      <c r="NOW8" s="27"/>
      <c r="NOX8" s="27"/>
      <c r="NOY8" s="27"/>
      <c r="NOZ8" s="27"/>
      <c r="NPA8" s="27"/>
      <c r="NPB8" s="27"/>
      <c r="NPC8" s="27"/>
      <c r="NPD8" s="27"/>
      <c r="NPE8" s="27"/>
      <c r="NPF8" s="27"/>
      <c r="NPG8" s="27"/>
      <c r="NPH8" s="27"/>
      <c r="NPI8" s="27"/>
      <c r="NPJ8" s="27"/>
      <c r="NPK8" s="27"/>
      <c r="NPL8" s="27"/>
      <c r="NPM8" s="27"/>
      <c r="NPN8" s="27"/>
      <c r="NPO8" s="27"/>
      <c r="NPP8" s="27"/>
      <c r="NPQ8" s="27"/>
      <c r="NPR8" s="27"/>
      <c r="NPS8" s="27"/>
      <c r="NPT8" s="27"/>
      <c r="NPU8" s="27"/>
      <c r="NPV8" s="27"/>
      <c r="NPW8" s="27"/>
      <c r="NPX8" s="27"/>
      <c r="NPY8" s="27"/>
      <c r="NPZ8" s="27"/>
      <c r="NQA8" s="27"/>
      <c r="NQB8" s="27"/>
      <c r="NQC8" s="27"/>
      <c r="NQD8" s="27"/>
      <c r="NQE8" s="27"/>
      <c r="NQF8" s="27"/>
      <c r="NQG8" s="27"/>
      <c r="NQH8" s="27"/>
      <c r="NQI8" s="27"/>
      <c r="NQJ8" s="27"/>
      <c r="NQK8" s="27"/>
      <c r="NQL8" s="27"/>
      <c r="NQM8" s="27"/>
      <c r="NQN8" s="27"/>
      <c r="NQO8" s="27"/>
      <c r="NQP8" s="27"/>
      <c r="NQQ8" s="27"/>
      <c r="NQR8" s="27"/>
      <c r="NQS8" s="27"/>
      <c r="NQT8" s="27"/>
      <c r="NQU8" s="27"/>
      <c r="NQV8" s="27"/>
      <c r="NQW8" s="27"/>
      <c r="NQX8" s="27"/>
      <c r="NQY8" s="27"/>
      <c r="NQZ8" s="27"/>
      <c r="NRA8" s="27"/>
      <c r="NRB8" s="27"/>
      <c r="NRC8" s="27"/>
      <c r="NRD8" s="27"/>
      <c r="NRE8" s="27"/>
      <c r="NRF8" s="27"/>
      <c r="NRG8" s="27"/>
      <c r="NRH8" s="27"/>
      <c r="NRI8" s="27"/>
      <c r="NRJ8" s="27"/>
      <c r="NRK8" s="27"/>
      <c r="NRL8" s="27"/>
      <c r="NRM8" s="27"/>
      <c r="NRN8" s="27"/>
      <c r="NRO8" s="27"/>
      <c r="NRP8" s="27"/>
      <c r="NRQ8" s="27"/>
      <c r="NRR8" s="27"/>
      <c r="NRS8" s="27"/>
      <c r="NRT8" s="27"/>
      <c r="NRU8" s="27"/>
      <c r="NRV8" s="27"/>
      <c r="NRW8" s="27"/>
      <c r="NRX8" s="27"/>
      <c r="NRY8" s="27"/>
      <c r="NRZ8" s="27"/>
      <c r="NSA8" s="27"/>
      <c r="NSB8" s="27"/>
      <c r="NSC8" s="27"/>
      <c r="NSD8" s="27"/>
      <c r="NSE8" s="27"/>
      <c r="NSF8" s="27"/>
      <c r="NSG8" s="27"/>
      <c r="NSH8" s="27"/>
      <c r="NSI8" s="27"/>
      <c r="NSJ8" s="27"/>
      <c r="NSK8" s="27"/>
      <c r="NSL8" s="27"/>
      <c r="NSM8" s="27"/>
      <c r="NSN8" s="27"/>
      <c r="NSO8" s="27"/>
      <c r="NSP8" s="27"/>
      <c r="NSQ8" s="27"/>
      <c r="NSR8" s="27"/>
      <c r="NSS8" s="27"/>
      <c r="NST8" s="27"/>
      <c r="NSU8" s="27"/>
      <c r="NSV8" s="27"/>
      <c r="NSW8" s="27"/>
      <c r="NSX8" s="27"/>
      <c r="NSY8" s="27"/>
      <c r="NSZ8" s="27"/>
      <c r="NTA8" s="27"/>
      <c r="NTB8" s="27"/>
      <c r="NTC8" s="27"/>
      <c r="NTD8" s="27"/>
      <c r="NTE8" s="27"/>
      <c r="NTF8" s="27"/>
      <c r="NTG8" s="27"/>
      <c r="NTH8" s="27"/>
      <c r="NTI8" s="27"/>
      <c r="NTJ8" s="27"/>
      <c r="NTK8" s="27"/>
      <c r="NTL8" s="27"/>
      <c r="NTM8" s="27"/>
      <c r="NTN8" s="27"/>
      <c r="NTO8" s="27"/>
      <c r="NTP8" s="27"/>
      <c r="NTQ8" s="27"/>
      <c r="NTR8" s="27"/>
      <c r="NTS8" s="27"/>
      <c r="NTT8" s="27"/>
      <c r="NTU8" s="27"/>
      <c r="NTV8" s="27"/>
      <c r="NTW8" s="27"/>
      <c r="NTX8" s="27"/>
      <c r="NTY8" s="27"/>
      <c r="NTZ8" s="27"/>
      <c r="NUA8" s="27"/>
      <c r="NUB8" s="27"/>
      <c r="NUC8" s="27"/>
      <c r="NUD8" s="27"/>
      <c r="NUE8" s="27"/>
      <c r="NUF8" s="27"/>
      <c r="NUG8" s="27"/>
      <c r="NUH8" s="27"/>
      <c r="NUI8" s="27"/>
      <c r="NUJ8" s="27"/>
      <c r="NUK8" s="27"/>
      <c r="NUL8" s="27"/>
      <c r="NUM8" s="27"/>
      <c r="NUN8" s="27"/>
      <c r="NUO8" s="27"/>
      <c r="NUP8" s="27"/>
      <c r="NUQ8" s="27"/>
      <c r="NUR8" s="27"/>
      <c r="NUS8" s="27"/>
      <c r="NUT8" s="27"/>
      <c r="NUU8" s="27"/>
      <c r="NUV8" s="27"/>
      <c r="NUW8" s="27"/>
      <c r="NUX8" s="27"/>
      <c r="NUY8" s="27"/>
      <c r="NUZ8" s="27"/>
      <c r="NVA8" s="27"/>
      <c r="NVB8" s="27"/>
      <c r="NVC8" s="27"/>
      <c r="NVD8" s="27"/>
      <c r="NVE8" s="27"/>
      <c r="NVF8" s="27"/>
      <c r="NVG8" s="27"/>
      <c r="NVH8" s="27"/>
      <c r="NVI8" s="27"/>
      <c r="NVJ8" s="27"/>
      <c r="NVK8" s="27"/>
      <c r="NVL8" s="27"/>
      <c r="NVM8" s="27"/>
      <c r="NVN8" s="27"/>
      <c r="NVO8" s="27"/>
      <c r="NVP8" s="27"/>
      <c r="NVQ8" s="27"/>
      <c r="NVR8" s="27"/>
      <c r="NVS8" s="27"/>
      <c r="NVT8" s="27"/>
      <c r="NVU8" s="27"/>
      <c r="NVV8" s="27"/>
      <c r="NVW8" s="27"/>
      <c r="NVX8" s="27"/>
      <c r="NVY8" s="27"/>
      <c r="NVZ8" s="27"/>
      <c r="NWA8" s="27"/>
      <c r="NWB8" s="27"/>
      <c r="NWC8" s="27"/>
      <c r="NWD8" s="27"/>
      <c r="NWE8" s="27"/>
      <c r="NWF8" s="27"/>
      <c r="NWG8" s="27"/>
      <c r="NWH8" s="27"/>
      <c r="NWI8" s="27"/>
      <c r="NWJ8" s="27"/>
      <c r="NWK8" s="27"/>
      <c r="NWL8" s="27"/>
      <c r="NWM8" s="27"/>
      <c r="NWN8" s="27"/>
      <c r="NWO8" s="27"/>
      <c r="NWP8" s="27"/>
      <c r="NWQ8" s="27"/>
      <c r="NWR8" s="27"/>
      <c r="NWS8" s="27"/>
      <c r="NWT8" s="27"/>
      <c r="NWU8" s="27"/>
      <c r="NWV8" s="27"/>
      <c r="NWW8" s="27"/>
      <c r="NWX8" s="27"/>
      <c r="NWY8" s="27"/>
      <c r="NWZ8" s="27"/>
      <c r="NXA8" s="27"/>
      <c r="NXB8" s="27"/>
      <c r="NXC8" s="27"/>
      <c r="NXD8" s="27"/>
      <c r="NXE8" s="27"/>
      <c r="NXF8" s="27"/>
      <c r="NXG8" s="27"/>
      <c r="NXH8" s="27"/>
      <c r="NXI8" s="27"/>
      <c r="NXJ8" s="27"/>
      <c r="NXK8" s="27"/>
      <c r="NXL8" s="27"/>
      <c r="NXM8" s="27"/>
      <c r="NXN8" s="27"/>
      <c r="NXO8" s="27"/>
      <c r="NXP8" s="27"/>
      <c r="NXQ8" s="27"/>
      <c r="NXR8" s="27"/>
      <c r="NXS8" s="27"/>
      <c r="NXT8" s="27"/>
      <c r="NXU8" s="27"/>
      <c r="NXV8" s="27"/>
      <c r="NXW8" s="27"/>
      <c r="NXX8" s="27"/>
      <c r="NXY8" s="27"/>
      <c r="NXZ8" s="27"/>
      <c r="NYA8" s="27"/>
      <c r="NYB8" s="27"/>
      <c r="NYC8" s="27"/>
      <c r="NYD8" s="27"/>
      <c r="NYE8" s="27"/>
      <c r="NYF8" s="27"/>
      <c r="NYG8" s="27"/>
      <c r="NYH8" s="27"/>
      <c r="NYI8" s="27"/>
      <c r="NYJ8" s="27"/>
      <c r="NYK8" s="27"/>
      <c r="NYL8" s="27"/>
      <c r="NYM8" s="27"/>
      <c r="NYN8" s="27"/>
      <c r="NYO8" s="27"/>
      <c r="NYP8" s="27"/>
      <c r="NYQ8" s="27"/>
      <c r="NYR8" s="27"/>
      <c r="NYS8" s="27"/>
      <c r="NYT8" s="27"/>
      <c r="NYU8" s="27"/>
      <c r="NYV8" s="27"/>
      <c r="NYW8" s="27"/>
      <c r="NYX8" s="27"/>
      <c r="NYY8" s="27"/>
      <c r="NYZ8" s="27"/>
      <c r="NZA8" s="27"/>
      <c r="NZB8" s="27"/>
      <c r="NZC8" s="27"/>
      <c r="NZD8" s="27"/>
      <c r="NZE8" s="27"/>
      <c r="NZF8" s="27"/>
      <c r="NZG8" s="27"/>
      <c r="NZH8" s="27"/>
      <c r="NZI8" s="27"/>
      <c r="NZJ8" s="27"/>
      <c r="NZK8" s="27"/>
      <c r="NZL8" s="27"/>
      <c r="NZM8" s="27"/>
      <c r="NZN8" s="27"/>
      <c r="NZO8" s="27"/>
      <c r="NZP8" s="27"/>
      <c r="NZQ8" s="27"/>
      <c r="NZR8" s="27"/>
      <c r="NZS8" s="27"/>
      <c r="NZT8" s="27"/>
      <c r="NZU8" s="27"/>
      <c r="NZV8" s="27"/>
      <c r="NZW8" s="27"/>
      <c r="NZX8" s="27"/>
      <c r="NZY8" s="27"/>
      <c r="NZZ8" s="27"/>
      <c r="OAA8" s="27"/>
      <c r="OAB8" s="27"/>
      <c r="OAC8" s="27"/>
      <c r="OAD8" s="27"/>
      <c r="OAE8" s="27"/>
      <c r="OAF8" s="27"/>
      <c r="OAG8" s="27"/>
      <c r="OAH8" s="27"/>
      <c r="OAI8" s="27"/>
      <c r="OAJ8" s="27"/>
      <c r="OAK8" s="27"/>
      <c r="OAL8" s="27"/>
      <c r="OAM8" s="27"/>
      <c r="OAN8" s="27"/>
      <c r="OAO8" s="27"/>
      <c r="OAP8" s="27"/>
      <c r="OAQ8" s="27"/>
      <c r="OAR8" s="27"/>
      <c r="OAS8" s="27"/>
      <c r="OAT8" s="27"/>
      <c r="OAU8" s="27"/>
      <c r="OAV8" s="27"/>
      <c r="OAW8" s="27"/>
      <c r="OAX8" s="27"/>
      <c r="OAY8" s="27"/>
      <c r="OAZ8" s="27"/>
      <c r="OBA8" s="27"/>
      <c r="OBB8" s="27"/>
      <c r="OBC8" s="27"/>
      <c r="OBD8" s="27"/>
      <c r="OBE8" s="27"/>
      <c r="OBF8" s="27"/>
      <c r="OBG8" s="27"/>
      <c r="OBH8" s="27"/>
      <c r="OBI8" s="27"/>
      <c r="OBJ8" s="27"/>
      <c r="OBK8" s="27"/>
      <c r="OBL8" s="27"/>
      <c r="OBM8" s="27"/>
      <c r="OBN8" s="27"/>
      <c r="OBO8" s="27"/>
      <c r="OBP8" s="27"/>
      <c r="OBQ8" s="27"/>
      <c r="OBR8" s="27"/>
      <c r="OBS8" s="27"/>
      <c r="OBT8" s="27"/>
      <c r="OBU8" s="27"/>
      <c r="OBV8" s="27"/>
      <c r="OBW8" s="27"/>
      <c r="OBX8" s="27"/>
      <c r="OBY8" s="27"/>
      <c r="OBZ8" s="27"/>
      <c r="OCA8" s="27"/>
      <c r="OCB8" s="27"/>
      <c r="OCC8" s="27"/>
      <c r="OCD8" s="27"/>
      <c r="OCE8" s="27"/>
      <c r="OCF8" s="27"/>
      <c r="OCG8" s="27"/>
      <c r="OCH8" s="27"/>
      <c r="OCI8" s="27"/>
      <c r="OCJ8" s="27"/>
      <c r="OCK8" s="27"/>
      <c r="OCL8" s="27"/>
      <c r="OCM8" s="27"/>
      <c r="OCN8" s="27"/>
      <c r="OCO8" s="27"/>
      <c r="OCP8" s="27"/>
      <c r="OCQ8" s="27"/>
      <c r="OCR8" s="27"/>
      <c r="OCS8" s="27"/>
      <c r="OCT8" s="27"/>
      <c r="OCU8" s="27"/>
      <c r="OCV8" s="27"/>
      <c r="OCW8" s="27"/>
      <c r="OCX8" s="27"/>
      <c r="OCY8" s="27"/>
      <c r="OCZ8" s="27"/>
      <c r="ODA8" s="27"/>
      <c r="ODB8" s="27"/>
      <c r="ODC8" s="27"/>
      <c r="ODD8" s="27"/>
      <c r="ODE8" s="27"/>
      <c r="ODF8" s="27"/>
      <c r="ODG8" s="27"/>
      <c r="ODH8" s="27"/>
      <c r="ODI8" s="27"/>
      <c r="ODJ8" s="27"/>
      <c r="ODK8" s="27"/>
      <c r="ODL8" s="27"/>
      <c r="ODM8" s="27"/>
      <c r="ODN8" s="27"/>
      <c r="ODO8" s="27"/>
      <c r="ODP8" s="27"/>
      <c r="ODQ8" s="27"/>
      <c r="ODR8" s="27"/>
      <c r="ODS8" s="27"/>
      <c r="ODT8" s="27"/>
      <c r="ODU8" s="27"/>
      <c r="ODV8" s="27"/>
      <c r="ODW8" s="27"/>
      <c r="ODX8" s="27"/>
      <c r="ODY8" s="27"/>
      <c r="ODZ8" s="27"/>
      <c r="OEA8" s="27"/>
      <c r="OEB8" s="27"/>
      <c r="OEC8" s="27"/>
      <c r="OED8" s="27"/>
      <c r="OEE8" s="27"/>
      <c r="OEF8" s="27"/>
      <c r="OEG8" s="27"/>
      <c r="OEH8" s="27"/>
      <c r="OEI8" s="27"/>
      <c r="OEJ8" s="27"/>
      <c r="OEK8" s="27"/>
      <c r="OEL8" s="27"/>
      <c r="OEM8" s="27"/>
      <c r="OEN8" s="27"/>
      <c r="OEO8" s="27"/>
      <c r="OEP8" s="27"/>
      <c r="OEQ8" s="27"/>
      <c r="OER8" s="27"/>
      <c r="OES8" s="27"/>
      <c r="OET8" s="27"/>
      <c r="OEU8" s="27"/>
      <c r="OEV8" s="27"/>
      <c r="OEW8" s="27"/>
      <c r="OEX8" s="27"/>
      <c r="OEY8" s="27"/>
      <c r="OEZ8" s="27"/>
      <c r="OFA8" s="27"/>
      <c r="OFB8" s="27"/>
      <c r="OFC8" s="27"/>
      <c r="OFD8" s="27"/>
      <c r="OFE8" s="27"/>
      <c r="OFF8" s="27"/>
      <c r="OFG8" s="27"/>
      <c r="OFH8" s="27"/>
      <c r="OFI8" s="27"/>
      <c r="OFJ8" s="27"/>
      <c r="OFK8" s="27"/>
      <c r="OFL8" s="27"/>
      <c r="OFM8" s="27"/>
      <c r="OFN8" s="27"/>
      <c r="OFO8" s="27"/>
      <c r="OFP8" s="27"/>
      <c r="OFQ8" s="27"/>
      <c r="OFR8" s="27"/>
      <c r="OFS8" s="27"/>
      <c r="OFT8" s="27"/>
      <c r="OFU8" s="27"/>
      <c r="OFV8" s="27"/>
      <c r="OFW8" s="27"/>
      <c r="OFX8" s="27"/>
      <c r="OFY8" s="27"/>
      <c r="OFZ8" s="27"/>
      <c r="OGA8" s="27"/>
      <c r="OGB8" s="27"/>
      <c r="OGC8" s="27"/>
      <c r="OGD8" s="27"/>
      <c r="OGE8" s="27"/>
      <c r="OGF8" s="27"/>
      <c r="OGG8" s="27"/>
      <c r="OGH8" s="27"/>
      <c r="OGI8" s="27"/>
      <c r="OGJ8" s="27"/>
      <c r="OGK8" s="27"/>
      <c r="OGL8" s="27"/>
      <c r="OGM8" s="27"/>
      <c r="OGN8" s="27"/>
      <c r="OGO8" s="27"/>
      <c r="OGP8" s="27"/>
      <c r="OGQ8" s="27"/>
      <c r="OGR8" s="27"/>
      <c r="OGS8" s="27"/>
      <c r="OGT8" s="27"/>
      <c r="OGU8" s="27"/>
      <c r="OGV8" s="27"/>
      <c r="OGW8" s="27"/>
      <c r="OGX8" s="27"/>
      <c r="OGY8" s="27"/>
      <c r="OGZ8" s="27"/>
      <c r="OHA8" s="27"/>
      <c r="OHB8" s="27"/>
      <c r="OHC8" s="27"/>
      <c r="OHD8" s="27"/>
      <c r="OHE8" s="27"/>
      <c r="OHF8" s="27"/>
      <c r="OHG8" s="27"/>
      <c r="OHH8" s="27"/>
      <c r="OHI8" s="27"/>
      <c r="OHJ8" s="27"/>
      <c r="OHK8" s="27"/>
      <c r="OHL8" s="27"/>
      <c r="OHM8" s="27"/>
      <c r="OHN8" s="27"/>
      <c r="OHO8" s="27"/>
      <c r="OHP8" s="27"/>
      <c r="OHQ8" s="27"/>
      <c r="OHR8" s="27"/>
      <c r="OHS8" s="27"/>
      <c r="OHT8" s="27"/>
      <c r="OHU8" s="27"/>
      <c r="OHV8" s="27"/>
      <c r="OHW8" s="27"/>
      <c r="OHX8" s="27"/>
      <c r="OHY8" s="27"/>
      <c r="OHZ8" s="27"/>
      <c r="OIA8" s="27"/>
      <c r="OIB8" s="27"/>
      <c r="OIC8" s="27"/>
      <c r="OID8" s="27"/>
      <c r="OIE8" s="27"/>
      <c r="OIF8" s="27"/>
      <c r="OIG8" s="27"/>
      <c r="OIH8" s="27"/>
      <c r="OII8" s="27"/>
      <c r="OIJ8" s="27"/>
      <c r="OIK8" s="27"/>
      <c r="OIL8" s="27"/>
      <c r="OIM8" s="27"/>
      <c r="OIN8" s="27"/>
      <c r="OIO8" s="27"/>
      <c r="OIP8" s="27"/>
      <c r="OIQ8" s="27"/>
      <c r="OIR8" s="27"/>
      <c r="OIS8" s="27"/>
      <c r="OIT8" s="27"/>
      <c r="OIU8" s="27"/>
      <c r="OIV8" s="27"/>
      <c r="OIW8" s="27"/>
      <c r="OIX8" s="27"/>
      <c r="OIY8" s="27"/>
      <c r="OIZ8" s="27"/>
      <c r="OJA8" s="27"/>
      <c r="OJB8" s="27"/>
      <c r="OJC8" s="27"/>
      <c r="OJD8" s="27"/>
      <c r="OJE8" s="27"/>
      <c r="OJF8" s="27"/>
      <c r="OJG8" s="27"/>
      <c r="OJH8" s="27"/>
      <c r="OJI8" s="27"/>
      <c r="OJJ8" s="27"/>
      <c r="OJK8" s="27"/>
      <c r="OJL8" s="27"/>
      <c r="OJM8" s="27"/>
      <c r="OJN8" s="27"/>
      <c r="OJO8" s="27"/>
      <c r="OJP8" s="27"/>
      <c r="OJQ8" s="27"/>
      <c r="OJR8" s="27"/>
      <c r="OJS8" s="27"/>
      <c r="OJT8" s="27"/>
      <c r="OJU8" s="27"/>
      <c r="OJV8" s="27"/>
      <c r="OJW8" s="27"/>
      <c r="OJX8" s="27"/>
      <c r="OJY8" s="27"/>
      <c r="OJZ8" s="27"/>
      <c r="OKA8" s="27"/>
      <c r="OKB8" s="27"/>
      <c r="OKC8" s="27"/>
      <c r="OKD8" s="27"/>
      <c r="OKE8" s="27"/>
      <c r="OKF8" s="27"/>
      <c r="OKG8" s="27"/>
      <c r="OKH8" s="27"/>
      <c r="OKI8" s="27"/>
      <c r="OKJ8" s="27"/>
      <c r="OKK8" s="27"/>
      <c r="OKL8" s="27"/>
      <c r="OKM8" s="27"/>
      <c r="OKN8" s="27"/>
      <c r="OKO8" s="27"/>
      <c r="OKP8" s="27"/>
      <c r="OKQ8" s="27"/>
      <c r="OKR8" s="27"/>
      <c r="OKS8" s="27"/>
      <c r="OKT8" s="27"/>
      <c r="OKU8" s="27"/>
      <c r="OKV8" s="27"/>
      <c r="OKW8" s="27"/>
      <c r="OKX8" s="27"/>
      <c r="OKY8" s="27"/>
      <c r="OKZ8" s="27"/>
      <c r="OLA8" s="27"/>
      <c r="OLB8" s="27"/>
      <c r="OLC8" s="27"/>
      <c r="OLD8" s="27"/>
      <c r="OLE8" s="27"/>
      <c r="OLF8" s="27"/>
      <c r="OLG8" s="27"/>
      <c r="OLH8" s="27"/>
      <c r="OLI8" s="27"/>
      <c r="OLJ8" s="27"/>
      <c r="OLK8" s="27"/>
      <c r="OLL8" s="27"/>
      <c r="OLM8" s="27"/>
      <c r="OLN8" s="27"/>
      <c r="OLO8" s="27"/>
      <c r="OLP8" s="27"/>
      <c r="OLQ8" s="27"/>
      <c r="OLR8" s="27"/>
      <c r="OLS8" s="27"/>
      <c r="OLT8" s="27"/>
      <c r="OLU8" s="27"/>
      <c r="OLV8" s="27"/>
      <c r="OLW8" s="27"/>
      <c r="OLX8" s="27"/>
      <c r="OLY8" s="27"/>
      <c r="OLZ8" s="27"/>
      <c r="OMA8" s="27"/>
      <c r="OMB8" s="27"/>
      <c r="OMC8" s="27"/>
      <c r="OMD8" s="27"/>
      <c r="OME8" s="27"/>
      <c r="OMF8" s="27"/>
      <c r="OMG8" s="27"/>
      <c r="OMH8" s="27"/>
      <c r="OMI8" s="27"/>
      <c r="OMJ8" s="27"/>
      <c r="OMK8" s="27"/>
      <c r="OML8" s="27"/>
      <c r="OMM8" s="27"/>
      <c r="OMN8" s="27"/>
      <c r="OMO8" s="27"/>
      <c r="OMP8" s="27"/>
      <c r="OMQ8" s="27"/>
      <c r="OMR8" s="27"/>
      <c r="OMS8" s="27"/>
      <c r="OMT8" s="27"/>
      <c r="OMU8" s="27"/>
      <c r="OMV8" s="27"/>
      <c r="OMW8" s="27"/>
      <c r="OMX8" s="27"/>
      <c r="OMY8" s="27"/>
      <c r="OMZ8" s="27"/>
      <c r="ONA8" s="27"/>
      <c r="ONB8" s="27"/>
      <c r="ONC8" s="27"/>
      <c r="OND8" s="27"/>
      <c r="ONE8" s="27"/>
      <c r="ONF8" s="27"/>
      <c r="ONG8" s="27"/>
      <c r="ONH8" s="27"/>
      <c r="ONI8" s="27"/>
      <c r="ONJ8" s="27"/>
      <c r="ONK8" s="27"/>
      <c r="ONL8" s="27"/>
      <c r="ONM8" s="27"/>
      <c r="ONN8" s="27"/>
      <c r="ONO8" s="27"/>
      <c r="ONP8" s="27"/>
      <c r="ONQ8" s="27"/>
      <c r="ONR8" s="27"/>
      <c r="ONS8" s="27"/>
      <c r="ONT8" s="27"/>
      <c r="ONU8" s="27"/>
      <c r="ONV8" s="27"/>
      <c r="ONW8" s="27"/>
      <c r="ONX8" s="27"/>
      <c r="ONY8" s="27"/>
      <c r="ONZ8" s="27"/>
      <c r="OOA8" s="27"/>
      <c r="OOB8" s="27"/>
      <c r="OOC8" s="27"/>
      <c r="OOD8" s="27"/>
      <c r="OOE8" s="27"/>
      <c r="OOF8" s="27"/>
      <c r="OOG8" s="27"/>
      <c r="OOH8" s="27"/>
      <c r="OOI8" s="27"/>
      <c r="OOJ8" s="27"/>
      <c r="OOK8" s="27"/>
      <c r="OOL8" s="27"/>
      <c r="OOM8" s="27"/>
      <c r="OON8" s="27"/>
      <c r="OOO8" s="27"/>
      <c r="OOP8" s="27"/>
      <c r="OOQ8" s="27"/>
      <c r="OOR8" s="27"/>
      <c r="OOS8" s="27"/>
      <c r="OOT8" s="27"/>
      <c r="OOU8" s="27"/>
      <c r="OOV8" s="27"/>
      <c r="OOW8" s="27"/>
      <c r="OOX8" s="27"/>
      <c r="OOY8" s="27"/>
      <c r="OOZ8" s="27"/>
      <c r="OPA8" s="27"/>
      <c r="OPB8" s="27"/>
      <c r="OPC8" s="27"/>
      <c r="OPD8" s="27"/>
      <c r="OPE8" s="27"/>
      <c r="OPF8" s="27"/>
      <c r="OPG8" s="27"/>
      <c r="OPH8" s="27"/>
      <c r="OPI8" s="27"/>
      <c r="OPJ8" s="27"/>
      <c r="OPK8" s="27"/>
      <c r="OPL8" s="27"/>
      <c r="OPM8" s="27"/>
      <c r="OPN8" s="27"/>
      <c r="OPO8" s="27"/>
      <c r="OPP8" s="27"/>
      <c r="OPQ8" s="27"/>
      <c r="OPR8" s="27"/>
      <c r="OPS8" s="27"/>
      <c r="OPT8" s="27"/>
      <c r="OPU8" s="27"/>
      <c r="OPV8" s="27"/>
      <c r="OPW8" s="27"/>
      <c r="OPX8" s="27"/>
      <c r="OPY8" s="27"/>
      <c r="OPZ8" s="27"/>
      <c r="OQA8" s="27"/>
      <c r="OQB8" s="27"/>
      <c r="OQC8" s="27"/>
      <c r="OQD8" s="27"/>
      <c r="OQE8" s="27"/>
      <c r="OQF8" s="27"/>
      <c r="OQG8" s="27"/>
      <c r="OQH8" s="27"/>
      <c r="OQI8" s="27"/>
      <c r="OQJ8" s="27"/>
      <c r="OQK8" s="27"/>
      <c r="OQL8" s="27"/>
      <c r="OQM8" s="27"/>
      <c r="OQN8" s="27"/>
      <c r="OQO8" s="27"/>
      <c r="OQP8" s="27"/>
      <c r="OQQ8" s="27"/>
      <c r="OQR8" s="27"/>
      <c r="OQS8" s="27"/>
      <c r="OQT8" s="27"/>
      <c r="OQU8" s="27"/>
      <c r="OQV8" s="27"/>
      <c r="OQW8" s="27"/>
      <c r="OQX8" s="27"/>
      <c r="OQY8" s="27"/>
      <c r="OQZ8" s="27"/>
      <c r="ORA8" s="27"/>
      <c r="ORB8" s="27"/>
      <c r="ORC8" s="27"/>
      <c r="ORD8" s="27"/>
      <c r="ORE8" s="27"/>
      <c r="ORF8" s="27"/>
      <c r="ORG8" s="27"/>
      <c r="ORH8" s="27"/>
      <c r="ORI8" s="27"/>
      <c r="ORJ8" s="27"/>
      <c r="ORK8" s="27"/>
      <c r="ORL8" s="27"/>
      <c r="ORM8" s="27"/>
      <c r="ORN8" s="27"/>
      <c r="ORO8" s="27"/>
      <c r="ORP8" s="27"/>
      <c r="ORQ8" s="27"/>
      <c r="ORR8" s="27"/>
      <c r="ORS8" s="27"/>
      <c r="ORT8" s="27"/>
      <c r="ORU8" s="27"/>
      <c r="ORV8" s="27"/>
      <c r="ORW8" s="27"/>
      <c r="ORX8" s="27"/>
      <c r="ORY8" s="27"/>
      <c r="ORZ8" s="27"/>
      <c r="OSA8" s="27"/>
      <c r="OSB8" s="27"/>
      <c r="OSC8" s="27"/>
      <c r="OSD8" s="27"/>
      <c r="OSE8" s="27"/>
      <c r="OSF8" s="27"/>
      <c r="OSG8" s="27"/>
      <c r="OSH8" s="27"/>
      <c r="OSI8" s="27"/>
      <c r="OSJ8" s="27"/>
      <c r="OSK8" s="27"/>
      <c r="OSL8" s="27"/>
      <c r="OSM8" s="27"/>
      <c r="OSN8" s="27"/>
      <c r="OSO8" s="27"/>
      <c r="OSP8" s="27"/>
      <c r="OSQ8" s="27"/>
      <c r="OSR8" s="27"/>
      <c r="OSS8" s="27"/>
      <c r="OST8" s="27"/>
      <c r="OSU8" s="27"/>
      <c r="OSV8" s="27"/>
      <c r="OSW8" s="27"/>
      <c r="OSX8" s="27"/>
      <c r="OSY8" s="27"/>
      <c r="OSZ8" s="27"/>
      <c r="OTA8" s="27"/>
      <c r="OTB8" s="27"/>
      <c r="OTC8" s="27"/>
      <c r="OTD8" s="27"/>
      <c r="OTE8" s="27"/>
      <c r="OTF8" s="27"/>
      <c r="OTG8" s="27"/>
      <c r="OTH8" s="27"/>
      <c r="OTI8" s="27"/>
      <c r="OTJ8" s="27"/>
      <c r="OTK8" s="27"/>
      <c r="OTL8" s="27"/>
      <c r="OTM8" s="27"/>
      <c r="OTN8" s="27"/>
      <c r="OTO8" s="27"/>
      <c r="OTP8" s="27"/>
      <c r="OTQ8" s="27"/>
      <c r="OTR8" s="27"/>
      <c r="OTS8" s="27"/>
      <c r="OTT8" s="27"/>
      <c r="OTU8" s="27"/>
      <c r="OTV8" s="27"/>
      <c r="OTW8" s="27"/>
      <c r="OTX8" s="27"/>
      <c r="OTY8" s="27"/>
      <c r="OTZ8" s="27"/>
      <c r="OUA8" s="27"/>
      <c r="OUB8" s="27"/>
      <c r="OUC8" s="27"/>
      <c r="OUD8" s="27"/>
      <c r="OUE8" s="27"/>
      <c r="OUF8" s="27"/>
      <c r="OUG8" s="27"/>
      <c r="OUH8" s="27"/>
      <c r="OUI8" s="27"/>
      <c r="OUJ8" s="27"/>
      <c r="OUK8" s="27"/>
      <c r="OUL8" s="27"/>
      <c r="OUM8" s="27"/>
      <c r="OUN8" s="27"/>
      <c r="OUO8" s="27"/>
      <c r="OUP8" s="27"/>
      <c r="OUQ8" s="27"/>
      <c r="OUR8" s="27"/>
      <c r="OUS8" s="27"/>
      <c r="OUT8" s="27"/>
      <c r="OUU8" s="27"/>
      <c r="OUV8" s="27"/>
      <c r="OUW8" s="27"/>
      <c r="OUX8" s="27"/>
      <c r="OUY8" s="27"/>
      <c r="OUZ8" s="27"/>
      <c r="OVA8" s="27"/>
      <c r="OVB8" s="27"/>
      <c r="OVC8" s="27"/>
      <c r="OVD8" s="27"/>
      <c r="OVE8" s="27"/>
      <c r="OVF8" s="27"/>
      <c r="OVG8" s="27"/>
      <c r="OVH8" s="27"/>
      <c r="OVI8" s="27"/>
      <c r="OVJ8" s="27"/>
      <c r="OVK8" s="27"/>
      <c r="OVL8" s="27"/>
      <c r="OVM8" s="27"/>
      <c r="OVN8" s="27"/>
      <c r="OVO8" s="27"/>
      <c r="OVP8" s="27"/>
      <c r="OVQ8" s="27"/>
      <c r="OVR8" s="27"/>
      <c r="OVS8" s="27"/>
      <c r="OVT8" s="27"/>
      <c r="OVU8" s="27"/>
      <c r="OVV8" s="27"/>
      <c r="OVW8" s="27"/>
      <c r="OVX8" s="27"/>
      <c r="OVY8" s="27"/>
      <c r="OVZ8" s="27"/>
      <c r="OWA8" s="27"/>
      <c r="OWB8" s="27"/>
      <c r="OWC8" s="27"/>
      <c r="OWD8" s="27"/>
      <c r="OWE8" s="27"/>
      <c r="OWF8" s="27"/>
      <c r="OWG8" s="27"/>
      <c r="OWH8" s="27"/>
      <c r="OWI8" s="27"/>
      <c r="OWJ8" s="27"/>
      <c r="OWK8" s="27"/>
      <c r="OWL8" s="27"/>
      <c r="OWM8" s="27"/>
      <c r="OWN8" s="27"/>
      <c r="OWO8" s="27"/>
      <c r="OWP8" s="27"/>
      <c r="OWQ8" s="27"/>
      <c r="OWR8" s="27"/>
      <c r="OWS8" s="27"/>
      <c r="OWT8" s="27"/>
      <c r="OWU8" s="27"/>
      <c r="OWV8" s="27"/>
      <c r="OWW8" s="27"/>
      <c r="OWX8" s="27"/>
      <c r="OWY8" s="27"/>
      <c r="OWZ8" s="27"/>
      <c r="OXA8" s="27"/>
      <c r="OXB8" s="27"/>
      <c r="OXC8" s="27"/>
      <c r="OXD8" s="27"/>
      <c r="OXE8" s="27"/>
      <c r="OXF8" s="27"/>
      <c r="OXG8" s="27"/>
      <c r="OXH8" s="27"/>
      <c r="OXI8" s="27"/>
      <c r="OXJ8" s="27"/>
      <c r="OXK8" s="27"/>
      <c r="OXL8" s="27"/>
      <c r="OXM8" s="27"/>
      <c r="OXN8" s="27"/>
      <c r="OXO8" s="27"/>
      <c r="OXP8" s="27"/>
      <c r="OXQ8" s="27"/>
      <c r="OXR8" s="27"/>
      <c r="OXS8" s="27"/>
      <c r="OXT8" s="27"/>
      <c r="OXU8" s="27"/>
      <c r="OXV8" s="27"/>
      <c r="OXW8" s="27"/>
      <c r="OXX8" s="27"/>
      <c r="OXY8" s="27"/>
      <c r="OXZ8" s="27"/>
      <c r="OYA8" s="27"/>
      <c r="OYB8" s="27"/>
      <c r="OYC8" s="27"/>
      <c r="OYD8" s="27"/>
      <c r="OYE8" s="27"/>
      <c r="OYF8" s="27"/>
      <c r="OYG8" s="27"/>
      <c r="OYH8" s="27"/>
      <c r="OYI8" s="27"/>
      <c r="OYJ8" s="27"/>
      <c r="OYK8" s="27"/>
      <c r="OYL8" s="27"/>
      <c r="OYM8" s="27"/>
      <c r="OYN8" s="27"/>
      <c r="OYO8" s="27"/>
      <c r="OYP8" s="27"/>
      <c r="OYQ8" s="27"/>
      <c r="OYR8" s="27"/>
      <c r="OYS8" s="27"/>
      <c r="OYT8" s="27"/>
      <c r="OYU8" s="27"/>
      <c r="OYV8" s="27"/>
      <c r="OYW8" s="27"/>
      <c r="OYX8" s="27"/>
      <c r="OYY8" s="27"/>
      <c r="OYZ8" s="27"/>
      <c r="OZA8" s="27"/>
      <c r="OZB8" s="27"/>
      <c r="OZC8" s="27"/>
      <c r="OZD8" s="27"/>
      <c r="OZE8" s="27"/>
      <c r="OZF8" s="27"/>
      <c r="OZG8" s="27"/>
      <c r="OZH8" s="27"/>
      <c r="OZI8" s="27"/>
      <c r="OZJ8" s="27"/>
      <c r="OZK8" s="27"/>
      <c r="OZL8" s="27"/>
      <c r="OZM8" s="27"/>
      <c r="OZN8" s="27"/>
      <c r="OZO8" s="27"/>
      <c r="OZP8" s="27"/>
      <c r="OZQ8" s="27"/>
      <c r="OZR8" s="27"/>
      <c r="OZS8" s="27"/>
      <c r="OZT8" s="27"/>
      <c r="OZU8" s="27"/>
      <c r="OZV8" s="27"/>
      <c r="OZW8" s="27"/>
      <c r="OZX8" s="27"/>
      <c r="OZY8" s="27"/>
      <c r="OZZ8" s="27"/>
      <c r="PAA8" s="27"/>
      <c r="PAB8" s="27"/>
      <c r="PAC8" s="27"/>
      <c r="PAD8" s="27"/>
      <c r="PAE8" s="27"/>
      <c r="PAF8" s="27"/>
      <c r="PAG8" s="27"/>
      <c r="PAH8" s="27"/>
      <c r="PAI8" s="27"/>
      <c r="PAJ8" s="27"/>
      <c r="PAK8" s="27"/>
      <c r="PAL8" s="27"/>
      <c r="PAM8" s="27"/>
      <c r="PAN8" s="27"/>
      <c r="PAO8" s="27"/>
      <c r="PAP8" s="27"/>
      <c r="PAQ8" s="27"/>
      <c r="PAR8" s="27"/>
      <c r="PAS8" s="27"/>
      <c r="PAT8" s="27"/>
      <c r="PAU8" s="27"/>
      <c r="PAV8" s="27"/>
      <c r="PAW8" s="27"/>
      <c r="PAX8" s="27"/>
      <c r="PAY8" s="27"/>
      <c r="PAZ8" s="27"/>
      <c r="PBA8" s="27"/>
      <c r="PBB8" s="27"/>
      <c r="PBC8" s="27"/>
      <c r="PBD8" s="27"/>
      <c r="PBE8" s="27"/>
      <c r="PBF8" s="27"/>
      <c r="PBG8" s="27"/>
      <c r="PBH8" s="27"/>
      <c r="PBI8" s="27"/>
      <c r="PBJ8" s="27"/>
      <c r="PBK8" s="27"/>
      <c r="PBL8" s="27"/>
      <c r="PBM8" s="27"/>
      <c r="PBN8" s="27"/>
      <c r="PBO8" s="27"/>
      <c r="PBP8" s="27"/>
      <c r="PBQ8" s="27"/>
      <c r="PBR8" s="27"/>
      <c r="PBS8" s="27"/>
      <c r="PBT8" s="27"/>
      <c r="PBU8" s="27"/>
      <c r="PBV8" s="27"/>
      <c r="PBW8" s="27"/>
      <c r="PBX8" s="27"/>
      <c r="PBY8" s="27"/>
      <c r="PBZ8" s="27"/>
      <c r="PCA8" s="27"/>
      <c r="PCB8" s="27"/>
      <c r="PCC8" s="27"/>
      <c r="PCD8" s="27"/>
      <c r="PCE8" s="27"/>
      <c r="PCF8" s="27"/>
      <c r="PCG8" s="27"/>
      <c r="PCH8" s="27"/>
      <c r="PCI8" s="27"/>
      <c r="PCJ8" s="27"/>
      <c r="PCK8" s="27"/>
      <c r="PCL8" s="27"/>
      <c r="PCM8" s="27"/>
      <c r="PCN8" s="27"/>
      <c r="PCO8" s="27"/>
      <c r="PCP8" s="27"/>
      <c r="PCQ8" s="27"/>
      <c r="PCR8" s="27"/>
      <c r="PCS8" s="27"/>
      <c r="PCT8" s="27"/>
      <c r="PCU8" s="27"/>
      <c r="PCV8" s="27"/>
      <c r="PCW8" s="27"/>
      <c r="PCX8" s="27"/>
      <c r="PCY8" s="27"/>
      <c r="PCZ8" s="27"/>
      <c r="PDA8" s="27"/>
      <c r="PDB8" s="27"/>
      <c r="PDC8" s="27"/>
      <c r="PDD8" s="27"/>
      <c r="PDE8" s="27"/>
      <c r="PDF8" s="27"/>
      <c r="PDG8" s="27"/>
      <c r="PDH8" s="27"/>
      <c r="PDI8" s="27"/>
      <c r="PDJ8" s="27"/>
      <c r="PDK8" s="27"/>
      <c r="PDL8" s="27"/>
      <c r="PDM8" s="27"/>
      <c r="PDN8" s="27"/>
      <c r="PDO8" s="27"/>
      <c r="PDP8" s="27"/>
      <c r="PDQ8" s="27"/>
      <c r="PDR8" s="27"/>
      <c r="PDS8" s="27"/>
      <c r="PDT8" s="27"/>
      <c r="PDU8" s="27"/>
      <c r="PDV8" s="27"/>
      <c r="PDW8" s="27"/>
      <c r="PDX8" s="27"/>
      <c r="PDY8" s="27"/>
      <c r="PDZ8" s="27"/>
      <c r="PEA8" s="27"/>
      <c r="PEB8" s="27"/>
      <c r="PEC8" s="27"/>
      <c r="PED8" s="27"/>
      <c r="PEE8" s="27"/>
      <c r="PEF8" s="27"/>
      <c r="PEG8" s="27"/>
      <c r="PEH8" s="27"/>
      <c r="PEI8" s="27"/>
      <c r="PEJ8" s="27"/>
      <c r="PEK8" s="27"/>
      <c r="PEL8" s="27"/>
      <c r="PEM8" s="27"/>
      <c r="PEN8" s="27"/>
      <c r="PEO8" s="27"/>
      <c r="PEP8" s="27"/>
      <c r="PEQ8" s="27"/>
      <c r="PER8" s="27"/>
      <c r="PES8" s="27"/>
      <c r="PET8" s="27"/>
      <c r="PEU8" s="27"/>
      <c r="PEV8" s="27"/>
      <c r="PEW8" s="27"/>
      <c r="PEX8" s="27"/>
      <c r="PEY8" s="27"/>
      <c r="PEZ8" s="27"/>
      <c r="PFA8" s="27"/>
      <c r="PFB8" s="27"/>
      <c r="PFC8" s="27"/>
      <c r="PFD8" s="27"/>
      <c r="PFE8" s="27"/>
      <c r="PFF8" s="27"/>
      <c r="PFG8" s="27"/>
      <c r="PFH8" s="27"/>
      <c r="PFI8" s="27"/>
      <c r="PFJ8" s="27"/>
      <c r="PFK8" s="27"/>
      <c r="PFL8" s="27"/>
      <c r="PFM8" s="27"/>
      <c r="PFN8" s="27"/>
      <c r="PFO8" s="27"/>
      <c r="PFP8" s="27"/>
      <c r="PFQ8" s="27"/>
      <c r="PFR8" s="27"/>
      <c r="PFS8" s="27"/>
      <c r="PFT8" s="27"/>
      <c r="PFU8" s="27"/>
      <c r="PFV8" s="27"/>
      <c r="PFW8" s="27"/>
      <c r="PFX8" s="27"/>
      <c r="PFY8" s="27"/>
      <c r="PFZ8" s="27"/>
      <c r="PGA8" s="27"/>
      <c r="PGB8" s="27"/>
      <c r="PGC8" s="27"/>
      <c r="PGD8" s="27"/>
      <c r="PGE8" s="27"/>
      <c r="PGF8" s="27"/>
      <c r="PGG8" s="27"/>
      <c r="PGH8" s="27"/>
      <c r="PGI8" s="27"/>
      <c r="PGJ8" s="27"/>
      <c r="PGK8" s="27"/>
      <c r="PGL8" s="27"/>
      <c r="PGM8" s="27"/>
      <c r="PGN8" s="27"/>
      <c r="PGO8" s="27"/>
      <c r="PGP8" s="27"/>
      <c r="PGQ8" s="27"/>
      <c r="PGR8" s="27"/>
      <c r="PGS8" s="27"/>
      <c r="PGT8" s="27"/>
      <c r="PGU8" s="27"/>
      <c r="PGV8" s="27"/>
      <c r="PGW8" s="27"/>
      <c r="PGX8" s="27"/>
      <c r="PGY8" s="27"/>
      <c r="PGZ8" s="27"/>
      <c r="PHA8" s="27"/>
      <c r="PHB8" s="27"/>
      <c r="PHC8" s="27"/>
      <c r="PHD8" s="27"/>
      <c r="PHE8" s="27"/>
      <c r="PHF8" s="27"/>
      <c r="PHG8" s="27"/>
      <c r="PHH8" s="27"/>
      <c r="PHI8" s="27"/>
      <c r="PHJ8" s="27"/>
      <c r="PHK8" s="27"/>
      <c r="PHL8" s="27"/>
      <c r="PHM8" s="27"/>
      <c r="PHN8" s="27"/>
      <c r="PHO8" s="27"/>
      <c r="PHP8" s="27"/>
      <c r="PHQ8" s="27"/>
      <c r="PHR8" s="27"/>
      <c r="PHS8" s="27"/>
      <c r="PHT8" s="27"/>
      <c r="PHU8" s="27"/>
      <c r="PHV8" s="27"/>
      <c r="PHW8" s="27"/>
      <c r="PHX8" s="27"/>
      <c r="PHY8" s="27"/>
      <c r="PHZ8" s="27"/>
      <c r="PIA8" s="27"/>
      <c r="PIB8" s="27"/>
      <c r="PIC8" s="27"/>
      <c r="PID8" s="27"/>
      <c r="PIE8" s="27"/>
      <c r="PIF8" s="27"/>
      <c r="PIG8" s="27"/>
      <c r="PIH8" s="27"/>
      <c r="PII8" s="27"/>
      <c r="PIJ8" s="27"/>
      <c r="PIK8" s="27"/>
      <c r="PIL8" s="27"/>
      <c r="PIM8" s="27"/>
      <c r="PIN8" s="27"/>
      <c r="PIO8" s="27"/>
      <c r="PIP8" s="27"/>
      <c r="PIQ8" s="27"/>
      <c r="PIR8" s="27"/>
      <c r="PIS8" s="27"/>
      <c r="PIT8" s="27"/>
      <c r="PIU8" s="27"/>
      <c r="PIV8" s="27"/>
      <c r="PIW8" s="27"/>
      <c r="PIX8" s="27"/>
      <c r="PIY8" s="27"/>
      <c r="PIZ8" s="27"/>
      <c r="PJA8" s="27"/>
      <c r="PJB8" s="27"/>
      <c r="PJC8" s="27"/>
      <c r="PJD8" s="27"/>
      <c r="PJE8" s="27"/>
      <c r="PJF8" s="27"/>
      <c r="PJG8" s="27"/>
      <c r="PJH8" s="27"/>
      <c r="PJI8" s="27"/>
      <c r="PJJ8" s="27"/>
      <c r="PJK8" s="27"/>
      <c r="PJL8" s="27"/>
      <c r="PJM8" s="27"/>
      <c r="PJN8" s="27"/>
      <c r="PJO8" s="27"/>
      <c r="PJP8" s="27"/>
      <c r="PJQ8" s="27"/>
      <c r="PJR8" s="27"/>
      <c r="PJS8" s="27"/>
      <c r="PJT8" s="27"/>
      <c r="PJU8" s="27"/>
      <c r="PJV8" s="27"/>
      <c r="PJW8" s="27"/>
      <c r="PJX8" s="27"/>
      <c r="PJY8" s="27"/>
      <c r="PJZ8" s="27"/>
      <c r="PKA8" s="27"/>
      <c r="PKB8" s="27"/>
      <c r="PKC8" s="27"/>
      <c r="PKD8" s="27"/>
      <c r="PKE8" s="27"/>
      <c r="PKF8" s="27"/>
      <c r="PKG8" s="27"/>
      <c r="PKH8" s="27"/>
      <c r="PKI8" s="27"/>
      <c r="PKJ8" s="27"/>
      <c r="PKK8" s="27"/>
      <c r="PKL8" s="27"/>
      <c r="PKM8" s="27"/>
      <c r="PKN8" s="27"/>
      <c r="PKO8" s="27"/>
      <c r="PKP8" s="27"/>
      <c r="PKQ8" s="27"/>
      <c r="PKR8" s="27"/>
      <c r="PKS8" s="27"/>
      <c r="PKT8" s="27"/>
      <c r="PKU8" s="27"/>
      <c r="PKV8" s="27"/>
      <c r="PKW8" s="27"/>
      <c r="PKX8" s="27"/>
      <c r="PKY8" s="27"/>
      <c r="PKZ8" s="27"/>
      <c r="PLA8" s="27"/>
      <c r="PLB8" s="27"/>
      <c r="PLC8" s="27"/>
      <c r="PLD8" s="27"/>
      <c r="PLE8" s="27"/>
      <c r="PLF8" s="27"/>
      <c r="PLG8" s="27"/>
      <c r="PLH8" s="27"/>
      <c r="PLI8" s="27"/>
      <c r="PLJ8" s="27"/>
      <c r="PLK8" s="27"/>
      <c r="PLL8" s="27"/>
      <c r="PLM8" s="27"/>
      <c r="PLN8" s="27"/>
      <c r="PLO8" s="27"/>
      <c r="PLP8" s="27"/>
      <c r="PLQ8" s="27"/>
      <c r="PLR8" s="27"/>
      <c r="PLS8" s="27"/>
      <c r="PLT8" s="27"/>
      <c r="PLU8" s="27"/>
      <c r="PLV8" s="27"/>
      <c r="PLW8" s="27"/>
      <c r="PLX8" s="27"/>
      <c r="PLY8" s="27"/>
      <c r="PLZ8" s="27"/>
      <c r="PMA8" s="27"/>
      <c r="PMB8" s="27"/>
      <c r="PMC8" s="27"/>
      <c r="PMD8" s="27"/>
      <c r="PME8" s="27"/>
      <c r="PMF8" s="27"/>
      <c r="PMG8" s="27"/>
      <c r="PMH8" s="27"/>
      <c r="PMI8" s="27"/>
      <c r="PMJ8" s="27"/>
      <c r="PMK8" s="27"/>
      <c r="PML8" s="27"/>
      <c r="PMM8" s="27"/>
      <c r="PMN8" s="27"/>
      <c r="PMO8" s="27"/>
      <c r="PMP8" s="27"/>
      <c r="PMQ8" s="27"/>
      <c r="PMR8" s="27"/>
      <c r="PMS8" s="27"/>
      <c r="PMT8" s="27"/>
      <c r="PMU8" s="27"/>
      <c r="PMV8" s="27"/>
      <c r="PMW8" s="27"/>
      <c r="PMX8" s="27"/>
      <c r="PMY8" s="27"/>
      <c r="PMZ8" s="27"/>
      <c r="PNA8" s="27"/>
      <c r="PNB8" s="27"/>
      <c r="PNC8" s="27"/>
      <c r="PND8" s="27"/>
      <c r="PNE8" s="27"/>
      <c r="PNF8" s="27"/>
      <c r="PNG8" s="27"/>
      <c r="PNH8" s="27"/>
      <c r="PNI8" s="27"/>
      <c r="PNJ8" s="27"/>
      <c r="PNK8" s="27"/>
      <c r="PNL8" s="27"/>
      <c r="PNM8" s="27"/>
      <c r="PNN8" s="27"/>
      <c r="PNO8" s="27"/>
      <c r="PNP8" s="27"/>
      <c r="PNQ8" s="27"/>
      <c r="PNR8" s="27"/>
      <c r="PNS8" s="27"/>
      <c r="PNT8" s="27"/>
      <c r="PNU8" s="27"/>
      <c r="PNV8" s="27"/>
      <c r="PNW8" s="27"/>
      <c r="PNX8" s="27"/>
      <c r="PNY8" s="27"/>
      <c r="PNZ8" s="27"/>
      <c r="POA8" s="27"/>
      <c r="POB8" s="27"/>
      <c r="POC8" s="27"/>
      <c r="POD8" s="27"/>
      <c r="POE8" s="27"/>
      <c r="POF8" s="27"/>
      <c r="POG8" s="27"/>
      <c r="POH8" s="27"/>
      <c r="POI8" s="27"/>
      <c r="POJ8" s="27"/>
      <c r="POK8" s="27"/>
      <c r="POL8" s="27"/>
      <c r="POM8" s="27"/>
      <c r="PON8" s="27"/>
      <c r="POO8" s="27"/>
      <c r="POP8" s="27"/>
      <c r="POQ8" s="27"/>
      <c r="POR8" s="27"/>
      <c r="POS8" s="27"/>
      <c r="POT8" s="27"/>
      <c r="POU8" s="27"/>
      <c r="POV8" s="27"/>
      <c r="POW8" s="27"/>
      <c r="POX8" s="27"/>
      <c r="POY8" s="27"/>
      <c r="POZ8" s="27"/>
      <c r="PPA8" s="27"/>
      <c r="PPB8" s="27"/>
      <c r="PPC8" s="27"/>
      <c r="PPD8" s="27"/>
      <c r="PPE8" s="27"/>
      <c r="PPF8" s="27"/>
      <c r="PPG8" s="27"/>
      <c r="PPH8" s="27"/>
      <c r="PPI8" s="27"/>
      <c r="PPJ8" s="27"/>
      <c r="PPK8" s="27"/>
      <c r="PPL8" s="27"/>
      <c r="PPM8" s="27"/>
      <c r="PPN8" s="27"/>
      <c r="PPO8" s="27"/>
      <c r="PPP8" s="27"/>
      <c r="PPQ8" s="27"/>
      <c r="PPR8" s="27"/>
      <c r="PPS8" s="27"/>
      <c r="PPT8" s="27"/>
      <c r="PPU8" s="27"/>
      <c r="PPV8" s="27"/>
      <c r="PPW8" s="27"/>
      <c r="PPX8" s="27"/>
      <c r="PPY8" s="27"/>
      <c r="PPZ8" s="27"/>
      <c r="PQA8" s="27"/>
      <c r="PQB8" s="27"/>
      <c r="PQC8" s="27"/>
      <c r="PQD8" s="27"/>
      <c r="PQE8" s="27"/>
      <c r="PQF8" s="27"/>
      <c r="PQG8" s="27"/>
      <c r="PQH8" s="27"/>
      <c r="PQI8" s="27"/>
      <c r="PQJ8" s="27"/>
      <c r="PQK8" s="27"/>
      <c r="PQL8" s="27"/>
      <c r="PQM8" s="27"/>
      <c r="PQN8" s="27"/>
      <c r="PQO8" s="27"/>
      <c r="PQP8" s="27"/>
      <c r="PQQ8" s="27"/>
      <c r="PQR8" s="27"/>
      <c r="PQS8" s="27"/>
      <c r="PQT8" s="27"/>
      <c r="PQU8" s="27"/>
      <c r="PQV8" s="27"/>
      <c r="PQW8" s="27"/>
      <c r="PQX8" s="27"/>
      <c r="PQY8" s="27"/>
      <c r="PQZ8" s="27"/>
      <c r="PRA8" s="27"/>
      <c r="PRB8" s="27"/>
      <c r="PRC8" s="27"/>
      <c r="PRD8" s="27"/>
      <c r="PRE8" s="27"/>
      <c r="PRF8" s="27"/>
      <c r="PRG8" s="27"/>
      <c r="PRH8" s="27"/>
      <c r="PRI8" s="27"/>
      <c r="PRJ8" s="27"/>
      <c r="PRK8" s="27"/>
      <c r="PRL8" s="27"/>
      <c r="PRM8" s="27"/>
      <c r="PRN8" s="27"/>
      <c r="PRO8" s="27"/>
      <c r="PRP8" s="27"/>
      <c r="PRQ8" s="27"/>
      <c r="PRR8" s="27"/>
      <c r="PRS8" s="27"/>
      <c r="PRT8" s="27"/>
      <c r="PRU8" s="27"/>
      <c r="PRV8" s="27"/>
      <c r="PRW8" s="27"/>
      <c r="PRX8" s="27"/>
      <c r="PRY8" s="27"/>
      <c r="PRZ8" s="27"/>
      <c r="PSA8" s="27"/>
      <c r="PSB8" s="27"/>
      <c r="PSC8" s="27"/>
      <c r="PSD8" s="27"/>
      <c r="PSE8" s="27"/>
      <c r="PSF8" s="27"/>
      <c r="PSG8" s="27"/>
      <c r="PSH8" s="27"/>
      <c r="PSI8" s="27"/>
      <c r="PSJ8" s="27"/>
      <c r="PSK8" s="27"/>
      <c r="PSL8" s="27"/>
      <c r="PSM8" s="27"/>
      <c r="PSN8" s="27"/>
      <c r="PSO8" s="27"/>
      <c r="PSP8" s="27"/>
      <c r="PSQ8" s="27"/>
      <c r="PSR8" s="27"/>
      <c r="PSS8" s="27"/>
      <c r="PST8" s="27"/>
      <c r="PSU8" s="27"/>
      <c r="PSV8" s="27"/>
      <c r="PSW8" s="27"/>
      <c r="PSX8" s="27"/>
      <c r="PSY8" s="27"/>
      <c r="PSZ8" s="27"/>
      <c r="PTA8" s="27"/>
      <c r="PTB8" s="27"/>
      <c r="PTC8" s="27"/>
      <c r="PTD8" s="27"/>
      <c r="PTE8" s="27"/>
      <c r="PTF8" s="27"/>
      <c r="PTG8" s="27"/>
      <c r="PTH8" s="27"/>
      <c r="PTI8" s="27"/>
      <c r="PTJ8" s="27"/>
      <c r="PTK8" s="27"/>
      <c r="PTL8" s="27"/>
      <c r="PTM8" s="27"/>
      <c r="PTN8" s="27"/>
      <c r="PTO8" s="27"/>
      <c r="PTP8" s="27"/>
      <c r="PTQ8" s="27"/>
      <c r="PTR8" s="27"/>
      <c r="PTS8" s="27"/>
      <c r="PTT8" s="27"/>
      <c r="PTU8" s="27"/>
      <c r="PTV8" s="27"/>
      <c r="PTW8" s="27"/>
      <c r="PTX8" s="27"/>
      <c r="PTY8" s="27"/>
      <c r="PTZ8" s="27"/>
      <c r="PUA8" s="27"/>
      <c r="PUB8" s="27"/>
      <c r="PUC8" s="27"/>
      <c r="PUD8" s="27"/>
      <c r="PUE8" s="27"/>
      <c r="PUF8" s="27"/>
      <c r="PUG8" s="27"/>
      <c r="PUH8" s="27"/>
      <c r="PUI8" s="27"/>
      <c r="PUJ8" s="27"/>
      <c r="PUK8" s="27"/>
      <c r="PUL8" s="27"/>
      <c r="PUM8" s="27"/>
      <c r="PUN8" s="27"/>
      <c r="PUO8" s="27"/>
      <c r="PUP8" s="27"/>
      <c r="PUQ8" s="27"/>
      <c r="PUR8" s="27"/>
      <c r="PUS8" s="27"/>
      <c r="PUT8" s="27"/>
      <c r="PUU8" s="27"/>
      <c r="PUV8" s="27"/>
      <c r="PUW8" s="27"/>
      <c r="PUX8" s="27"/>
      <c r="PUY8" s="27"/>
      <c r="PUZ8" s="27"/>
      <c r="PVA8" s="27"/>
      <c r="PVB8" s="27"/>
      <c r="PVC8" s="27"/>
      <c r="PVD8" s="27"/>
      <c r="PVE8" s="27"/>
      <c r="PVF8" s="27"/>
      <c r="PVG8" s="27"/>
      <c r="PVH8" s="27"/>
      <c r="PVI8" s="27"/>
      <c r="PVJ8" s="27"/>
      <c r="PVK8" s="27"/>
      <c r="PVL8" s="27"/>
      <c r="PVM8" s="27"/>
      <c r="PVN8" s="27"/>
      <c r="PVO8" s="27"/>
      <c r="PVP8" s="27"/>
      <c r="PVQ8" s="27"/>
      <c r="PVR8" s="27"/>
      <c r="PVS8" s="27"/>
      <c r="PVT8" s="27"/>
      <c r="PVU8" s="27"/>
      <c r="PVV8" s="27"/>
      <c r="PVW8" s="27"/>
      <c r="PVX8" s="27"/>
      <c r="PVY8" s="27"/>
      <c r="PVZ8" s="27"/>
      <c r="PWA8" s="27"/>
      <c r="PWB8" s="27"/>
      <c r="PWC8" s="27"/>
      <c r="PWD8" s="27"/>
      <c r="PWE8" s="27"/>
      <c r="PWF8" s="27"/>
      <c r="PWG8" s="27"/>
      <c r="PWH8" s="27"/>
      <c r="PWI8" s="27"/>
      <c r="PWJ8" s="27"/>
      <c r="PWK8" s="27"/>
      <c r="PWL8" s="27"/>
      <c r="PWM8" s="27"/>
      <c r="PWN8" s="27"/>
      <c r="PWO8" s="27"/>
      <c r="PWP8" s="27"/>
      <c r="PWQ8" s="27"/>
      <c r="PWR8" s="27"/>
      <c r="PWS8" s="27"/>
      <c r="PWT8" s="27"/>
      <c r="PWU8" s="27"/>
      <c r="PWV8" s="27"/>
      <c r="PWW8" s="27"/>
      <c r="PWX8" s="27"/>
      <c r="PWY8" s="27"/>
      <c r="PWZ8" s="27"/>
      <c r="PXA8" s="27"/>
      <c r="PXB8" s="27"/>
      <c r="PXC8" s="27"/>
      <c r="PXD8" s="27"/>
      <c r="PXE8" s="27"/>
      <c r="PXF8" s="27"/>
      <c r="PXG8" s="27"/>
      <c r="PXH8" s="27"/>
      <c r="PXI8" s="27"/>
      <c r="PXJ8" s="27"/>
      <c r="PXK8" s="27"/>
      <c r="PXL8" s="27"/>
      <c r="PXM8" s="27"/>
      <c r="PXN8" s="27"/>
      <c r="PXO8" s="27"/>
      <c r="PXP8" s="27"/>
      <c r="PXQ8" s="27"/>
      <c r="PXR8" s="27"/>
      <c r="PXS8" s="27"/>
      <c r="PXT8" s="27"/>
      <c r="PXU8" s="27"/>
      <c r="PXV8" s="27"/>
      <c r="PXW8" s="27"/>
      <c r="PXX8" s="27"/>
      <c r="PXY8" s="27"/>
      <c r="PXZ8" s="27"/>
      <c r="PYA8" s="27"/>
      <c r="PYB8" s="27"/>
      <c r="PYC8" s="27"/>
      <c r="PYD8" s="27"/>
      <c r="PYE8" s="27"/>
      <c r="PYF8" s="27"/>
      <c r="PYG8" s="27"/>
      <c r="PYH8" s="27"/>
      <c r="PYI8" s="27"/>
      <c r="PYJ8" s="27"/>
      <c r="PYK8" s="27"/>
      <c r="PYL8" s="27"/>
      <c r="PYM8" s="27"/>
      <c r="PYN8" s="27"/>
      <c r="PYO8" s="27"/>
      <c r="PYP8" s="27"/>
      <c r="PYQ8" s="27"/>
      <c r="PYR8" s="27"/>
      <c r="PYS8" s="27"/>
      <c r="PYT8" s="27"/>
      <c r="PYU8" s="27"/>
      <c r="PYV8" s="27"/>
      <c r="PYW8" s="27"/>
      <c r="PYX8" s="27"/>
      <c r="PYY8" s="27"/>
      <c r="PYZ8" s="27"/>
      <c r="PZA8" s="27"/>
      <c r="PZB8" s="27"/>
      <c r="PZC8" s="27"/>
      <c r="PZD8" s="27"/>
      <c r="PZE8" s="27"/>
      <c r="PZF8" s="27"/>
      <c r="PZG8" s="27"/>
      <c r="PZH8" s="27"/>
      <c r="PZI8" s="27"/>
      <c r="PZJ8" s="27"/>
      <c r="PZK8" s="27"/>
      <c r="PZL8" s="27"/>
      <c r="PZM8" s="27"/>
      <c r="PZN8" s="27"/>
      <c r="PZO8" s="27"/>
      <c r="PZP8" s="27"/>
      <c r="PZQ8" s="27"/>
      <c r="PZR8" s="27"/>
      <c r="PZS8" s="27"/>
      <c r="PZT8" s="27"/>
      <c r="PZU8" s="27"/>
      <c r="PZV8" s="27"/>
      <c r="PZW8" s="27"/>
      <c r="PZX8" s="27"/>
      <c r="PZY8" s="27"/>
      <c r="PZZ8" s="27"/>
      <c r="QAA8" s="27"/>
      <c r="QAB8" s="27"/>
      <c r="QAC8" s="27"/>
      <c r="QAD8" s="27"/>
      <c r="QAE8" s="27"/>
      <c r="QAF8" s="27"/>
      <c r="QAG8" s="27"/>
      <c r="QAH8" s="27"/>
      <c r="QAI8" s="27"/>
      <c r="QAJ8" s="27"/>
      <c r="QAK8" s="27"/>
      <c r="QAL8" s="27"/>
      <c r="QAM8" s="27"/>
      <c r="QAN8" s="27"/>
      <c r="QAO8" s="27"/>
      <c r="QAP8" s="27"/>
      <c r="QAQ8" s="27"/>
      <c r="QAR8" s="27"/>
      <c r="QAS8" s="27"/>
      <c r="QAT8" s="27"/>
      <c r="QAU8" s="27"/>
      <c r="QAV8" s="27"/>
      <c r="QAW8" s="27"/>
      <c r="QAX8" s="27"/>
      <c r="QAY8" s="27"/>
      <c r="QAZ8" s="27"/>
      <c r="QBA8" s="27"/>
      <c r="QBB8" s="27"/>
      <c r="QBC8" s="27"/>
      <c r="QBD8" s="27"/>
      <c r="QBE8" s="27"/>
      <c r="QBF8" s="27"/>
      <c r="QBG8" s="27"/>
      <c r="QBH8" s="27"/>
      <c r="QBI8" s="27"/>
      <c r="QBJ8" s="27"/>
      <c r="QBK8" s="27"/>
      <c r="QBL8" s="27"/>
      <c r="QBM8" s="27"/>
      <c r="QBN8" s="27"/>
      <c r="QBO8" s="27"/>
      <c r="QBP8" s="27"/>
      <c r="QBQ8" s="27"/>
      <c r="QBR8" s="27"/>
      <c r="QBS8" s="27"/>
      <c r="QBT8" s="27"/>
      <c r="QBU8" s="27"/>
      <c r="QBV8" s="27"/>
      <c r="QBW8" s="27"/>
      <c r="QBX8" s="27"/>
      <c r="QBY8" s="27"/>
      <c r="QBZ8" s="27"/>
      <c r="QCA8" s="27"/>
      <c r="QCB8" s="27"/>
      <c r="QCC8" s="27"/>
      <c r="QCD8" s="27"/>
      <c r="QCE8" s="27"/>
      <c r="QCF8" s="27"/>
      <c r="QCG8" s="27"/>
      <c r="QCH8" s="27"/>
      <c r="QCI8" s="27"/>
      <c r="QCJ8" s="27"/>
      <c r="QCK8" s="27"/>
      <c r="QCL8" s="27"/>
      <c r="QCM8" s="27"/>
      <c r="QCN8" s="27"/>
      <c r="QCO8" s="27"/>
      <c r="QCP8" s="27"/>
      <c r="QCQ8" s="27"/>
      <c r="QCR8" s="27"/>
      <c r="QCS8" s="27"/>
      <c r="QCT8" s="27"/>
      <c r="QCU8" s="27"/>
      <c r="QCV8" s="27"/>
      <c r="QCW8" s="27"/>
      <c r="QCX8" s="27"/>
      <c r="QCY8" s="27"/>
      <c r="QCZ8" s="27"/>
      <c r="QDA8" s="27"/>
      <c r="QDB8" s="27"/>
      <c r="QDC8" s="27"/>
      <c r="QDD8" s="27"/>
      <c r="QDE8" s="27"/>
      <c r="QDF8" s="27"/>
      <c r="QDG8" s="27"/>
      <c r="QDH8" s="27"/>
      <c r="QDI8" s="27"/>
      <c r="QDJ8" s="27"/>
      <c r="QDK8" s="27"/>
      <c r="QDL8" s="27"/>
      <c r="QDM8" s="27"/>
      <c r="QDN8" s="27"/>
      <c r="QDO8" s="27"/>
      <c r="QDP8" s="27"/>
      <c r="QDQ8" s="27"/>
      <c r="QDR8" s="27"/>
      <c r="QDS8" s="27"/>
      <c r="QDT8" s="27"/>
      <c r="QDU8" s="27"/>
      <c r="QDV8" s="27"/>
      <c r="QDW8" s="27"/>
      <c r="QDX8" s="27"/>
      <c r="QDY8" s="27"/>
      <c r="QDZ8" s="27"/>
      <c r="QEA8" s="27"/>
      <c r="QEB8" s="27"/>
      <c r="QEC8" s="27"/>
      <c r="QED8" s="27"/>
      <c r="QEE8" s="27"/>
      <c r="QEF8" s="27"/>
      <c r="QEG8" s="27"/>
      <c r="QEH8" s="27"/>
      <c r="QEI8" s="27"/>
      <c r="QEJ8" s="27"/>
      <c r="QEK8" s="27"/>
      <c r="QEL8" s="27"/>
      <c r="QEM8" s="27"/>
      <c r="QEN8" s="27"/>
      <c r="QEO8" s="27"/>
      <c r="QEP8" s="27"/>
      <c r="QEQ8" s="27"/>
      <c r="QER8" s="27"/>
      <c r="QES8" s="27"/>
      <c r="QET8" s="27"/>
      <c r="QEU8" s="27"/>
      <c r="QEV8" s="27"/>
      <c r="QEW8" s="27"/>
      <c r="QEX8" s="27"/>
      <c r="QEY8" s="27"/>
      <c r="QEZ8" s="27"/>
      <c r="QFA8" s="27"/>
      <c r="QFB8" s="27"/>
      <c r="QFC8" s="27"/>
      <c r="QFD8" s="27"/>
      <c r="QFE8" s="27"/>
      <c r="QFF8" s="27"/>
      <c r="QFG8" s="27"/>
      <c r="QFH8" s="27"/>
      <c r="QFI8" s="27"/>
      <c r="QFJ8" s="27"/>
      <c r="QFK8" s="27"/>
      <c r="QFL8" s="27"/>
      <c r="QFM8" s="27"/>
      <c r="QFN8" s="27"/>
      <c r="QFO8" s="27"/>
      <c r="QFP8" s="27"/>
      <c r="QFQ8" s="27"/>
      <c r="QFR8" s="27"/>
      <c r="QFS8" s="27"/>
      <c r="QFT8" s="27"/>
      <c r="QFU8" s="27"/>
      <c r="QFV8" s="27"/>
      <c r="QFW8" s="27"/>
      <c r="QFX8" s="27"/>
      <c r="QFY8" s="27"/>
      <c r="QFZ8" s="27"/>
      <c r="QGA8" s="27"/>
      <c r="QGB8" s="27"/>
      <c r="QGC8" s="27"/>
      <c r="QGD8" s="27"/>
      <c r="QGE8" s="27"/>
      <c r="QGF8" s="27"/>
      <c r="QGG8" s="27"/>
      <c r="QGH8" s="27"/>
      <c r="QGI8" s="27"/>
      <c r="QGJ8" s="27"/>
      <c r="QGK8" s="27"/>
      <c r="QGL8" s="27"/>
      <c r="QGM8" s="27"/>
      <c r="QGN8" s="27"/>
      <c r="QGO8" s="27"/>
      <c r="QGP8" s="27"/>
      <c r="QGQ8" s="27"/>
      <c r="QGR8" s="27"/>
      <c r="QGS8" s="27"/>
      <c r="QGT8" s="27"/>
      <c r="QGU8" s="27"/>
      <c r="QGV8" s="27"/>
      <c r="QGW8" s="27"/>
      <c r="QGX8" s="27"/>
      <c r="QGY8" s="27"/>
      <c r="QGZ8" s="27"/>
      <c r="QHA8" s="27"/>
      <c r="QHB8" s="27"/>
      <c r="QHC8" s="27"/>
      <c r="QHD8" s="27"/>
      <c r="QHE8" s="27"/>
      <c r="QHF8" s="27"/>
      <c r="QHG8" s="27"/>
      <c r="QHH8" s="27"/>
      <c r="QHI8" s="27"/>
      <c r="QHJ8" s="27"/>
      <c r="QHK8" s="27"/>
      <c r="QHL8" s="27"/>
      <c r="QHM8" s="27"/>
      <c r="QHN8" s="27"/>
      <c r="QHO8" s="27"/>
      <c r="QHP8" s="27"/>
      <c r="QHQ8" s="27"/>
      <c r="QHR8" s="27"/>
      <c r="QHS8" s="27"/>
      <c r="QHT8" s="27"/>
      <c r="QHU8" s="27"/>
      <c r="QHV8" s="27"/>
      <c r="QHW8" s="27"/>
      <c r="QHX8" s="27"/>
      <c r="QHY8" s="27"/>
      <c r="QHZ8" s="27"/>
      <c r="QIA8" s="27"/>
      <c r="QIB8" s="27"/>
      <c r="QIC8" s="27"/>
      <c r="QID8" s="27"/>
      <c r="QIE8" s="27"/>
      <c r="QIF8" s="27"/>
      <c r="QIG8" s="27"/>
      <c r="QIH8" s="27"/>
      <c r="QII8" s="27"/>
      <c r="QIJ8" s="27"/>
      <c r="QIK8" s="27"/>
      <c r="QIL8" s="27"/>
      <c r="QIM8" s="27"/>
      <c r="QIN8" s="27"/>
      <c r="QIO8" s="27"/>
      <c r="QIP8" s="27"/>
      <c r="QIQ8" s="27"/>
      <c r="QIR8" s="27"/>
      <c r="QIS8" s="27"/>
      <c r="QIT8" s="27"/>
      <c r="QIU8" s="27"/>
      <c r="QIV8" s="27"/>
      <c r="QIW8" s="27"/>
      <c r="QIX8" s="27"/>
      <c r="QIY8" s="27"/>
      <c r="QIZ8" s="27"/>
      <c r="QJA8" s="27"/>
      <c r="QJB8" s="27"/>
      <c r="QJC8" s="27"/>
      <c r="QJD8" s="27"/>
      <c r="QJE8" s="27"/>
      <c r="QJF8" s="27"/>
      <c r="QJG8" s="27"/>
      <c r="QJH8" s="27"/>
      <c r="QJI8" s="27"/>
      <c r="QJJ8" s="27"/>
      <c r="QJK8" s="27"/>
      <c r="QJL8" s="27"/>
      <c r="QJM8" s="27"/>
      <c r="QJN8" s="27"/>
      <c r="QJO8" s="27"/>
      <c r="QJP8" s="27"/>
      <c r="QJQ8" s="27"/>
      <c r="QJR8" s="27"/>
      <c r="QJS8" s="27"/>
      <c r="QJT8" s="27"/>
      <c r="QJU8" s="27"/>
      <c r="QJV8" s="27"/>
      <c r="QJW8" s="27"/>
      <c r="QJX8" s="27"/>
      <c r="QJY8" s="27"/>
      <c r="QJZ8" s="27"/>
      <c r="QKA8" s="27"/>
      <c r="QKB8" s="27"/>
      <c r="QKC8" s="27"/>
      <c r="QKD8" s="27"/>
      <c r="QKE8" s="27"/>
      <c r="QKF8" s="27"/>
      <c r="QKG8" s="27"/>
      <c r="QKH8" s="27"/>
      <c r="QKI8" s="27"/>
      <c r="QKJ8" s="27"/>
      <c r="QKK8" s="27"/>
      <c r="QKL8" s="27"/>
      <c r="QKM8" s="27"/>
      <c r="QKN8" s="27"/>
      <c r="QKO8" s="27"/>
      <c r="QKP8" s="27"/>
      <c r="QKQ8" s="27"/>
      <c r="QKR8" s="27"/>
      <c r="QKS8" s="27"/>
      <c r="QKT8" s="27"/>
      <c r="QKU8" s="27"/>
      <c r="QKV8" s="27"/>
      <c r="QKW8" s="27"/>
      <c r="QKX8" s="27"/>
      <c r="QKY8" s="27"/>
      <c r="QKZ8" s="27"/>
      <c r="QLA8" s="27"/>
      <c r="QLB8" s="27"/>
      <c r="QLC8" s="27"/>
      <c r="QLD8" s="27"/>
      <c r="QLE8" s="27"/>
      <c r="QLF8" s="27"/>
      <c r="QLG8" s="27"/>
      <c r="QLH8" s="27"/>
      <c r="QLI8" s="27"/>
      <c r="QLJ8" s="27"/>
      <c r="QLK8" s="27"/>
      <c r="QLL8" s="27"/>
      <c r="QLM8" s="27"/>
      <c r="QLN8" s="27"/>
      <c r="QLO8" s="27"/>
      <c r="QLP8" s="27"/>
      <c r="QLQ8" s="27"/>
      <c r="QLR8" s="27"/>
      <c r="QLS8" s="27"/>
      <c r="QLT8" s="27"/>
      <c r="QLU8" s="27"/>
      <c r="QLV8" s="27"/>
      <c r="QLW8" s="27"/>
      <c r="QLX8" s="27"/>
      <c r="QLY8" s="27"/>
      <c r="QLZ8" s="27"/>
      <c r="QMA8" s="27"/>
      <c r="QMB8" s="27"/>
      <c r="QMC8" s="27"/>
      <c r="QMD8" s="27"/>
      <c r="QME8" s="27"/>
      <c r="QMF8" s="27"/>
      <c r="QMG8" s="27"/>
      <c r="QMH8" s="27"/>
      <c r="QMI8" s="27"/>
      <c r="QMJ8" s="27"/>
      <c r="QMK8" s="27"/>
      <c r="QML8" s="27"/>
      <c r="QMM8" s="27"/>
      <c r="QMN8" s="27"/>
      <c r="QMO8" s="27"/>
      <c r="QMP8" s="27"/>
      <c r="QMQ8" s="27"/>
      <c r="QMR8" s="27"/>
      <c r="QMS8" s="27"/>
      <c r="QMT8" s="27"/>
      <c r="QMU8" s="27"/>
      <c r="QMV8" s="27"/>
      <c r="QMW8" s="27"/>
      <c r="QMX8" s="27"/>
      <c r="QMY8" s="27"/>
      <c r="QMZ8" s="27"/>
      <c r="QNA8" s="27"/>
      <c r="QNB8" s="27"/>
      <c r="QNC8" s="27"/>
      <c r="QND8" s="27"/>
      <c r="QNE8" s="27"/>
      <c r="QNF8" s="27"/>
      <c r="QNG8" s="27"/>
      <c r="QNH8" s="27"/>
      <c r="QNI8" s="27"/>
      <c r="QNJ8" s="27"/>
      <c r="QNK8" s="27"/>
      <c r="QNL8" s="27"/>
      <c r="QNM8" s="27"/>
      <c r="QNN8" s="27"/>
      <c r="QNO8" s="27"/>
      <c r="QNP8" s="27"/>
      <c r="QNQ8" s="27"/>
      <c r="QNR8" s="27"/>
      <c r="QNS8" s="27"/>
      <c r="QNT8" s="27"/>
      <c r="QNU8" s="27"/>
      <c r="QNV8" s="27"/>
      <c r="QNW8" s="27"/>
      <c r="QNX8" s="27"/>
      <c r="QNY8" s="27"/>
      <c r="QNZ8" s="27"/>
      <c r="QOA8" s="27"/>
      <c r="QOB8" s="27"/>
      <c r="QOC8" s="27"/>
      <c r="QOD8" s="27"/>
      <c r="QOE8" s="27"/>
      <c r="QOF8" s="27"/>
      <c r="QOG8" s="27"/>
      <c r="QOH8" s="27"/>
      <c r="QOI8" s="27"/>
      <c r="QOJ8" s="27"/>
      <c r="QOK8" s="27"/>
      <c r="QOL8" s="27"/>
      <c r="QOM8" s="27"/>
      <c r="QON8" s="27"/>
      <c r="QOO8" s="27"/>
      <c r="QOP8" s="27"/>
      <c r="QOQ8" s="27"/>
      <c r="QOR8" s="27"/>
      <c r="QOS8" s="27"/>
      <c r="QOT8" s="27"/>
      <c r="QOU8" s="27"/>
      <c r="QOV8" s="27"/>
      <c r="QOW8" s="27"/>
      <c r="QOX8" s="27"/>
      <c r="QOY8" s="27"/>
      <c r="QOZ8" s="27"/>
      <c r="QPA8" s="27"/>
      <c r="QPB8" s="27"/>
      <c r="QPC8" s="27"/>
      <c r="QPD8" s="27"/>
      <c r="QPE8" s="27"/>
      <c r="QPF8" s="27"/>
      <c r="QPG8" s="27"/>
      <c r="QPH8" s="27"/>
      <c r="QPI8" s="27"/>
      <c r="QPJ8" s="27"/>
      <c r="QPK8" s="27"/>
      <c r="QPL8" s="27"/>
      <c r="QPM8" s="27"/>
      <c r="QPN8" s="27"/>
      <c r="QPO8" s="27"/>
      <c r="QPP8" s="27"/>
      <c r="QPQ8" s="27"/>
      <c r="QPR8" s="27"/>
      <c r="QPS8" s="27"/>
      <c r="QPT8" s="27"/>
      <c r="QPU8" s="27"/>
      <c r="QPV8" s="27"/>
      <c r="QPW8" s="27"/>
      <c r="QPX8" s="27"/>
      <c r="QPY8" s="27"/>
      <c r="QPZ8" s="27"/>
      <c r="QQA8" s="27"/>
      <c r="QQB8" s="27"/>
      <c r="QQC8" s="27"/>
      <c r="QQD8" s="27"/>
      <c r="QQE8" s="27"/>
      <c r="QQF8" s="27"/>
      <c r="QQG8" s="27"/>
      <c r="QQH8" s="27"/>
      <c r="QQI8" s="27"/>
      <c r="QQJ8" s="27"/>
      <c r="QQK8" s="27"/>
      <c r="QQL8" s="27"/>
      <c r="QQM8" s="27"/>
      <c r="QQN8" s="27"/>
      <c r="QQO8" s="27"/>
      <c r="QQP8" s="27"/>
      <c r="QQQ8" s="27"/>
      <c r="QQR8" s="27"/>
      <c r="QQS8" s="27"/>
      <c r="QQT8" s="27"/>
      <c r="QQU8" s="27"/>
      <c r="QQV8" s="27"/>
      <c r="QQW8" s="27"/>
      <c r="QQX8" s="27"/>
      <c r="QQY8" s="27"/>
      <c r="QQZ8" s="27"/>
      <c r="QRA8" s="27"/>
      <c r="QRB8" s="27"/>
      <c r="QRC8" s="27"/>
      <c r="QRD8" s="27"/>
      <c r="QRE8" s="27"/>
      <c r="QRF8" s="27"/>
      <c r="QRG8" s="27"/>
      <c r="QRH8" s="27"/>
      <c r="QRI8" s="27"/>
      <c r="QRJ8" s="27"/>
      <c r="QRK8" s="27"/>
      <c r="QRL8" s="27"/>
      <c r="QRM8" s="27"/>
      <c r="QRN8" s="27"/>
      <c r="QRO8" s="27"/>
      <c r="QRP8" s="27"/>
      <c r="QRQ8" s="27"/>
      <c r="QRR8" s="27"/>
      <c r="QRS8" s="27"/>
      <c r="QRT8" s="27"/>
      <c r="QRU8" s="27"/>
      <c r="QRV8" s="27"/>
      <c r="QRW8" s="27"/>
      <c r="QRX8" s="27"/>
      <c r="QRY8" s="27"/>
      <c r="QRZ8" s="27"/>
      <c r="QSA8" s="27"/>
      <c r="QSB8" s="27"/>
      <c r="QSC8" s="27"/>
      <c r="QSD8" s="27"/>
      <c r="QSE8" s="27"/>
      <c r="QSF8" s="27"/>
      <c r="QSG8" s="27"/>
      <c r="QSH8" s="27"/>
      <c r="QSI8" s="27"/>
      <c r="QSJ8" s="27"/>
      <c r="QSK8" s="27"/>
      <c r="QSL8" s="27"/>
      <c r="QSM8" s="27"/>
      <c r="QSN8" s="27"/>
      <c r="QSO8" s="27"/>
      <c r="QSP8" s="27"/>
      <c r="QSQ8" s="27"/>
      <c r="QSR8" s="27"/>
      <c r="QSS8" s="27"/>
      <c r="QST8" s="27"/>
      <c r="QSU8" s="27"/>
      <c r="QSV8" s="27"/>
      <c r="QSW8" s="27"/>
      <c r="QSX8" s="27"/>
      <c r="QSY8" s="27"/>
      <c r="QSZ8" s="27"/>
      <c r="QTA8" s="27"/>
      <c r="QTB8" s="27"/>
      <c r="QTC8" s="27"/>
      <c r="QTD8" s="27"/>
      <c r="QTE8" s="27"/>
      <c r="QTF8" s="27"/>
      <c r="QTG8" s="27"/>
      <c r="QTH8" s="27"/>
      <c r="QTI8" s="27"/>
      <c r="QTJ8" s="27"/>
      <c r="QTK8" s="27"/>
      <c r="QTL8" s="27"/>
      <c r="QTM8" s="27"/>
      <c r="QTN8" s="27"/>
      <c r="QTO8" s="27"/>
      <c r="QTP8" s="27"/>
      <c r="QTQ8" s="27"/>
      <c r="QTR8" s="27"/>
      <c r="QTS8" s="27"/>
      <c r="QTT8" s="27"/>
      <c r="QTU8" s="27"/>
      <c r="QTV8" s="27"/>
      <c r="QTW8" s="27"/>
      <c r="QTX8" s="27"/>
      <c r="QTY8" s="27"/>
      <c r="QTZ8" s="27"/>
      <c r="QUA8" s="27"/>
      <c r="QUB8" s="27"/>
      <c r="QUC8" s="27"/>
      <c r="QUD8" s="27"/>
      <c r="QUE8" s="27"/>
      <c r="QUF8" s="27"/>
      <c r="QUG8" s="27"/>
      <c r="QUH8" s="27"/>
      <c r="QUI8" s="27"/>
      <c r="QUJ8" s="27"/>
      <c r="QUK8" s="27"/>
      <c r="QUL8" s="27"/>
      <c r="QUM8" s="27"/>
      <c r="QUN8" s="27"/>
      <c r="QUO8" s="27"/>
      <c r="QUP8" s="27"/>
      <c r="QUQ8" s="27"/>
      <c r="QUR8" s="27"/>
      <c r="QUS8" s="27"/>
      <c r="QUT8" s="27"/>
      <c r="QUU8" s="27"/>
      <c r="QUV8" s="27"/>
      <c r="QUW8" s="27"/>
      <c r="QUX8" s="27"/>
      <c r="QUY8" s="27"/>
      <c r="QUZ8" s="27"/>
      <c r="QVA8" s="27"/>
      <c r="QVB8" s="27"/>
      <c r="QVC8" s="27"/>
      <c r="QVD8" s="27"/>
      <c r="QVE8" s="27"/>
      <c r="QVF8" s="27"/>
      <c r="QVG8" s="27"/>
      <c r="QVH8" s="27"/>
      <c r="QVI8" s="27"/>
      <c r="QVJ8" s="27"/>
      <c r="QVK8" s="27"/>
      <c r="QVL8" s="27"/>
      <c r="QVM8" s="27"/>
      <c r="QVN8" s="27"/>
      <c r="QVO8" s="27"/>
      <c r="QVP8" s="27"/>
      <c r="QVQ8" s="27"/>
      <c r="QVR8" s="27"/>
      <c r="QVS8" s="27"/>
      <c r="QVT8" s="27"/>
      <c r="QVU8" s="27"/>
      <c r="QVV8" s="27"/>
      <c r="QVW8" s="27"/>
      <c r="QVX8" s="27"/>
      <c r="QVY8" s="27"/>
      <c r="QVZ8" s="27"/>
      <c r="QWA8" s="27"/>
      <c r="QWB8" s="27"/>
      <c r="QWC8" s="27"/>
      <c r="QWD8" s="27"/>
      <c r="QWE8" s="27"/>
      <c r="QWF8" s="27"/>
      <c r="QWG8" s="27"/>
      <c r="QWH8" s="27"/>
      <c r="QWI8" s="27"/>
      <c r="QWJ8" s="27"/>
      <c r="QWK8" s="27"/>
      <c r="QWL8" s="27"/>
      <c r="QWM8" s="27"/>
      <c r="QWN8" s="27"/>
      <c r="QWO8" s="27"/>
      <c r="QWP8" s="27"/>
      <c r="QWQ8" s="27"/>
      <c r="QWR8" s="27"/>
      <c r="QWS8" s="27"/>
      <c r="QWT8" s="27"/>
      <c r="QWU8" s="27"/>
      <c r="QWV8" s="27"/>
      <c r="QWW8" s="27"/>
      <c r="QWX8" s="27"/>
      <c r="QWY8" s="27"/>
      <c r="QWZ8" s="27"/>
      <c r="QXA8" s="27"/>
      <c r="QXB8" s="27"/>
      <c r="QXC8" s="27"/>
      <c r="QXD8" s="27"/>
      <c r="QXE8" s="27"/>
      <c r="QXF8" s="27"/>
      <c r="QXG8" s="27"/>
      <c r="QXH8" s="27"/>
      <c r="QXI8" s="27"/>
      <c r="QXJ8" s="27"/>
      <c r="QXK8" s="27"/>
      <c r="QXL8" s="27"/>
      <c r="QXM8" s="27"/>
      <c r="QXN8" s="27"/>
      <c r="QXO8" s="27"/>
      <c r="QXP8" s="27"/>
      <c r="QXQ8" s="27"/>
      <c r="QXR8" s="27"/>
      <c r="QXS8" s="27"/>
      <c r="QXT8" s="27"/>
      <c r="QXU8" s="27"/>
      <c r="QXV8" s="27"/>
      <c r="QXW8" s="27"/>
      <c r="QXX8" s="27"/>
      <c r="QXY8" s="27"/>
      <c r="QXZ8" s="27"/>
      <c r="QYA8" s="27"/>
      <c r="QYB8" s="27"/>
      <c r="QYC8" s="27"/>
      <c r="QYD8" s="27"/>
      <c r="QYE8" s="27"/>
      <c r="QYF8" s="27"/>
      <c r="QYG8" s="27"/>
      <c r="QYH8" s="27"/>
      <c r="QYI8" s="27"/>
      <c r="QYJ8" s="27"/>
      <c r="QYK8" s="27"/>
      <c r="QYL8" s="27"/>
      <c r="QYM8" s="27"/>
      <c r="QYN8" s="27"/>
      <c r="QYO8" s="27"/>
      <c r="QYP8" s="27"/>
      <c r="QYQ8" s="27"/>
      <c r="QYR8" s="27"/>
      <c r="QYS8" s="27"/>
      <c r="QYT8" s="27"/>
      <c r="QYU8" s="27"/>
      <c r="QYV8" s="27"/>
      <c r="QYW8" s="27"/>
      <c r="QYX8" s="27"/>
      <c r="QYY8" s="27"/>
      <c r="QYZ8" s="27"/>
      <c r="QZA8" s="27"/>
      <c r="QZB8" s="27"/>
      <c r="QZC8" s="27"/>
      <c r="QZD8" s="27"/>
      <c r="QZE8" s="27"/>
      <c r="QZF8" s="27"/>
      <c r="QZG8" s="27"/>
      <c r="QZH8" s="27"/>
      <c r="QZI8" s="27"/>
      <c r="QZJ8" s="27"/>
      <c r="QZK8" s="27"/>
      <c r="QZL8" s="27"/>
      <c r="QZM8" s="27"/>
      <c r="QZN8" s="27"/>
      <c r="QZO8" s="27"/>
      <c r="QZP8" s="27"/>
      <c r="QZQ8" s="27"/>
      <c r="QZR8" s="27"/>
      <c r="QZS8" s="27"/>
      <c r="QZT8" s="27"/>
      <c r="QZU8" s="27"/>
      <c r="QZV8" s="27"/>
      <c r="QZW8" s="27"/>
      <c r="QZX8" s="27"/>
      <c r="QZY8" s="27"/>
      <c r="QZZ8" s="27"/>
      <c r="RAA8" s="27"/>
      <c r="RAB8" s="27"/>
      <c r="RAC8" s="27"/>
      <c r="RAD8" s="27"/>
      <c r="RAE8" s="27"/>
      <c r="RAF8" s="27"/>
      <c r="RAG8" s="27"/>
      <c r="RAH8" s="27"/>
      <c r="RAI8" s="27"/>
      <c r="RAJ8" s="27"/>
      <c r="RAK8" s="27"/>
      <c r="RAL8" s="27"/>
      <c r="RAM8" s="27"/>
      <c r="RAN8" s="27"/>
      <c r="RAO8" s="27"/>
      <c r="RAP8" s="27"/>
      <c r="RAQ8" s="27"/>
      <c r="RAR8" s="27"/>
      <c r="RAS8" s="27"/>
      <c r="RAT8" s="27"/>
      <c r="RAU8" s="27"/>
      <c r="RAV8" s="27"/>
      <c r="RAW8" s="27"/>
      <c r="RAX8" s="27"/>
      <c r="RAY8" s="27"/>
      <c r="RAZ8" s="27"/>
      <c r="RBA8" s="27"/>
      <c r="RBB8" s="27"/>
      <c r="RBC8" s="27"/>
      <c r="RBD8" s="27"/>
      <c r="RBE8" s="27"/>
      <c r="RBF8" s="27"/>
      <c r="RBG8" s="27"/>
      <c r="RBH8" s="27"/>
      <c r="RBI8" s="27"/>
      <c r="RBJ8" s="27"/>
      <c r="RBK8" s="27"/>
      <c r="RBL8" s="27"/>
      <c r="RBM8" s="27"/>
      <c r="RBN8" s="27"/>
      <c r="RBO8" s="27"/>
      <c r="RBP8" s="27"/>
      <c r="RBQ8" s="27"/>
      <c r="RBR8" s="27"/>
      <c r="RBS8" s="27"/>
      <c r="RBT8" s="27"/>
      <c r="RBU8" s="27"/>
      <c r="RBV8" s="27"/>
      <c r="RBW8" s="27"/>
      <c r="RBX8" s="27"/>
      <c r="RBY8" s="27"/>
      <c r="RBZ8" s="27"/>
      <c r="RCA8" s="27"/>
      <c r="RCB8" s="27"/>
      <c r="RCC8" s="27"/>
      <c r="RCD8" s="27"/>
      <c r="RCE8" s="27"/>
      <c r="RCF8" s="27"/>
      <c r="RCG8" s="27"/>
      <c r="RCH8" s="27"/>
      <c r="RCI8" s="27"/>
      <c r="RCJ8" s="27"/>
      <c r="RCK8" s="27"/>
      <c r="RCL8" s="27"/>
      <c r="RCM8" s="27"/>
      <c r="RCN8" s="27"/>
      <c r="RCO8" s="27"/>
      <c r="RCP8" s="27"/>
      <c r="RCQ8" s="27"/>
      <c r="RCR8" s="27"/>
      <c r="RCS8" s="27"/>
      <c r="RCT8" s="27"/>
      <c r="RCU8" s="27"/>
      <c r="RCV8" s="27"/>
      <c r="RCW8" s="27"/>
      <c r="RCX8" s="27"/>
      <c r="RCY8" s="27"/>
      <c r="RCZ8" s="27"/>
      <c r="RDA8" s="27"/>
      <c r="RDB8" s="27"/>
      <c r="RDC8" s="27"/>
      <c r="RDD8" s="27"/>
      <c r="RDE8" s="27"/>
      <c r="RDF8" s="27"/>
      <c r="RDG8" s="27"/>
      <c r="RDH8" s="27"/>
      <c r="RDI8" s="27"/>
      <c r="RDJ8" s="27"/>
      <c r="RDK8" s="27"/>
      <c r="RDL8" s="27"/>
      <c r="RDM8" s="27"/>
      <c r="RDN8" s="27"/>
      <c r="RDO8" s="27"/>
      <c r="RDP8" s="27"/>
      <c r="RDQ8" s="27"/>
      <c r="RDR8" s="27"/>
      <c r="RDS8" s="27"/>
      <c r="RDT8" s="27"/>
      <c r="RDU8" s="27"/>
      <c r="RDV8" s="27"/>
      <c r="RDW8" s="27"/>
      <c r="RDX8" s="27"/>
      <c r="RDY8" s="27"/>
      <c r="RDZ8" s="27"/>
      <c r="REA8" s="27"/>
      <c r="REB8" s="27"/>
      <c r="REC8" s="27"/>
      <c r="RED8" s="27"/>
      <c r="REE8" s="27"/>
      <c r="REF8" s="27"/>
      <c r="REG8" s="27"/>
      <c r="REH8" s="27"/>
      <c r="REI8" s="27"/>
      <c r="REJ8" s="27"/>
      <c r="REK8" s="27"/>
      <c r="REL8" s="27"/>
      <c r="REM8" s="27"/>
      <c r="REN8" s="27"/>
      <c r="REO8" s="27"/>
      <c r="REP8" s="27"/>
      <c r="REQ8" s="27"/>
      <c r="RER8" s="27"/>
      <c r="RES8" s="27"/>
      <c r="RET8" s="27"/>
      <c r="REU8" s="27"/>
      <c r="REV8" s="27"/>
      <c r="REW8" s="27"/>
      <c r="REX8" s="27"/>
      <c r="REY8" s="27"/>
      <c r="REZ8" s="27"/>
      <c r="RFA8" s="27"/>
      <c r="RFB8" s="27"/>
      <c r="RFC8" s="27"/>
      <c r="RFD8" s="27"/>
      <c r="RFE8" s="27"/>
      <c r="RFF8" s="27"/>
      <c r="RFG8" s="27"/>
      <c r="RFH8" s="27"/>
      <c r="RFI8" s="27"/>
      <c r="RFJ8" s="27"/>
      <c r="RFK8" s="27"/>
      <c r="RFL8" s="27"/>
      <c r="RFM8" s="27"/>
      <c r="RFN8" s="27"/>
      <c r="RFO8" s="27"/>
      <c r="RFP8" s="27"/>
      <c r="RFQ8" s="27"/>
      <c r="RFR8" s="27"/>
      <c r="RFS8" s="27"/>
      <c r="RFT8" s="27"/>
      <c r="RFU8" s="27"/>
      <c r="RFV8" s="27"/>
      <c r="RFW8" s="27"/>
      <c r="RFX8" s="27"/>
      <c r="RFY8" s="27"/>
      <c r="RFZ8" s="27"/>
      <c r="RGA8" s="27"/>
      <c r="RGB8" s="27"/>
      <c r="RGC8" s="27"/>
      <c r="RGD8" s="27"/>
      <c r="RGE8" s="27"/>
      <c r="RGF8" s="27"/>
      <c r="RGG8" s="27"/>
      <c r="RGH8" s="27"/>
      <c r="RGI8" s="27"/>
      <c r="RGJ8" s="27"/>
      <c r="RGK8" s="27"/>
      <c r="RGL8" s="27"/>
      <c r="RGM8" s="27"/>
      <c r="RGN8" s="27"/>
      <c r="RGO8" s="27"/>
      <c r="RGP8" s="27"/>
      <c r="RGQ8" s="27"/>
      <c r="RGR8" s="27"/>
      <c r="RGS8" s="27"/>
      <c r="RGT8" s="27"/>
      <c r="RGU8" s="27"/>
      <c r="RGV8" s="27"/>
      <c r="RGW8" s="27"/>
      <c r="RGX8" s="27"/>
      <c r="RGY8" s="27"/>
      <c r="RGZ8" s="27"/>
      <c r="RHA8" s="27"/>
      <c r="RHB8" s="27"/>
      <c r="RHC8" s="27"/>
      <c r="RHD8" s="27"/>
      <c r="RHE8" s="27"/>
      <c r="RHF8" s="27"/>
      <c r="RHG8" s="27"/>
      <c r="RHH8" s="27"/>
      <c r="RHI8" s="27"/>
      <c r="RHJ8" s="27"/>
      <c r="RHK8" s="27"/>
      <c r="RHL8" s="27"/>
      <c r="RHM8" s="27"/>
      <c r="RHN8" s="27"/>
      <c r="RHO8" s="27"/>
      <c r="RHP8" s="27"/>
      <c r="RHQ8" s="27"/>
      <c r="RHR8" s="27"/>
      <c r="RHS8" s="27"/>
      <c r="RHT8" s="27"/>
      <c r="RHU8" s="27"/>
      <c r="RHV8" s="27"/>
      <c r="RHW8" s="27"/>
      <c r="RHX8" s="27"/>
      <c r="RHY8" s="27"/>
      <c r="RHZ8" s="27"/>
      <c r="RIA8" s="27"/>
      <c r="RIB8" s="27"/>
      <c r="RIC8" s="27"/>
      <c r="RID8" s="27"/>
      <c r="RIE8" s="27"/>
      <c r="RIF8" s="27"/>
      <c r="RIG8" s="27"/>
      <c r="RIH8" s="27"/>
      <c r="RII8" s="27"/>
      <c r="RIJ8" s="27"/>
      <c r="RIK8" s="27"/>
      <c r="RIL8" s="27"/>
      <c r="RIM8" s="27"/>
      <c r="RIN8" s="27"/>
      <c r="RIO8" s="27"/>
      <c r="RIP8" s="27"/>
      <c r="RIQ8" s="27"/>
      <c r="RIR8" s="27"/>
      <c r="RIS8" s="27"/>
      <c r="RIT8" s="27"/>
      <c r="RIU8" s="27"/>
      <c r="RIV8" s="27"/>
      <c r="RIW8" s="27"/>
      <c r="RIX8" s="27"/>
      <c r="RIY8" s="27"/>
      <c r="RIZ8" s="27"/>
      <c r="RJA8" s="27"/>
      <c r="RJB8" s="27"/>
      <c r="RJC8" s="27"/>
      <c r="RJD8" s="27"/>
      <c r="RJE8" s="27"/>
      <c r="RJF8" s="27"/>
      <c r="RJG8" s="27"/>
      <c r="RJH8" s="27"/>
      <c r="RJI8" s="27"/>
      <c r="RJJ8" s="27"/>
      <c r="RJK8" s="27"/>
      <c r="RJL8" s="27"/>
      <c r="RJM8" s="27"/>
      <c r="RJN8" s="27"/>
      <c r="RJO8" s="27"/>
      <c r="RJP8" s="27"/>
      <c r="RJQ8" s="27"/>
      <c r="RJR8" s="27"/>
      <c r="RJS8" s="27"/>
      <c r="RJT8" s="27"/>
      <c r="RJU8" s="27"/>
      <c r="RJV8" s="27"/>
      <c r="RJW8" s="27"/>
      <c r="RJX8" s="27"/>
      <c r="RJY8" s="27"/>
      <c r="RJZ8" s="27"/>
      <c r="RKA8" s="27"/>
      <c r="RKB8" s="27"/>
      <c r="RKC8" s="27"/>
      <c r="RKD8" s="27"/>
      <c r="RKE8" s="27"/>
      <c r="RKF8" s="27"/>
      <c r="RKG8" s="27"/>
      <c r="RKH8" s="27"/>
      <c r="RKI8" s="27"/>
      <c r="RKJ8" s="27"/>
      <c r="RKK8" s="27"/>
      <c r="RKL8" s="27"/>
      <c r="RKM8" s="27"/>
      <c r="RKN8" s="27"/>
      <c r="RKO8" s="27"/>
      <c r="RKP8" s="27"/>
      <c r="RKQ8" s="27"/>
      <c r="RKR8" s="27"/>
      <c r="RKS8" s="27"/>
      <c r="RKT8" s="27"/>
      <c r="RKU8" s="27"/>
      <c r="RKV8" s="27"/>
      <c r="RKW8" s="27"/>
      <c r="RKX8" s="27"/>
      <c r="RKY8" s="27"/>
      <c r="RKZ8" s="27"/>
      <c r="RLA8" s="27"/>
      <c r="RLB8" s="27"/>
      <c r="RLC8" s="27"/>
      <c r="RLD8" s="27"/>
      <c r="RLE8" s="27"/>
      <c r="RLF8" s="27"/>
      <c r="RLG8" s="27"/>
      <c r="RLH8" s="27"/>
      <c r="RLI8" s="27"/>
      <c r="RLJ8" s="27"/>
      <c r="RLK8" s="27"/>
      <c r="RLL8" s="27"/>
      <c r="RLM8" s="27"/>
      <c r="RLN8" s="27"/>
      <c r="RLO8" s="27"/>
      <c r="RLP8" s="27"/>
      <c r="RLQ8" s="27"/>
      <c r="RLR8" s="27"/>
      <c r="RLS8" s="27"/>
      <c r="RLT8" s="27"/>
      <c r="RLU8" s="27"/>
      <c r="RLV8" s="27"/>
      <c r="RLW8" s="27"/>
      <c r="RLX8" s="27"/>
      <c r="RLY8" s="27"/>
      <c r="RLZ8" s="27"/>
      <c r="RMA8" s="27"/>
      <c r="RMB8" s="27"/>
      <c r="RMC8" s="27"/>
      <c r="RMD8" s="27"/>
      <c r="RME8" s="27"/>
      <c r="RMF8" s="27"/>
      <c r="RMG8" s="27"/>
      <c r="RMH8" s="27"/>
      <c r="RMI8" s="27"/>
      <c r="RMJ8" s="27"/>
      <c r="RMK8" s="27"/>
      <c r="RML8" s="27"/>
      <c r="RMM8" s="27"/>
      <c r="RMN8" s="27"/>
      <c r="RMO8" s="27"/>
      <c r="RMP8" s="27"/>
      <c r="RMQ8" s="27"/>
      <c r="RMR8" s="27"/>
      <c r="RMS8" s="27"/>
      <c r="RMT8" s="27"/>
      <c r="RMU8" s="27"/>
      <c r="RMV8" s="27"/>
      <c r="RMW8" s="27"/>
      <c r="RMX8" s="27"/>
      <c r="RMY8" s="27"/>
      <c r="RMZ8" s="27"/>
      <c r="RNA8" s="27"/>
      <c r="RNB8" s="27"/>
      <c r="RNC8" s="27"/>
      <c r="RND8" s="27"/>
      <c r="RNE8" s="27"/>
      <c r="RNF8" s="27"/>
      <c r="RNG8" s="27"/>
      <c r="RNH8" s="27"/>
      <c r="RNI8" s="27"/>
      <c r="RNJ8" s="27"/>
      <c r="RNK8" s="27"/>
      <c r="RNL8" s="27"/>
      <c r="RNM8" s="27"/>
      <c r="RNN8" s="27"/>
      <c r="RNO8" s="27"/>
      <c r="RNP8" s="27"/>
      <c r="RNQ8" s="27"/>
      <c r="RNR8" s="27"/>
      <c r="RNS8" s="27"/>
      <c r="RNT8" s="27"/>
      <c r="RNU8" s="27"/>
      <c r="RNV8" s="27"/>
      <c r="RNW8" s="27"/>
      <c r="RNX8" s="27"/>
      <c r="RNY8" s="27"/>
      <c r="RNZ8" s="27"/>
      <c r="ROA8" s="27"/>
      <c r="ROB8" s="27"/>
      <c r="ROC8" s="27"/>
      <c r="ROD8" s="27"/>
      <c r="ROE8" s="27"/>
      <c r="ROF8" s="27"/>
      <c r="ROG8" s="27"/>
      <c r="ROH8" s="27"/>
      <c r="ROI8" s="27"/>
      <c r="ROJ8" s="27"/>
      <c r="ROK8" s="27"/>
      <c r="ROL8" s="27"/>
      <c r="ROM8" s="27"/>
      <c r="RON8" s="27"/>
      <c r="ROO8" s="27"/>
      <c r="ROP8" s="27"/>
      <c r="ROQ8" s="27"/>
      <c r="ROR8" s="27"/>
      <c r="ROS8" s="27"/>
      <c r="ROT8" s="27"/>
      <c r="ROU8" s="27"/>
      <c r="ROV8" s="27"/>
      <c r="ROW8" s="27"/>
      <c r="ROX8" s="27"/>
      <c r="ROY8" s="27"/>
      <c r="ROZ8" s="27"/>
      <c r="RPA8" s="27"/>
      <c r="RPB8" s="27"/>
      <c r="RPC8" s="27"/>
      <c r="RPD8" s="27"/>
      <c r="RPE8" s="27"/>
      <c r="RPF8" s="27"/>
      <c r="RPG8" s="27"/>
      <c r="RPH8" s="27"/>
      <c r="RPI8" s="27"/>
      <c r="RPJ8" s="27"/>
      <c r="RPK8" s="27"/>
      <c r="RPL8" s="27"/>
      <c r="RPM8" s="27"/>
      <c r="RPN8" s="27"/>
      <c r="RPO8" s="27"/>
      <c r="RPP8" s="27"/>
      <c r="RPQ8" s="27"/>
      <c r="RPR8" s="27"/>
      <c r="RPS8" s="27"/>
      <c r="RPT8" s="27"/>
      <c r="RPU8" s="27"/>
      <c r="RPV8" s="27"/>
      <c r="RPW8" s="27"/>
      <c r="RPX8" s="27"/>
      <c r="RPY8" s="27"/>
      <c r="RPZ8" s="27"/>
      <c r="RQA8" s="27"/>
      <c r="RQB8" s="27"/>
      <c r="RQC8" s="27"/>
      <c r="RQD8" s="27"/>
      <c r="RQE8" s="27"/>
      <c r="RQF8" s="27"/>
      <c r="RQG8" s="27"/>
      <c r="RQH8" s="27"/>
      <c r="RQI8" s="27"/>
      <c r="RQJ8" s="27"/>
      <c r="RQK8" s="27"/>
      <c r="RQL8" s="27"/>
      <c r="RQM8" s="27"/>
      <c r="RQN8" s="27"/>
      <c r="RQO8" s="27"/>
      <c r="RQP8" s="27"/>
      <c r="RQQ8" s="27"/>
      <c r="RQR8" s="27"/>
      <c r="RQS8" s="27"/>
      <c r="RQT8" s="27"/>
      <c r="RQU8" s="27"/>
      <c r="RQV8" s="27"/>
      <c r="RQW8" s="27"/>
      <c r="RQX8" s="27"/>
      <c r="RQY8" s="27"/>
      <c r="RQZ8" s="27"/>
      <c r="RRA8" s="27"/>
      <c r="RRB8" s="27"/>
      <c r="RRC8" s="27"/>
      <c r="RRD8" s="27"/>
      <c r="RRE8" s="27"/>
      <c r="RRF8" s="27"/>
      <c r="RRG8" s="27"/>
      <c r="RRH8" s="27"/>
      <c r="RRI8" s="27"/>
      <c r="RRJ8" s="27"/>
      <c r="RRK8" s="27"/>
      <c r="RRL8" s="27"/>
      <c r="RRM8" s="27"/>
      <c r="RRN8" s="27"/>
      <c r="RRO8" s="27"/>
      <c r="RRP8" s="27"/>
      <c r="RRQ8" s="27"/>
      <c r="RRR8" s="27"/>
      <c r="RRS8" s="27"/>
      <c r="RRT8" s="27"/>
      <c r="RRU8" s="27"/>
      <c r="RRV8" s="27"/>
      <c r="RRW8" s="27"/>
      <c r="RRX8" s="27"/>
      <c r="RRY8" s="27"/>
      <c r="RRZ8" s="27"/>
      <c r="RSA8" s="27"/>
      <c r="RSB8" s="27"/>
      <c r="RSC8" s="27"/>
      <c r="RSD8" s="27"/>
      <c r="RSE8" s="27"/>
      <c r="RSF8" s="27"/>
      <c r="RSG8" s="27"/>
      <c r="RSH8" s="27"/>
      <c r="RSI8" s="27"/>
      <c r="RSJ8" s="27"/>
      <c r="RSK8" s="27"/>
      <c r="RSL8" s="27"/>
      <c r="RSM8" s="27"/>
      <c r="RSN8" s="27"/>
      <c r="RSO8" s="27"/>
      <c r="RSP8" s="27"/>
      <c r="RSQ8" s="27"/>
      <c r="RSR8" s="27"/>
      <c r="RSS8" s="27"/>
      <c r="RST8" s="27"/>
      <c r="RSU8" s="27"/>
      <c r="RSV8" s="27"/>
      <c r="RSW8" s="27"/>
      <c r="RSX8" s="27"/>
      <c r="RSY8" s="27"/>
      <c r="RSZ8" s="27"/>
      <c r="RTA8" s="27"/>
      <c r="RTB8" s="27"/>
      <c r="RTC8" s="27"/>
      <c r="RTD8" s="27"/>
      <c r="RTE8" s="27"/>
      <c r="RTF8" s="27"/>
      <c r="RTG8" s="27"/>
      <c r="RTH8" s="27"/>
      <c r="RTI8" s="27"/>
      <c r="RTJ8" s="27"/>
      <c r="RTK8" s="27"/>
      <c r="RTL8" s="27"/>
      <c r="RTM8" s="27"/>
      <c r="RTN8" s="27"/>
      <c r="RTO8" s="27"/>
      <c r="RTP8" s="27"/>
      <c r="RTQ8" s="27"/>
      <c r="RTR8" s="27"/>
      <c r="RTS8" s="27"/>
      <c r="RTT8" s="27"/>
      <c r="RTU8" s="27"/>
      <c r="RTV8" s="27"/>
      <c r="RTW8" s="27"/>
      <c r="RTX8" s="27"/>
      <c r="RTY8" s="27"/>
      <c r="RTZ8" s="27"/>
      <c r="RUA8" s="27"/>
      <c r="RUB8" s="27"/>
      <c r="RUC8" s="27"/>
      <c r="RUD8" s="27"/>
      <c r="RUE8" s="27"/>
      <c r="RUF8" s="27"/>
      <c r="RUG8" s="27"/>
      <c r="RUH8" s="27"/>
      <c r="RUI8" s="27"/>
      <c r="RUJ8" s="27"/>
      <c r="RUK8" s="27"/>
      <c r="RUL8" s="27"/>
      <c r="RUM8" s="27"/>
      <c r="RUN8" s="27"/>
      <c r="RUO8" s="27"/>
      <c r="RUP8" s="27"/>
      <c r="RUQ8" s="27"/>
      <c r="RUR8" s="27"/>
      <c r="RUS8" s="27"/>
      <c r="RUT8" s="27"/>
      <c r="RUU8" s="27"/>
      <c r="RUV8" s="27"/>
      <c r="RUW8" s="27"/>
      <c r="RUX8" s="27"/>
      <c r="RUY8" s="27"/>
      <c r="RUZ8" s="27"/>
      <c r="RVA8" s="27"/>
      <c r="RVB8" s="27"/>
      <c r="RVC8" s="27"/>
      <c r="RVD8" s="27"/>
      <c r="RVE8" s="27"/>
      <c r="RVF8" s="27"/>
      <c r="RVG8" s="27"/>
      <c r="RVH8" s="27"/>
      <c r="RVI8" s="27"/>
      <c r="RVJ8" s="27"/>
      <c r="RVK8" s="27"/>
      <c r="RVL8" s="27"/>
      <c r="RVM8" s="27"/>
      <c r="RVN8" s="27"/>
      <c r="RVO8" s="27"/>
      <c r="RVP8" s="27"/>
      <c r="RVQ8" s="27"/>
      <c r="RVR8" s="27"/>
      <c r="RVS8" s="27"/>
      <c r="RVT8" s="27"/>
      <c r="RVU8" s="27"/>
      <c r="RVV8" s="27"/>
      <c r="RVW8" s="27"/>
      <c r="RVX8" s="27"/>
      <c r="RVY8" s="27"/>
      <c r="RVZ8" s="27"/>
      <c r="RWA8" s="27"/>
      <c r="RWB8" s="27"/>
      <c r="RWC8" s="27"/>
      <c r="RWD8" s="27"/>
      <c r="RWE8" s="27"/>
      <c r="RWF8" s="27"/>
      <c r="RWG8" s="27"/>
      <c r="RWH8" s="27"/>
      <c r="RWI8" s="27"/>
      <c r="RWJ8" s="27"/>
      <c r="RWK8" s="27"/>
      <c r="RWL8" s="27"/>
      <c r="RWM8" s="27"/>
      <c r="RWN8" s="27"/>
      <c r="RWO8" s="27"/>
      <c r="RWP8" s="27"/>
      <c r="RWQ8" s="27"/>
      <c r="RWR8" s="27"/>
      <c r="RWS8" s="27"/>
      <c r="RWT8" s="27"/>
      <c r="RWU8" s="27"/>
      <c r="RWV8" s="27"/>
      <c r="RWW8" s="27"/>
      <c r="RWX8" s="27"/>
      <c r="RWY8" s="27"/>
      <c r="RWZ8" s="27"/>
      <c r="RXA8" s="27"/>
      <c r="RXB8" s="27"/>
      <c r="RXC8" s="27"/>
      <c r="RXD8" s="27"/>
      <c r="RXE8" s="27"/>
      <c r="RXF8" s="27"/>
      <c r="RXG8" s="27"/>
      <c r="RXH8" s="27"/>
      <c r="RXI8" s="27"/>
      <c r="RXJ8" s="27"/>
      <c r="RXK8" s="27"/>
      <c r="RXL8" s="27"/>
      <c r="RXM8" s="27"/>
      <c r="RXN8" s="27"/>
      <c r="RXO8" s="27"/>
      <c r="RXP8" s="27"/>
      <c r="RXQ8" s="27"/>
      <c r="RXR8" s="27"/>
      <c r="RXS8" s="27"/>
      <c r="RXT8" s="27"/>
      <c r="RXU8" s="27"/>
      <c r="RXV8" s="27"/>
      <c r="RXW8" s="27"/>
      <c r="RXX8" s="27"/>
      <c r="RXY8" s="27"/>
      <c r="RXZ8" s="27"/>
      <c r="RYA8" s="27"/>
      <c r="RYB8" s="27"/>
      <c r="RYC8" s="27"/>
      <c r="RYD8" s="27"/>
      <c r="RYE8" s="27"/>
      <c r="RYF8" s="27"/>
      <c r="RYG8" s="27"/>
      <c r="RYH8" s="27"/>
      <c r="RYI8" s="27"/>
      <c r="RYJ8" s="27"/>
      <c r="RYK8" s="27"/>
      <c r="RYL8" s="27"/>
      <c r="RYM8" s="27"/>
      <c r="RYN8" s="27"/>
      <c r="RYO8" s="27"/>
      <c r="RYP8" s="27"/>
      <c r="RYQ8" s="27"/>
      <c r="RYR8" s="27"/>
      <c r="RYS8" s="27"/>
      <c r="RYT8" s="27"/>
      <c r="RYU8" s="27"/>
      <c r="RYV8" s="27"/>
      <c r="RYW8" s="27"/>
      <c r="RYX8" s="27"/>
      <c r="RYY8" s="27"/>
      <c r="RYZ8" s="27"/>
      <c r="RZA8" s="27"/>
      <c r="RZB8" s="27"/>
      <c r="RZC8" s="27"/>
      <c r="RZD8" s="27"/>
      <c r="RZE8" s="27"/>
      <c r="RZF8" s="27"/>
      <c r="RZG8" s="27"/>
      <c r="RZH8" s="27"/>
      <c r="RZI8" s="27"/>
      <c r="RZJ8" s="27"/>
      <c r="RZK8" s="27"/>
      <c r="RZL8" s="27"/>
      <c r="RZM8" s="27"/>
      <c r="RZN8" s="27"/>
      <c r="RZO8" s="27"/>
      <c r="RZP8" s="27"/>
      <c r="RZQ8" s="27"/>
      <c r="RZR8" s="27"/>
      <c r="RZS8" s="27"/>
      <c r="RZT8" s="27"/>
      <c r="RZU8" s="27"/>
      <c r="RZV8" s="27"/>
      <c r="RZW8" s="27"/>
      <c r="RZX8" s="27"/>
      <c r="RZY8" s="27"/>
      <c r="RZZ8" s="27"/>
      <c r="SAA8" s="27"/>
      <c r="SAB8" s="27"/>
      <c r="SAC8" s="27"/>
      <c r="SAD8" s="27"/>
      <c r="SAE8" s="27"/>
      <c r="SAF8" s="27"/>
      <c r="SAG8" s="27"/>
      <c r="SAH8" s="27"/>
      <c r="SAI8" s="27"/>
      <c r="SAJ8" s="27"/>
      <c r="SAK8" s="27"/>
      <c r="SAL8" s="27"/>
      <c r="SAM8" s="27"/>
      <c r="SAN8" s="27"/>
      <c r="SAO8" s="27"/>
      <c r="SAP8" s="27"/>
      <c r="SAQ8" s="27"/>
      <c r="SAR8" s="27"/>
      <c r="SAS8" s="27"/>
      <c r="SAT8" s="27"/>
      <c r="SAU8" s="27"/>
      <c r="SAV8" s="27"/>
      <c r="SAW8" s="27"/>
      <c r="SAX8" s="27"/>
      <c r="SAY8" s="27"/>
      <c r="SAZ8" s="27"/>
      <c r="SBA8" s="27"/>
      <c r="SBB8" s="27"/>
      <c r="SBC8" s="27"/>
      <c r="SBD8" s="27"/>
      <c r="SBE8" s="27"/>
      <c r="SBF8" s="27"/>
      <c r="SBG8" s="27"/>
      <c r="SBH8" s="27"/>
      <c r="SBI8" s="27"/>
      <c r="SBJ8" s="27"/>
      <c r="SBK8" s="27"/>
      <c r="SBL8" s="27"/>
      <c r="SBM8" s="27"/>
      <c r="SBN8" s="27"/>
      <c r="SBO8" s="27"/>
      <c r="SBP8" s="27"/>
      <c r="SBQ8" s="27"/>
      <c r="SBR8" s="27"/>
      <c r="SBS8" s="27"/>
      <c r="SBT8" s="27"/>
      <c r="SBU8" s="27"/>
      <c r="SBV8" s="27"/>
      <c r="SBW8" s="27"/>
      <c r="SBX8" s="27"/>
      <c r="SBY8" s="27"/>
      <c r="SBZ8" s="27"/>
      <c r="SCA8" s="27"/>
      <c r="SCB8" s="27"/>
      <c r="SCC8" s="27"/>
      <c r="SCD8" s="27"/>
      <c r="SCE8" s="27"/>
      <c r="SCF8" s="27"/>
      <c r="SCG8" s="27"/>
      <c r="SCH8" s="27"/>
      <c r="SCI8" s="27"/>
      <c r="SCJ8" s="27"/>
      <c r="SCK8" s="27"/>
      <c r="SCL8" s="27"/>
      <c r="SCM8" s="27"/>
      <c r="SCN8" s="27"/>
      <c r="SCO8" s="27"/>
      <c r="SCP8" s="27"/>
      <c r="SCQ8" s="27"/>
      <c r="SCR8" s="27"/>
      <c r="SCS8" s="27"/>
      <c r="SCT8" s="27"/>
      <c r="SCU8" s="27"/>
      <c r="SCV8" s="27"/>
      <c r="SCW8" s="27"/>
      <c r="SCX8" s="27"/>
      <c r="SCY8" s="27"/>
      <c r="SCZ8" s="27"/>
      <c r="SDA8" s="27"/>
      <c r="SDB8" s="27"/>
      <c r="SDC8" s="27"/>
      <c r="SDD8" s="27"/>
      <c r="SDE8" s="27"/>
      <c r="SDF8" s="27"/>
      <c r="SDG8" s="27"/>
      <c r="SDH8" s="27"/>
      <c r="SDI8" s="27"/>
      <c r="SDJ8" s="27"/>
      <c r="SDK8" s="27"/>
      <c r="SDL8" s="27"/>
      <c r="SDM8" s="27"/>
      <c r="SDN8" s="27"/>
      <c r="SDO8" s="27"/>
      <c r="SDP8" s="27"/>
      <c r="SDQ8" s="27"/>
      <c r="SDR8" s="27"/>
      <c r="SDS8" s="27"/>
      <c r="SDT8" s="27"/>
      <c r="SDU8" s="27"/>
      <c r="SDV8" s="27"/>
      <c r="SDW8" s="27"/>
      <c r="SDX8" s="27"/>
      <c r="SDY8" s="27"/>
      <c r="SDZ8" s="27"/>
      <c r="SEA8" s="27"/>
      <c r="SEB8" s="27"/>
      <c r="SEC8" s="27"/>
      <c r="SED8" s="27"/>
      <c r="SEE8" s="27"/>
      <c r="SEF8" s="27"/>
      <c r="SEG8" s="27"/>
      <c r="SEH8" s="27"/>
      <c r="SEI8" s="27"/>
      <c r="SEJ8" s="27"/>
      <c r="SEK8" s="27"/>
      <c r="SEL8" s="27"/>
      <c r="SEM8" s="27"/>
      <c r="SEN8" s="27"/>
      <c r="SEO8" s="27"/>
      <c r="SEP8" s="27"/>
      <c r="SEQ8" s="27"/>
      <c r="SER8" s="27"/>
      <c r="SES8" s="27"/>
      <c r="SET8" s="27"/>
      <c r="SEU8" s="27"/>
      <c r="SEV8" s="27"/>
      <c r="SEW8" s="27"/>
      <c r="SEX8" s="27"/>
      <c r="SEY8" s="27"/>
      <c r="SEZ8" s="27"/>
      <c r="SFA8" s="27"/>
      <c r="SFB8" s="27"/>
      <c r="SFC8" s="27"/>
      <c r="SFD8" s="27"/>
      <c r="SFE8" s="27"/>
      <c r="SFF8" s="27"/>
      <c r="SFG8" s="27"/>
      <c r="SFH8" s="27"/>
      <c r="SFI8" s="27"/>
      <c r="SFJ8" s="27"/>
      <c r="SFK8" s="27"/>
      <c r="SFL8" s="27"/>
      <c r="SFM8" s="27"/>
      <c r="SFN8" s="27"/>
      <c r="SFO8" s="27"/>
      <c r="SFP8" s="27"/>
      <c r="SFQ8" s="27"/>
      <c r="SFR8" s="27"/>
      <c r="SFS8" s="27"/>
      <c r="SFT8" s="27"/>
      <c r="SFU8" s="27"/>
      <c r="SFV8" s="27"/>
      <c r="SFW8" s="27"/>
      <c r="SFX8" s="27"/>
      <c r="SFY8" s="27"/>
      <c r="SFZ8" s="27"/>
      <c r="SGA8" s="27"/>
      <c r="SGB8" s="27"/>
      <c r="SGC8" s="27"/>
      <c r="SGD8" s="27"/>
      <c r="SGE8" s="27"/>
      <c r="SGF8" s="27"/>
      <c r="SGG8" s="27"/>
      <c r="SGH8" s="27"/>
      <c r="SGI8" s="27"/>
      <c r="SGJ8" s="27"/>
      <c r="SGK8" s="27"/>
      <c r="SGL8" s="27"/>
      <c r="SGM8" s="27"/>
      <c r="SGN8" s="27"/>
      <c r="SGO8" s="27"/>
      <c r="SGP8" s="27"/>
      <c r="SGQ8" s="27"/>
      <c r="SGR8" s="27"/>
      <c r="SGS8" s="27"/>
      <c r="SGT8" s="27"/>
      <c r="SGU8" s="27"/>
      <c r="SGV8" s="27"/>
      <c r="SGW8" s="27"/>
      <c r="SGX8" s="27"/>
      <c r="SGY8" s="27"/>
      <c r="SGZ8" s="27"/>
      <c r="SHA8" s="27"/>
      <c r="SHB8" s="27"/>
      <c r="SHC8" s="27"/>
      <c r="SHD8" s="27"/>
      <c r="SHE8" s="27"/>
      <c r="SHF8" s="27"/>
      <c r="SHG8" s="27"/>
      <c r="SHH8" s="27"/>
      <c r="SHI8" s="27"/>
      <c r="SHJ8" s="27"/>
      <c r="SHK8" s="27"/>
      <c r="SHL8" s="27"/>
      <c r="SHM8" s="27"/>
      <c r="SHN8" s="27"/>
      <c r="SHO8" s="27"/>
      <c r="SHP8" s="27"/>
      <c r="SHQ8" s="27"/>
      <c r="SHR8" s="27"/>
      <c r="SHS8" s="27"/>
      <c r="SHT8" s="27"/>
      <c r="SHU8" s="27"/>
      <c r="SHV8" s="27"/>
      <c r="SHW8" s="27"/>
      <c r="SHX8" s="27"/>
      <c r="SHY8" s="27"/>
      <c r="SHZ8" s="27"/>
      <c r="SIA8" s="27"/>
      <c r="SIB8" s="27"/>
      <c r="SIC8" s="27"/>
      <c r="SID8" s="27"/>
      <c r="SIE8" s="27"/>
      <c r="SIF8" s="27"/>
      <c r="SIG8" s="27"/>
      <c r="SIH8" s="27"/>
      <c r="SII8" s="27"/>
      <c r="SIJ8" s="27"/>
      <c r="SIK8" s="27"/>
      <c r="SIL8" s="27"/>
      <c r="SIM8" s="27"/>
      <c r="SIN8" s="27"/>
      <c r="SIO8" s="27"/>
      <c r="SIP8" s="27"/>
      <c r="SIQ8" s="27"/>
      <c r="SIR8" s="27"/>
      <c r="SIS8" s="27"/>
      <c r="SIT8" s="27"/>
      <c r="SIU8" s="27"/>
      <c r="SIV8" s="27"/>
      <c r="SIW8" s="27"/>
      <c r="SIX8" s="27"/>
      <c r="SIY8" s="27"/>
      <c r="SIZ8" s="27"/>
      <c r="SJA8" s="27"/>
      <c r="SJB8" s="27"/>
      <c r="SJC8" s="27"/>
      <c r="SJD8" s="27"/>
      <c r="SJE8" s="27"/>
      <c r="SJF8" s="27"/>
      <c r="SJG8" s="27"/>
      <c r="SJH8" s="27"/>
      <c r="SJI8" s="27"/>
      <c r="SJJ8" s="27"/>
      <c r="SJK8" s="27"/>
      <c r="SJL8" s="27"/>
      <c r="SJM8" s="27"/>
      <c r="SJN8" s="27"/>
      <c r="SJO8" s="27"/>
      <c r="SJP8" s="27"/>
      <c r="SJQ8" s="27"/>
      <c r="SJR8" s="27"/>
      <c r="SJS8" s="27"/>
      <c r="SJT8" s="27"/>
      <c r="SJU8" s="27"/>
      <c r="SJV8" s="27"/>
      <c r="SJW8" s="27"/>
      <c r="SJX8" s="27"/>
      <c r="SJY8" s="27"/>
      <c r="SJZ8" s="27"/>
      <c r="SKA8" s="27"/>
      <c r="SKB8" s="27"/>
      <c r="SKC8" s="27"/>
      <c r="SKD8" s="27"/>
      <c r="SKE8" s="27"/>
      <c r="SKF8" s="27"/>
      <c r="SKG8" s="27"/>
      <c r="SKH8" s="27"/>
      <c r="SKI8" s="27"/>
      <c r="SKJ8" s="27"/>
      <c r="SKK8" s="27"/>
      <c r="SKL8" s="27"/>
      <c r="SKM8" s="27"/>
      <c r="SKN8" s="27"/>
      <c r="SKO8" s="27"/>
      <c r="SKP8" s="27"/>
      <c r="SKQ8" s="27"/>
      <c r="SKR8" s="27"/>
      <c r="SKS8" s="27"/>
      <c r="SKT8" s="27"/>
      <c r="SKU8" s="27"/>
      <c r="SKV8" s="27"/>
      <c r="SKW8" s="27"/>
      <c r="SKX8" s="27"/>
      <c r="SKY8" s="27"/>
      <c r="SKZ8" s="27"/>
      <c r="SLA8" s="27"/>
      <c r="SLB8" s="27"/>
      <c r="SLC8" s="27"/>
      <c r="SLD8" s="27"/>
      <c r="SLE8" s="27"/>
      <c r="SLF8" s="27"/>
      <c r="SLG8" s="27"/>
      <c r="SLH8" s="27"/>
      <c r="SLI8" s="27"/>
      <c r="SLJ8" s="27"/>
      <c r="SLK8" s="27"/>
      <c r="SLL8" s="27"/>
      <c r="SLM8" s="27"/>
      <c r="SLN8" s="27"/>
      <c r="SLO8" s="27"/>
      <c r="SLP8" s="27"/>
      <c r="SLQ8" s="27"/>
      <c r="SLR8" s="27"/>
      <c r="SLS8" s="27"/>
      <c r="SLT8" s="27"/>
      <c r="SLU8" s="27"/>
      <c r="SLV8" s="27"/>
      <c r="SLW8" s="27"/>
      <c r="SLX8" s="27"/>
      <c r="SLY8" s="27"/>
      <c r="SLZ8" s="27"/>
      <c r="SMA8" s="27"/>
      <c r="SMB8" s="27"/>
      <c r="SMC8" s="27"/>
      <c r="SMD8" s="27"/>
      <c r="SME8" s="27"/>
      <c r="SMF8" s="27"/>
      <c r="SMG8" s="27"/>
      <c r="SMH8" s="27"/>
      <c r="SMI8" s="27"/>
      <c r="SMJ8" s="27"/>
      <c r="SMK8" s="27"/>
      <c r="SML8" s="27"/>
      <c r="SMM8" s="27"/>
      <c r="SMN8" s="27"/>
      <c r="SMO8" s="27"/>
      <c r="SMP8" s="27"/>
      <c r="SMQ8" s="27"/>
      <c r="SMR8" s="27"/>
      <c r="SMS8" s="27"/>
      <c r="SMT8" s="27"/>
      <c r="SMU8" s="27"/>
      <c r="SMV8" s="27"/>
      <c r="SMW8" s="27"/>
      <c r="SMX8" s="27"/>
      <c r="SMY8" s="27"/>
      <c r="SMZ8" s="27"/>
      <c r="SNA8" s="27"/>
      <c r="SNB8" s="27"/>
      <c r="SNC8" s="27"/>
      <c r="SND8" s="27"/>
      <c r="SNE8" s="27"/>
      <c r="SNF8" s="27"/>
      <c r="SNG8" s="27"/>
      <c r="SNH8" s="27"/>
      <c r="SNI8" s="27"/>
      <c r="SNJ8" s="27"/>
      <c r="SNK8" s="27"/>
      <c r="SNL8" s="27"/>
      <c r="SNM8" s="27"/>
      <c r="SNN8" s="27"/>
      <c r="SNO8" s="27"/>
      <c r="SNP8" s="27"/>
      <c r="SNQ8" s="27"/>
      <c r="SNR8" s="27"/>
      <c r="SNS8" s="27"/>
      <c r="SNT8" s="27"/>
      <c r="SNU8" s="27"/>
      <c r="SNV8" s="27"/>
      <c r="SNW8" s="27"/>
      <c r="SNX8" s="27"/>
      <c r="SNY8" s="27"/>
      <c r="SNZ8" s="27"/>
      <c r="SOA8" s="27"/>
      <c r="SOB8" s="27"/>
      <c r="SOC8" s="27"/>
      <c r="SOD8" s="27"/>
      <c r="SOE8" s="27"/>
      <c r="SOF8" s="27"/>
      <c r="SOG8" s="27"/>
      <c r="SOH8" s="27"/>
      <c r="SOI8" s="27"/>
      <c r="SOJ8" s="27"/>
      <c r="SOK8" s="27"/>
      <c r="SOL8" s="27"/>
      <c r="SOM8" s="27"/>
      <c r="SON8" s="27"/>
      <c r="SOO8" s="27"/>
      <c r="SOP8" s="27"/>
      <c r="SOQ8" s="27"/>
      <c r="SOR8" s="27"/>
      <c r="SOS8" s="27"/>
      <c r="SOT8" s="27"/>
      <c r="SOU8" s="27"/>
      <c r="SOV8" s="27"/>
      <c r="SOW8" s="27"/>
      <c r="SOX8" s="27"/>
      <c r="SOY8" s="27"/>
      <c r="SOZ8" s="27"/>
      <c r="SPA8" s="27"/>
      <c r="SPB8" s="27"/>
      <c r="SPC8" s="27"/>
      <c r="SPD8" s="27"/>
      <c r="SPE8" s="27"/>
      <c r="SPF8" s="27"/>
      <c r="SPG8" s="27"/>
      <c r="SPH8" s="27"/>
      <c r="SPI8" s="27"/>
      <c r="SPJ8" s="27"/>
      <c r="SPK8" s="27"/>
      <c r="SPL8" s="27"/>
      <c r="SPM8" s="27"/>
      <c r="SPN8" s="27"/>
      <c r="SPO8" s="27"/>
      <c r="SPP8" s="27"/>
      <c r="SPQ8" s="27"/>
      <c r="SPR8" s="27"/>
      <c r="SPS8" s="27"/>
      <c r="SPT8" s="27"/>
      <c r="SPU8" s="27"/>
      <c r="SPV8" s="27"/>
      <c r="SPW8" s="27"/>
      <c r="SPX8" s="27"/>
      <c r="SPY8" s="27"/>
      <c r="SPZ8" s="27"/>
      <c r="SQA8" s="27"/>
      <c r="SQB8" s="27"/>
      <c r="SQC8" s="27"/>
      <c r="SQD8" s="27"/>
      <c r="SQE8" s="27"/>
      <c r="SQF8" s="27"/>
      <c r="SQG8" s="27"/>
      <c r="SQH8" s="27"/>
      <c r="SQI8" s="27"/>
      <c r="SQJ8" s="27"/>
      <c r="SQK8" s="27"/>
      <c r="SQL8" s="27"/>
      <c r="SQM8" s="27"/>
      <c r="SQN8" s="27"/>
      <c r="SQO8" s="27"/>
      <c r="SQP8" s="27"/>
      <c r="SQQ8" s="27"/>
      <c r="SQR8" s="27"/>
      <c r="SQS8" s="27"/>
      <c r="SQT8" s="27"/>
      <c r="SQU8" s="27"/>
      <c r="SQV8" s="27"/>
      <c r="SQW8" s="27"/>
      <c r="SQX8" s="27"/>
      <c r="SQY8" s="27"/>
      <c r="SQZ8" s="27"/>
      <c r="SRA8" s="27"/>
      <c r="SRB8" s="27"/>
      <c r="SRC8" s="27"/>
      <c r="SRD8" s="27"/>
      <c r="SRE8" s="27"/>
      <c r="SRF8" s="27"/>
      <c r="SRG8" s="27"/>
      <c r="SRH8" s="27"/>
      <c r="SRI8" s="27"/>
      <c r="SRJ8" s="27"/>
      <c r="SRK8" s="27"/>
      <c r="SRL8" s="27"/>
      <c r="SRM8" s="27"/>
      <c r="SRN8" s="27"/>
      <c r="SRO8" s="27"/>
      <c r="SRP8" s="27"/>
      <c r="SRQ8" s="27"/>
      <c r="SRR8" s="27"/>
      <c r="SRS8" s="27"/>
      <c r="SRT8" s="27"/>
      <c r="SRU8" s="27"/>
      <c r="SRV8" s="27"/>
      <c r="SRW8" s="27"/>
      <c r="SRX8" s="27"/>
      <c r="SRY8" s="27"/>
      <c r="SRZ8" s="27"/>
      <c r="SSA8" s="27"/>
      <c r="SSB8" s="27"/>
      <c r="SSC8" s="27"/>
      <c r="SSD8" s="27"/>
      <c r="SSE8" s="27"/>
      <c r="SSF8" s="27"/>
      <c r="SSG8" s="27"/>
      <c r="SSH8" s="27"/>
      <c r="SSI8" s="27"/>
      <c r="SSJ8" s="27"/>
      <c r="SSK8" s="27"/>
      <c r="SSL8" s="27"/>
      <c r="SSM8" s="27"/>
      <c r="SSN8" s="27"/>
      <c r="SSO8" s="27"/>
      <c r="SSP8" s="27"/>
      <c r="SSQ8" s="27"/>
      <c r="SSR8" s="27"/>
      <c r="SSS8" s="27"/>
      <c r="SST8" s="27"/>
      <c r="SSU8" s="27"/>
      <c r="SSV8" s="27"/>
      <c r="SSW8" s="27"/>
      <c r="SSX8" s="27"/>
      <c r="SSY8" s="27"/>
      <c r="SSZ8" s="27"/>
      <c r="STA8" s="27"/>
      <c r="STB8" s="27"/>
      <c r="STC8" s="27"/>
      <c r="STD8" s="27"/>
      <c r="STE8" s="27"/>
      <c r="STF8" s="27"/>
      <c r="STG8" s="27"/>
      <c r="STH8" s="27"/>
      <c r="STI8" s="27"/>
      <c r="STJ8" s="27"/>
      <c r="STK8" s="27"/>
      <c r="STL8" s="27"/>
      <c r="STM8" s="27"/>
      <c r="STN8" s="27"/>
      <c r="STO8" s="27"/>
      <c r="STP8" s="27"/>
      <c r="STQ8" s="27"/>
      <c r="STR8" s="27"/>
      <c r="STS8" s="27"/>
      <c r="STT8" s="27"/>
      <c r="STU8" s="27"/>
      <c r="STV8" s="27"/>
      <c r="STW8" s="27"/>
      <c r="STX8" s="27"/>
      <c r="STY8" s="27"/>
      <c r="STZ8" s="27"/>
      <c r="SUA8" s="27"/>
      <c r="SUB8" s="27"/>
      <c r="SUC8" s="27"/>
      <c r="SUD8" s="27"/>
      <c r="SUE8" s="27"/>
      <c r="SUF8" s="27"/>
      <c r="SUG8" s="27"/>
      <c r="SUH8" s="27"/>
      <c r="SUI8" s="27"/>
      <c r="SUJ8" s="27"/>
      <c r="SUK8" s="27"/>
      <c r="SUL8" s="27"/>
      <c r="SUM8" s="27"/>
      <c r="SUN8" s="27"/>
      <c r="SUO8" s="27"/>
      <c r="SUP8" s="27"/>
      <c r="SUQ8" s="27"/>
      <c r="SUR8" s="27"/>
      <c r="SUS8" s="27"/>
      <c r="SUT8" s="27"/>
      <c r="SUU8" s="27"/>
      <c r="SUV8" s="27"/>
      <c r="SUW8" s="27"/>
      <c r="SUX8" s="27"/>
      <c r="SUY8" s="27"/>
      <c r="SUZ8" s="27"/>
      <c r="SVA8" s="27"/>
      <c r="SVB8" s="27"/>
      <c r="SVC8" s="27"/>
      <c r="SVD8" s="27"/>
      <c r="SVE8" s="27"/>
      <c r="SVF8" s="27"/>
      <c r="SVG8" s="27"/>
      <c r="SVH8" s="27"/>
      <c r="SVI8" s="27"/>
      <c r="SVJ8" s="27"/>
      <c r="SVK8" s="27"/>
      <c r="SVL8" s="27"/>
      <c r="SVM8" s="27"/>
      <c r="SVN8" s="27"/>
      <c r="SVO8" s="27"/>
      <c r="SVP8" s="27"/>
      <c r="SVQ8" s="27"/>
      <c r="SVR8" s="27"/>
      <c r="SVS8" s="27"/>
      <c r="SVT8" s="27"/>
      <c r="SVU8" s="27"/>
      <c r="SVV8" s="27"/>
      <c r="SVW8" s="27"/>
      <c r="SVX8" s="27"/>
      <c r="SVY8" s="27"/>
      <c r="SVZ8" s="27"/>
      <c r="SWA8" s="27"/>
      <c r="SWB8" s="27"/>
      <c r="SWC8" s="27"/>
      <c r="SWD8" s="27"/>
      <c r="SWE8" s="27"/>
      <c r="SWF8" s="27"/>
      <c r="SWG8" s="27"/>
      <c r="SWH8" s="27"/>
      <c r="SWI8" s="27"/>
      <c r="SWJ8" s="27"/>
      <c r="SWK8" s="27"/>
      <c r="SWL8" s="27"/>
      <c r="SWM8" s="27"/>
      <c r="SWN8" s="27"/>
      <c r="SWO8" s="27"/>
      <c r="SWP8" s="27"/>
      <c r="SWQ8" s="27"/>
      <c r="SWR8" s="27"/>
      <c r="SWS8" s="27"/>
      <c r="SWT8" s="27"/>
      <c r="SWU8" s="27"/>
      <c r="SWV8" s="27"/>
      <c r="SWW8" s="27"/>
      <c r="SWX8" s="27"/>
      <c r="SWY8" s="27"/>
      <c r="SWZ8" s="27"/>
      <c r="SXA8" s="27"/>
      <c r="SXB8" s="27"/>
      <c r="SXC8" s="27"/>
      <c r="SXD8" s="27"/>
      <c r="SXE8" s="27"/>
      <c r="SXF8" s="27"/>
      <c r="SXG8" s="27"/>
      <c r="SXH8" s="27"/>
      <c r="SXI8" s="27"/>
      <c r="SXJ8" s="27"/>
      <c r="SXK8" s="27"/>
      <c r="SXL8" s="27"/>
      <c r="SXM8" s="27"/>
      <c r="SXN8" s="27"/>
      <c r="SXO8" s="27"/>
      <c r="SXP8" s="27"/>
      <c r="SXQ8" s="27"/>
      <c r="SXR8" s="27"/>
      <c r="SXS8" s="27"/>
      <c r="SXT8" s="27"/>
      <c r="SXU8" s="27"/>
      <c r="SXV8" s="27"/>
      <c r="SXW8" s="27"/>
      <c r="SXX8" s="27"/>
      <c r="SXY8" s="27"/>
      <c r="SXZ8" s="27"/>
      <c r="SYA8" s="27"/>
      <c r="SYB8" s="27"/>
      <c r="SYC8" s="27"/>
      <c r="SYD8" s="27"/>
      <c r="SYE8" s="27"/>
      <c r="SYF8" s="27"/>
      <c r="SYG8" s="27"/>
      <c r="SYH8" s="27"/>
      <c r="SYI8" s="27"/>
      <c r="SYJ8" s="27"/>
      <c r="SYK8" s="27"/>
      <c r="SYL8" s="27"/>
      <c r="SYM8" s="27"/>
      <c r="SYN8" s="27"/>
      <c r="SYO8" s="27"/>
      <c r="SYP8" s="27"/>
      <c r="SYQ8" s="27"/>
      <c r="SYR8" s="27"/>
      <c r="SYS8" s="27"/>
      <c r="SYT8" s="27"/>
      <c r="SYU8" s="27"/>
      <c r="SYV8" s="27"/>
      <c r="SYW8" s="27"/>
      <c r="SYX8" s="27"/>
      <c r="SYY8" s="27"/>
      <c r="SYZ8" s="27"/>
      <c r="SZA8" s="27"/>
      <c r="SZB8" s="27"/>
      <c r="SZC8" s="27"/>
      <c r="SZD8" s="27"/>
      <c r="SZE8" s="27"/>
      <c r="SZF8" s="27"/>
      <c r="SZG8" s="27"/>
      <c r="SZH8" s="27"/>
      <c r="SZI8" s="27"/>
      <c r="SZJ8" s="27"/>
      <c r="SZK8" s="27"/>
      <c r="SZL8" s="27"/>
      <c r="SZM8" s="27"/>
      <c r="SZN8" s="27"/>
      <c r="SZO8" s="27"/>
      <c r="SZP8" s="27"/>
      <c r="SZQ8" s="27"/>
      <c r="SZR8" s="27"/>
      <c r="SZS8" s="27"/>
      <c r="SZT8" s="27"/>
      <c r="SZU8" s="27"/>
      <c r="SZV8" s="27"/>
      <c r="SZW8" s="27"/>
      <c r="SZX8" s="27"/>
      <c r="SZY8" s="27"/>
      <c r="SZZ8" s="27"/>
      <c r="TAA8" s="27"/>
      <c r="TAB8" s="27"/>
      <c r="TAC8" s="27"/>
      <c r="TAD8" s="27"/>
      <c r="TAE8" s="27"/>
      <c r="TAF8" s="27"/>
      <c r="TAG8" s="27"/>
      <c r="TAH8" s="27"/>
      <c r="TAI8" s="27"/>
      <c r="TAJ8" s="27"/>
      <c r="TAK8" s="27"/>
      <c r="TAL8" s="27"/>
      <c r="TAM8" s="27"/>
      <c r="TAN8" s="27"/>
      <c r="TAO8" s="27"/>
      <c r="TAP8" s="27"/>
      <c r="TAQ8" s="27"/>
      <c r="TAR8" s="27"/>
      <c r="TAS8" s="27"/>
      <c r="TAT8" s="27"/>
      <c r="TAU8" s="27"/>
      <c r="TAV8" s="27"/>
      <c r="TAW8" s="27"/>
      <c r="TAX8" s="27"/>
      <c r="TAY8" s="27"/>
      <c r="TAZ8" s="27"/>
      <c r="TBA8" s="27"/>
      <c r="TBB8" s="27"/>
      <c r="TBC8" s="27"/>
      <c r="TBD8" s="27"/>
      <c r="TBE8" s="27"/>
      <c r="TBF8" s="27"/>
      <c r="TBG8" s="27"/>
      <c r="TBH8" s="27"/>
      <c r="TBI8" s="27"/>
      <c r="TBJ8" s="27"/>
      <c r="TBK8" s="27"/>
      <c r="TBL8" s="27"/>
      <c r="TBM8" s="27"/>
      <c r="TBN8" s="27"/>
      <c r="TBO8" s="27"/>
      <c r="TBP8" s="27"/>
      <c r="TBQ8" s="27"/>
      <c r="TBR8" s="27"/>
      <c r="TBS8" s="27"/>
      <c r="TBT8" s="27"/>
      <c r="TBU8" s="27"/>
      <c r="TBV8" s="27"/>
      <c r="TBW8" s="27"/>
      <c r="TBX8" s="27"/>
      <c r="TBY8" s="27"/>
      <c r="TBZ8" s="27"/>
      <c r="TCA8" s="27"/>
      <c r="TCB8" s="27"/>
      <c r="TCC8" s="27"/>
      <c r="TCD8" s="27"/>
      <c r="TCE8" s="27"/>
      <c r="TCF8" s="27"/>
      <c r="TCG8" s="27"/>
      <c r="TCH8" s="27"/>
      <c r="TCI8" s="27"/>
      <c r="TCJ8" s="27"/>
      <c r="TCK8" s="27"/>
      <c r="TCL8" s="27"/>
      <c r="TCM8" s="27"/>
      <c r="TCN8" s="27"/>
      <c r="TCO8" s="27"/>
      <c r="TCP8" s="27"/>
      <c r="TCQ8" s="27"/>
      <c r="TCR8" s="27"/>
      <c r="TCS8" s="27"/>
      <c r="TCT8" s="27"/>
      <c r="TCU8" s="27"/>
      <c r="TCV8" s="27"/>
      <c r="TCW8" s="27"/>
      <c r="TCX8" s="27"/>
      <c r="TCY8" s="27"/>
      <c r="TCZ8" s="27"/>
      <c r="TDA8" s="27"/>
      <c r="TDB8" s="27"/>
      <c r="TDC8" s="27"/>
      <c r="TDD8" s="27"/>
      <c r="TDE8" s="27"/>
      <c r="TDF8" s="27"/>
      <c r="TDG8" s="27"/>
      <c r="TDH8" s="27"/>
      <c r="TDI8" s="27"/>
      <c r="TDJ8" s="27"/>
      <c r="TDK8" s="27"/>
      <c r="TDL8" s="27"/>
      <c r="TDM8" s="27"/>
      <c r="TDN8" s="27"/>
      <c r="TDO8" s="27"/>
      <c r="TDP8" s="27"/>
      <c r="TDQ8" s="27"/>
      <c r="TDR8" s="27"/>
      <c r="TDS8" s="27"/>
      <c r="TDT8" s="27"/>
      <c r="TDU8" s="27"/>
      <c r="TDV8" s="27"/>
      <c r="TDW8" s="27"/>
      <c r="TDX8" s="27"/>
      <c r="TDY8" s="27"/>
      <c r="TDZ8" s="27"/>
      <c r="TEA8" s="27"/>
      <c r="TEB8" s="27"/>
      <c r="TEC8" s="27"/>
      <c r="TED8" s="27"/>
      <c r="TEE8" s="27"/>
      <c r="TEF8" s="27"/>
      <c r="TEG8" s="27"/>
      <c r="TEH8" s="27"/>
      <c r="TEI8" s="27"/>
      <c r="TEJ8" s="27"/>
      <c r="TEK8" s="27"/>
      <c r="TEL8" s="27"/>
      <c r="TEM8" s="27"/>
      <c r="TEN8" s="27"/>
      <c r="TEO8" s="27"/>
      <c r="TEP8" s="27"/>
      <c r="TEQ8" s="27"/>
      <c r="TER8" s="27"/>
      <c r="TES8" s="27"/>
      <c r="TET8" s="27"/>
      <c r="TEU8" s="27"/>
      <c r="TEV8" s="27"/>
      <c r="TEW8" s="27"/>
      <c r="TEX8" s="27"/>
      <c r="TEY8" s="27"/>
      <c r="TEZ8" s="27"/>
      <c r="TFA8" s="27"/>
      <c r="TFB8" s="27"/>
      <c r="TFC8" s="27"/>
      <c r="TFD8" s="27"/>
      <c r="TFE8" s="27"/>
      <c r="TFF8" s="27"/>
      <c r="TFG8" s="27"/>
      <c r="TFH8" s="27"/>
      <c r="TFI8" s="27"/>
      <c r="TFJ8" s="27"/>
      <c r="TFK8" s="27"/>
      <c r="TFL8" s="27"/>
      <c r="TFM8" s="27"/>
      <c r="TFN8" s="27"/>
      <c r="TFO8" s="27"/>
      <c r="TFP8" s="27"/>
      <c r="TFQ8" s="27"/>
      <c r="TFR8" s="27"/>
      <c r="TFS8" s="27"/>
      <c r="TFT8" s="27"/>
      <c r="TFU8" s="27"/>
      <c r="TFV8" s="27"/>
      <c r="TFW8" s="27"/>
      <c r="TFX8" s="27"/>
      <c r="TFY8" s="27"/>
      <c r="TFZ8" s="27"/>
      <c r="TGA8" s="27"/>
      <c r="TGB8" s="27"/>
      <c r="TGC8" s="27"/>
      <c r="TGD8" s="27"/>
      <c r="TGE8" s="27"/>
      <c r="TGF8" s="27"/>
      <c r="TGG8" s="27"/>
      <c r="TGH8" s="27"/>
      <c r="TGI8" s="27"/>
      <c r="TGJ8" s="27"/>
      <c r="TGK8" s="27"/>
      <c r="TGL8" s="27"/>
      <c r="TGM8" s="27"/>
      <c r="TGN8" s="27"/>
      <c r="TGO8" s="27"/>
      <c r="TGP8" s="27"/>
      <c r="TGQ8" s="27"/>
      <c r="TGR8" s="27"/>
      <c r="TGS8" s="27"/>
      <c r="TGT8" s="27"/>
      <c r="TGU8" s="27"/>
      <c r="TGV8" s="27"/>
      <c r="TGW8" s="27"/>
      <c r="TGX8" s="27"/>
      <c r="TGY8" s="27"/>
      <c r="TGZ8" s="27"/>
      <c r="THA8" s="27"/>
      <c r="THB8" s="27"/>
      <c r="THC8" s="27"/>
      <c r="THD8" s="27"/>
      <c r="THE8" s="27"/>
      <c r="THF8" s="27"/>
      <c r="THG8" s="27"/>
      <c r="THH8" s="27"/>
      <c r="THI8" s="27"/>
      <c r="THJ8" s="27"/>
      <c r="THK8" s="27"/>
      <c r="THL8" s="27"/>
      <c r="THM8" s="27"/>
      <c r="THN8" s="27"/>
      <c r="THO8" s="27"/>
      <c r="THP8" s="27"/>
      <c r="THQ8" s="27"/>
      <c r="THR8" s="27"/>
      <c r="THS8" s="27"/>
      <c r="THT8" s="27"/>
      <c r="THU8" s="27"/>
      <c r="THV8" s="27"/>
      <c r="THW8" s="27"/>
      <c r="THX8" s="27"/>
      <c r="THY8" s="27"/>
      <c r="THZ8" s="27"/>
      <c r="TIA8" s="27"/>
      <c r="TIB8" s="27"/>
      <c r="TIC8" s="27"/>
      <c r="TID8" s="27"/>
      <c r="TIE8" s="27"/>
      <c r="TIF8" s="27"/>
      <c r="TIG8" s="27"/>
      <c r="TIH8" s="27"/>
      <c r="TII8" s="27"/>
      <c r="TIJ8" s="27"/>
      <c r="TIK8" s="27"/>
      <c r="TIL8" s="27"/>
      <c r="TIM8" s="27"/>
      <c r="TIN8" s="27"/>
      <c r="TIO8" s="27"/>
      <c r="TIP8" s="27"/>
      <c r="TIQ8" s="27"/>
      <c r="TIR8" s="27"/>
      <c r="TIS8" s="27"/>
      <c r="TIT8" s="27"/>
      <c r="TIU8" s="27"/>
      <c r="TIV8" s="27"/>
      <c r="TIW8" s="27"/>
      <c r="TIX8" s="27"/>
      <c r="TIY8" s="27"/>
      <c r="TIZ8" s="27"/>
      <c r="TJA8" s="27"/>
      <c r="TJB8" s="27"/>
      <c r="TJC8" s="27"/>
      <c r="TJD8" s="27"/>
      <c r="TJE8" s="27"/>
      <c r="TJF8" s="27"/>
      <c r="TJG8" s="27"/>
      <c r="TJH8" s="27"/>
      <c r="TJI8" s="27"/>
      <c r="TJJ8" s="27"/>
      <c r="TJK8" s="27"/>
      <c r="TJL8" s="27"/>
      <c r="TJM8" s="27"/>
      <c r="TJN8" s="27"/>
      <c r="TJO8" s="27"/>
      <c r="TJP8" s="27"/>
      <c r="TJQ8" s="27"/>
      <c r="TJR8" s="27"/>
      <c r="TJS8" s="27"/>
      <c r="TJT8" s="27"/>
      <c r="TJU8" s="27"/>
      <c r="TJV8" s="27"/>
      <c r="TJW8" s="27"/>
      <c r="TJX8" s="27"/>
      <c r="TJY8" s="27"/>
      <c r="TJZ8" s="27"/>
      <c r="TKA8" s="27"/>
      <c r="TKB8" s="27"/>
      <c r="TKC8" s="27"/>
      <c r="TKD8" s="27"/>
      <c r="TKE8" s="27"/>
      <c r="TKF8" s="27"/>
      <c r="TKG8" s="27"/>
      <c r="TKH8" s="27"/>
      <c r="TKI8" s="27"/>
      <c r="TKJ8" s="27"/>
      <c r="TKK8" s="27"/>
      <c r="TKL8" s="27"/>
      <c r="TKM8" s="27"/>
      <c r="TKN8" s="27"/>
      <c r="TKO8" s="27"/>
      <c r="TKP8" s="27"/>
      <c r="TKQ8" s="27"/>
      <c r="TKR8" s="27"/>
      <c r="TKS8" s="27"/>
      <c r="TKT8" s="27"/>
      <c r="TKU8" s="27"/>
      <c r="TKV8" s="27"/>
      <c r="TKW8" s="27"/>
      <c r="TKX8" s="27"/>
      <c r="TKY8" s="27"/>
      <c r="TKZ8" s="27"/>
      <c r="TLA8" s="27"/>
      <c r="TLB8" s="27"/>
      <c r="TLC8" s="27"/>
      <c r="TLD8" s="27"/>
      <c r="TLE8" s="27"/>
      <c r="TLF8" s="27"/>
      <c r="TLG8" s="27"/>
      <c r="TLH8" s="27"/>
      <c r="TLI8" s="27"/>
      <c r="TLJ8" s="27"/>
      <c r="TLK8" s="27"/>
      <c r="TLL8" s="27"/>
      <c r="TLM8" s="27"/>
      <c r="TLN8" s="27"/>
      <c r="TLO8" s="27"/>
      <c r="TLP8" s="27"/>
      <c r="TLQ8" s="27"/>
      <c r="TLR8" s="27"/>
      <c r="TLS8" s="27"/>
      <c r="TLT8" s="27"/>
      <c r="TLU8" s="27"/>
      <c r="TLV8" s="27"/>
      <c r="TLW8" s="27"/>
      <c r="TLX8" s="27"/>
      <c r="TLY8" s="27"/>
      <c r="TLZ8" s="27"/>
      <c r="TMA8" s="27"/>
      <c r="TMB8" s="27"/>
      <c r="TMC8" s="27"/>
      <c r="TMD8" s="27"/>
      <c r="TME8" s="27"/>
      <c r="TMF8" s="27"/>
      <c r="TMG8" s="27"/>
      <c r="TMH8" s="27"/>
      <c r="TMI8" s="27"/>
      <c r="TMJ8" s="27"/>
      <c r="TMK8" s="27"/>
      <c r="TML8" s="27"/>
      <c r="TMM8" s="27"/>
      <c r="TMN8" s="27"/>
      <c r="TMO8" s="27"/>
      <c r="TMP8" s="27"/>
      <c r="TMQ8" s="27"/>
      <c r="TMR8" s="27"/>
      <c r="TMS8" s="27"/>
      <c r="TMT8" s="27"/>
      <c r="TMU8" s="27"/>
      <c r="TMV8" s="27"/>
      <c r="TMW8" s="27"/>
      <c r="TMX8" s="27"/>
      <c r="TMY8" s="27"/>
      <c r="TMZ8" s="27"/>
      <c r="TNA8" s="27"/>
      <c r="TNB8" s="27"/>
      <c r="TNC8" s="27"/>
      <c r="TND8" s="27"/>
      <c r="TNE8" s="27"/>
      <c r="TNF8" s="27"/>
      <c r="TNG8" s="27"/>
      <c r="TNH8" s="27"/>
      <c r="TNI8" s="27"/>
      <c r="TNJ8" s="27"/>
      <c r="TNK8" s="27"/>
      <c r="TNL8" s="27"/>
      <c r="TNM8" s="27"/>
      <c r="TNN8" s="27"/>
      <c r="TNO8" s="27"/>
      <c r="TNP8" s="27"/>
      <c r="TNQ8" s="27"/>
      <c r="TNR8" s="27"/>
      <c r="TNS8" s="27"/>
      <c r="TNT8" s="27"/>
      <c r="TNU8" s="27"/>
      <c r="TNV8" s="27"/>
      <c r="TNW8" s="27"/>
      <c r="TNX8" s="27"/>
      <c r="TNY8" s="27"/>
      <c r="TNZ8" s="27"/>
      <c r="TOA8" s="27"/>
      <c r="TOB8" s="27"/>
      <c r="TOC8" s="27"/>
      <c r="TOD8" s="27"/>
      <c r="TOE8" s="27"/>
      <c r="TOF8" s="27"/>
      <c r="TOG8" s="27"/>
      <c r="TOH8" s="27"/>
      <c r="TOI8" s="27"/>
      <c r="TOJ8" s="27"/>
      <c r="TOK8" s="27"/>
      <c r="TOL8" s="27"/>
      <c r="TOM8" s="27"/>
      <c r="TON8" s="27"/>
      <c r="TOO8" s="27"/>
      <c r="TOP8" s="27"/>
      <c r="TOQ8" s="27"/>
      <c r="TOR8" s="27"/>
      <c r="TOS8" s="27"/>
      <c r="TOT8" s="27"/>
      <c r="TOU8" s="27"/>
      <c r="TOV8" s="27"/>
      <c r="TOW8" s="27"/>
      <c r="TOX8" s="27"/>
      <c r="TOY8" s="27"/>
      <c r="TOZ8" s="27"/>
      <c r="TPA8" s="27"/>
      <c r="TPB8" s="27"/>
      <c r="TPC8" s="27"/>
      <c r="TPD8" s="27"/>
      <c r="TPE8" s="27"/>
      <c r="TPF8" s="27"/>
      <c r="TPG8" s="27"/>
      <c r="TPH8" s="27"/>
      <c r="TPI8" s="27"/>
      <c r="TPJ8" s="27"/>
      <c r="TPK8" s="27"/>
      <c r="TPL8" s="27"/>
      <c r="TPM8" s="27"/>
      <c r="TPN8" s="27"/>
      <c r="TPO8" s="27"/>
      <c r="TPP8" s="27"/>
      <c r="TPQ8" s="27"/>
      <c r="TPR8" s="27"/>
      <c r="TPS8" s="27"/>
      <c r="TPT8" s="27"/>
      <c r="TPU8" s="27"/>
      <c r="TPV8" s="27"/>
      <c r="TPW8" s="27"/>
      <c r="TPX8" s="27"/>
      <c r="TPY8" s="27"/>
      <c r="TPZ8" s="27"/>
      <c r="TQA8" s="27"/>
      <c r="TQB8" s="27"/>
      <c r="TQC8" s="27"/>
      <c r="TQD8" s="27"/>
      <c r="TQE8" s="27"/>
      <c r="TQF8" s="27"/>
      <c r="TQG8" s="27"/>
      <c r="TQH8" s="27"/>
      <c r="TQI8" s="27"/>
      <c r="TQJ8" s="27"/>
      <c r="TQK8" s="27"/>
      <c r="TQL8" s="27"/>
      <c r="TQM8" s="27"/>
      <c r="TQN8" s="27"/>
      <c r="TQO8" s="27"/>
      <c r="TQP8" s="27"/>
      <c r="TQQ8" s="27"/>
      <c r="TQR8" s="27"/>
      <c r="TQS8" s="27"/>
      <c r="TQT8" s="27"/>
      <c r="TQU8" s="27"/>
      <c r="TQV8" s="27"/>
      <c r="TQW8" s="27"/>
      <c r="TQX8" s="27"/>
      <c r="TQY8" s="27"/>
      <c r="TQZ8" s="27"/>
      <c r="TRA8" s="27"/>
      <c r="TRB8" s="27"/>
      <c r="TRC8" s="27"/>
      <c r="TRD8" s="27"/>
      <c r="TRE8" s="27"/>
      <c r="TRF8" s="27"/>
      <c r="TRG8" s="27"/>
      <c r="TRH8" s="27"/>
      <c r="TRI8" s="27"/>
      <c r="TRJ8" s="27"/>
      <c r="TRK8" s="27"/>
      <c r="TRL8" s="27"/>
      <c r="TRM8" s="27"/>
      <c r="TRN8" s="27"/>
      <c r="TRO8" s="27"/>
      <c r="TRP8" s="27"/>
      <c r="TRQ8" s="27"/>
      <c r="TRR8" s="27"/>
      <c r="TRS8" s="27"/>
      <c r="TRT8" s="27"/>
      <c r="TRU8" s="27"/>
      <c r="TRV8" s="27"/>
      <c r="TRW8" s="27"/>
      <c r="TRX8" s="27"/>
      <c r="TRY8" s="27"/>
      <c r="TRZ8" s="27"/>
      <c r="TSA8" s="27"/>
      <c r="TSB8" s="27"/>
      <c r="TSC8" s="27"/>
      <c r="TSD8" s="27"/>
      <c r="TSE8" s="27"/>
      <c r="TSF8" s="27"/>
      <c r="TSG8" s="27"/>
      <c r="TSH8" s="27"/>
      <c r="TSI8" s="27"/>
      <c r="TSJ8" s="27"/>
      <c r="TSK8" s="27"/>
      <c r="TSL8" s="27"/>
      <c r="TSM8" s="27"/>
      <c r="TSN8" s="27"/>
      <c r="TSO8" s="27"/>
      <c r="TSP8" s="27"/>
      <c r="TSQ8" s="27"/>
      <c r="TSR8" s="27"/>
      <c r="TSS8" s="27"/>
      <c r="TST8" s="27"/>
      <c r="TSU8" s="27"/>
      <c r="TSV8" s="27"/>
      <c r="TSW8" s="27"/>
      <c r="TSX8" s="27"/>
      <c r="TSY8" s="27"/>
      <c r="TSZ8" s="27"/>
      <c r="TTA8" s="27"/>
      <c r="TTB8" s="27"/>
      <c r="TTC8" s="27"/>
      <c r="TTD8" s="27"/>
      <c r="TTE8" s="27"/>
      <c r="TTF8" s="27"/>
      <c r="TTG8" s="27"/>
      <c r="TTH8" s="27"/>
      <c r="TTI8" s="27"/>
      <c r="TTJ8" s="27"/>
      <c r="TTK8" s="27"/>
      <c r="TTL8" s="27"/>
      <c r="TTM8" s="27"/>
      <c r="TTN8" s="27"/>
      <c r="TTO8" s="27"/>
      <c r="TTP8" s="27"/>
      <c r="TTQ8" s="27"/>
      <c r="TTR8" s="27"/>
      <c r="TTS8" s="27"/>
      <c r="TTT8" s="27"/>
      <c r="TTU8" s="27"/>
      <c r="TTV8" s="27"/>
      <c r="TTW8" s="27"/>
      <c r="TTX8" s="27"/>
      <c r="TTY8" s="27"/>
      <c r="TTZ8" s="27"/>
      <c r="TUA8" s="27"/>
      <c r="TUB8" s="27"/>
      <c r="TUC8" s="27"/>
      <c r="TUD8" s="27"/>
      <c r="TUE8" s="27"/>
      <c r="TUF8" s="27"/>
      <c r="TUG8" s="27"/>
      <c r="TUH8" s="27"/>
      <c r="TUI8" s="27"/>
      <c r="TUJ8" s="27"/>
      <c r="TUK8" s="27"/>
      <c r="TUL8" s="27"/>
      <c r="TUM8" s="27"/>
      <c r="TUN8" s="27"/>
      <c r="TUO8" s="27"/>
      <c r="TUP8" s="27"/>
      <c r="TUQ8" s="27"/>
      <c r="TUR8" s="27"/>
      <c r="TUS8" s="27"/>
      <c r="TUT8" s="27"/>
      <c r="TUU8" s="27"/>
      <c r="TUV8" s="27"/>
      <c r="TUW8" s="27"/>
      <c r="TUX8" s="27"/>
      <c r="TUY8" s="27"/>
      <c r="TUZ8" s="27"/>
      <c r="TVA8" s="27"/>
      <c r="TVB8" s="27"/>
      <c r="TVC8" s="27"/>
      <c r="TVD8" s="27"/>
      <c r="TVE8" s="27"/>
      <c r="TVF8" s="27"/>
      <c r="TVG8" s="27"/>
      <c r="TVH8" s="27"/>
      <c r="TVI8" s="27"/>
      <c r="TVJ8" s="27"/>
      <c r="TVK8" s="27"/>
      <c r="TVL8" s="27"/>
      <c r="TVM8" s="27"/>
      <c r="TVN8" s="27"/>
      <c r="TVO8" s="27"/>
      <c r="TVP8" s="27"/>
      <c r="TVQ8" s="27"/>
      <c r="TVR8" s="27"/>
      <c r="TVS8" s="27"/>
      <c r="TVT8" s="27"/>
      <c r="TVU8" s="27"/>
      <c r="TVV8" s="27"/>
      <c r="TVW8" s="27"/>
      <c r="TVX8" s="27"/>
      <c r="TVY8" s="27"/>
      <c r="TVZ8" s="27"/>
      <c r="TWA8" s="27"/>
      <c r="TWB8" s="27"/>
      <c r="TWC8" s="27"/>
      <c r="TWD8" s="27"/>
      <c r="TWE8" s="27"/>
      <c r="TWF8" s="27"/>
      <c r="TWG8" s="27"/>
      <c r="TWH8" s="27"/>
      <c r="TWI8" s="27"/>
      <c r="TWJ8" s="27"/>
      <c r="TWK8" s="27"/>
      <c r="TWL8" s="27"/>
      <c r="TWM8" s="27"/>
      <c r="TWN8" s="27"/>
      <c r="TWO8" s="27"/>
      <c r="TWP8" s="27"/>
      <c r="TWQ8" s="27"/>
      <c r="TWR8" s="27"/>
      <c r="TWS8" s="27"/>
      <c r="TWT8" s="27"/>
      <c r="TWU8" s="27"/>
      <c r="TWV8" s="27"/>
      <c r="TWW8" s="27"/>
      <c r="TWX8" s="27"/>
      <c r="TWY8" s="27"/>
      <c r="TWZ8" s="27"/>
      <c r="TXA8" s="27"/>
      <c r="TXB8" s="27"/>
      <c r="TXC8" s="27"/>
      <c r="TXD8" s="27"/>
      <c r="TXE8" s="27"/>
      <c r="TXF8" s="27"/>
      <c r="TXG8" s="27"/>
      <c r="TXH8" s="27"/>
      <c r="TXI8" s="27"/>
      <c r="TXJ8" s="27"/>
      <c r="TXK8" s="27"/>
      <c r="TXL8" s="27"/>
      <c r="TXM8" s="27"/>
      <c r="TXN8" s="27"/>
      <c r="TXO8" s="27"/>
      <c r="TXP8" s="27"/>
      <c r="TXQ8" s="27"/>
      <c r="TXR8" s="27"/>
      <c r="TXS8" s="27"/>
      <c r="TXT8" s="27"/>
      <c r="TXU8" s="27"/>
      <c r="TXV8" s="27"/>
      <c r="TXW8" s="27"/>
      <c r="TXX8" s="27"/>
      <c r="TXY8" s="27"/>
      <c r="TXZ8" s="27"/>
      <c r="TYA8" s="27"/>
      <c r="TYB8" s="27"/>
      <c r="TYC8" s="27"/>
      <c r="TYD8" s="27"/>
      <c r="TYE8" s="27"/>
      <c r="TYF8" s="27"/>
      <c r="TYG8" s="27"/>
      <c r="TYH8" s="27"/>
      <c r="TYI8" s="27"/>
      <c r="TYJ8" s="27"/>
      <c r="TYK8" s="27"/>
      <c r="TYL8" s="27"/>
      <c r="TYM8" s="27"/>
      <c r="TYN8" s="27"/>
      <c r="TYO8" s="27"/>
      <c r="TYP8" s="27"/>
      <c r="TYQ8" s="27"/>
      <c r="TYR8" s="27"/>
      <c r="TYS8" s="27"/>
      <c r="TYT8" s="27"/>
      <c r="TYU8" s="27"/>
      <c r="TYV8" s="27"/>
      <c r="TYW8" s="27"/>
      <c r="TYX8" s="27"/>
      <c r="TYY8" s="27"/>
      <c r="TYZ8" s="27"/>
      <c r="TZA8" s="27"/>
      <c r="TZB8" s="27"/>
      <c r="TZC8" s="27"/>
      <c r="TZD8" s="27"/>
      <c r="TZE8" s="27"/>
      <c r="TZF8" s="27"/>
      <c r="TZG8" s="27"/>
      <c r="TZH8" s="27"/>
      <c r="TZI8" s="27"/>
      <c r="TZJ8" s="27"/>
      <c r="TZK8" s="27"/>
      <c r="TZL8" s="27"/>
      <c r="TZM8" s="27"/>
      <c r="TZN8" s="27"/>
      <c r="TZO8" s="27"/>
      <c r="TZP8" s="27"/>
      <c r="TZQ8" s="27"/>
      <c r="TZR8" s="27"/>
      <c r="TZS8" s="27"/>
      <c r="TZT8" s="27"/>
      <c r="TZU8" s="27"/>
      <c r="TZV8" s="27"/>
      <c r="TZW8" s="27"/>
      <c r="TZX8" s="27"/>
      <c r="TZY8" s="27"/>
      <c r="TZZ8" s="27"/>
      <c r="UAA8" s="27"/>
      <c r="UAB8" s="27"/>
      <c r="UAC8" s="27"/>
      <c r="UAD8" s="27"/>
      <c r="UAE8" s="27"/>
      <c r="UAF8" s="27"/>
      <c r="UAG8" s="27"/>
      <c r="UAH8" s="27"/>
      <c r="UAI8" s="27"/>
      <c r="UAJ8" s="27"/>
      <c r="UAK8" s="27"/>
      <c r="UAL8" s="27"/>
      <c r="UAM8" s="27"/>
      <c r="UAN8" s="27"/>
      <c r="UAO8" s="27"/>
      <c r="UAP8" s="27"/>
      <c r="UAQ8" s="27"/>
      <c r="UAR8" s="27"/>
      <c r="UAS8" s="27"/>
      <c r="UAT8" s="27"/>
      <c r="UAU8" s="27"/>
      <c r="UAV8" s="27"/>
      <c r="UAW8" s="27"/>
      <c r="UAX8" s="27"/>
      <c r="UAY8" s="27"/>
      <c r="UAZ8" s="27"/>
      <c r="UBA8" s="27"/>
      <c r="UBB8" s="27"/>
      <c r="UBC8" s="27"/>
      <c r="UBD8" s="27"/>
      <c r="UBE8" s="27"/>
      <c r="UBF8" s="27"/>
      <c r="UBG8" s="27"/>
      <c r="UBH8" s="27"/>
      <c r="UBI8" s="27"/>
      <c r="UBJ8" s="27"/>
      <c r="UBK8" s="27"/>
      <c r="UBL8" s="27"/>
      <c r="UBM8" s="27"/>
      <c r="UBN8" s="27"/>
      <c r="UBO8" s="27"/>
      <c r="UBP8" s="27"/>
      <c r="UBQ8" s="27"/>
      <c r="UBR8" s="27"/>
      <c r="UBS8" s="27"/>
      <c r="UBT8" s="27"/>
      <c r="UBU8" s="27"/>
      <c r="UBV8" s="27"/>
      <c r="UBW8" s="27"/>
      <c r="UBX8" s="27"/>
      <c r="UBY8" s="27"/>
      <c r="UBZ8" s="27"/>
      <c r="UCA8" s="27"/>
      <c r="UCB8" s="27"/>
      <c r="UCC8" s="27"/>
      <c r="UCD8" s="27"/>
      <c r="UCE8" s="27"/>
      <c r="UCF8" s="27"/>
      <c r="UCG8" s="27"/>
      <c r="UCH8" s="27"/>
      <c r="UCI8" s="27"/>
      <c r="UCJ8" s="27"/>
      <c r="UCK8" s="27"/>
      <c r="UCL8" s="27"/>
      <c r="UCM8" s="27"/>
      <c r="UCN8" s="27"/>
      <c r="UCO8" s="27"/>
      <c r="UCP8" s="27"/>
      <c r="UCQ8" s="27"/>
      <c r="UCR8" s="27"/>
      <c r="UCS8" s="27"/>
      <c r="UCT8" s="27"/>
      <c r="UCU8" s="27"/>
      <c r="UCV8" s="27"/>
      <c r="UCW8" s="27"/>
      <c r="UCX8" s="27"/>
      <c r="UCY8" s="27"/>
      <c r="UCZ8" s="27"/>
      <c r="UDA8" s="27"/>
      <c r="UDB8" s="27"/>
      <c r="UDC8" s="27"/>
      <c r="UDD8" s="27"/>
      <c r="UDE8" s="27"/>
      <c r="UDF8" s="27"/>
      <c r="UDG8" s="27"/>
      <c r="UDH8" s="27"/>
      <c r="UDI8" s="27"/>
      <c r="UDJ8" s="27"/>
      <c r="UDK8" s="27"/>
      <c r="UDL8" s="27"/>
      <c r="UDM8" s="27"/>
      <c r="UDN8" s="27"/>
      <c r="UDO8" s="27"/>
      <c r="UDP8" s="27"/>
      <c r="UDQ8" s="27"/>
      <c r="UDR8" s="27"/>
      <c r="UDS8" s="27"/>
      <c r="UDT8" s="27"/>
      <c r="UDU8" s="27"/>
      <c r="UDV8" s="27"/>
      <c r="UDW8" s="27"/>
      <c r="UDX8" s="27"/>
      <c r="UDY8" s="27"/>
      <c r="UDZ8" s="27"/>
      <c r="UEA8" s="27"/>
      <c r="UEB8" s="27"/>
      <c r="UEC8" s="27"/>
      <c r="UED8" s="27"/>
      <c r="UEE8" s="27"/>
      <c r="UEF8" s="27"/>
      <c r="UEG8" s="27"/>
      <c r="UEH8" s="27"/>
      <c r="UEI8" s="27"/>
      <c r="UEJ8" s="27"/>
      <c r="UEK8" s="27"/>
      <c r="UEL8" s="27"/>
      <c r="UEM8" s="27"/>
      <c r="UEN8" s="27"/>
      <c r="UEO8" s="27"/>
      <c r="UEP8" s="27"/>
      <c r="UEQ8" s="27"/>
      <c r="UER8" s="27"/>
      <c r="UES8" s="27"/>
      <c r="UET8" s="27"/>
      <c r="UEU8" s="27"/>
      <c r="UEV8" s="27"/>
      <c r="UEW8" s="27"/>
      <c r="UEX8" s="27"/>
      <c r="UEY8" s="27"/>
      <c r="UEZ8" s="27"/>
      <c r="UFA8" s="27"/>
      <c r="UFB8" s="27"/>
      <c r="UFC8" s="27"/>
      <c r="UFD8" s="27"/>
      <c r="UFE8" s="27"/>
      <c r="UFF8" s="27"/>
      <c r="UFG8" s="27"/>
      <c r="UFH8" s="27"/>
      <c r="UFI8" s="27"/>
      <c r="UFJ8" s="27"/>
      <c r="UFK8" s="27"/>
      <c r="UFL8" s="27"/>
      <c r="UFM8" s="27"/>
      <c r="UFN8" s="27"/>
      <c r="UFO8" s="27"/>
      <c r="UFP8" s="27"/>
      <c r="UFQ8" s="27"/>
      <c r="UFR8" s="27"/>
      <c r="UFS8" s="27"/>
      <c r="UFT8" s="27"/>
      <c r="UFU8" s="27"/>
      <c r="UFV8" s="27"/>
      <c r="UFW8" s="27"/>
      <c r="UFX8" s="27"/>
      <c r="UFY8" s="27"/>
      <c r="UFZ8" s="27"/>
      <c r="UGA8" s="27"/>
      <c r="UGB8" s="27"/>
      <c r="UGC8" s="27"/>
      <c r="UGD8" s="27"/>
      <c r="UGE8" s="27"/>
      <c r="UGF8" s="27"/>
      <c r="UGG8" s="27"/>
      <c r="UGH8" s="27"/>
      <c r="UGI8" s="27"/>
      <c r="UGJ8" s="27"/>
      <c r="UGK8" s="27"/>
      <c r="UGL8" s="27"/>
      <c r="UGM8" s="27"/>
      <c r="UGN8" s="27"/>
      <c r="UGO8" s="27"/>
      <c r="UGP8" s="27"/>
      <c r="UGQ8" s="27"/>
      <c r="UGR8" s="27"/>
      <c r="UGS8" s="27"/>
      <c r="UGT8" s="27"/>
      <c r="UGU8" s="27"/>
      <c r="UGV8" s="27"/>
      <c r="UGW8" s="27"/>
      <c r="UGX8" s="27"/>
      <c r="UGY8" s="27"/>
      <c r="UGZ8" s="27"/>
      <c r="UHA8" s="27"/>
      <c r="UHB8" s="27"/>
      <c r="UHC8" s="27"/>
      <c r="UHD8" s="27"/>
      <c r="UHE8" s="27"/>
      <c r="UHF8" s="27"/>
      <c r="UHG8" s="27"/>
      <c r="UHH8" s="27"/>
      <c r="UHI8" s="27"/>
      <c r="UHJ8" s="27"/>
      <c r="UHK8" s="27"/>
      <c r="UHL8" s="27"/>
      <c r="UHM8" s="27"/>
      <c r="UHN8" s="27"/>
      <c r="UHO8" s="27"/>
      <c r="UHP8" s="27"/>
      <c r="UHQ8" s="27"/>
      <c r="UHR8" s="27"/>
      <c r="UHS8" s="27"/>
      <c r="UHT8" s="27"/>
      <c r="UHU8" s="27"/>
      <c r="UHV8" s="27"/>
      <c r="UHW8" s="27"/>
      <c r="UHX8" s="27"/>
      <c r="UHY8" s="27"/>
      <c r="UHZ8" s="27"/>
      <c r="UIA8" s="27"/>
      <c r="UIB8" s="27"/>
      <c r="UIC8" s="27"/>
      <c r="UID8" s="27"/>
      <c r="UIE8" s="27"/>
      <c r="UIF8" s="27"/>
      <c r="UIG8" s="27"/>
      <c r="UIH8" s="27"/>
      <c r="UII8" s="27"/>
      <c r="UIJ8" s="27"/>
      <c r="UIK8" s="27"/>
      <c r="UIL8" s="27"/>
      <c r="UIM8" s="27"/>
      <c r="UIN8" s="27"/>
      <c r="UIO8" s="27"/>
      <c r="UIP8" s="27"/>
      <c r="UIQ8" s="27"/>
      <c r="UIR8" s="27"/>
      <c r="UIS8" s="27"/>
      <c r="UIT8" s="27"/>
      <c r="UIU8" s="27"/>
      <c r="UIV8" s="27"/>
      <c r="UIW8" s="27"/>
      <c r="UIX8" s="27"/>
      <c r="UIY8" s="27"/>
      <c r="UIZ8" s="27"/>
      <c r="UJA8" s="27"/>
      <c r="UJB8" s="27"/>
      <c r="UJC8" s="27"/>
      <c r="UJD8" s="27"/>
      <c r="UJE8" s="27"/>
      <c r="UJF8" s="27"/>
      <c r="UJG8" s="27"/>
      <c r="UJH8" s="27"/>
      <c r="UJI8" s="27"/>
      <c r="UJJ8" s="27"/>
      <c r="UJK8" s="27"/>
      <c r="UJL8" s="27"/>
      <c r="UJM8" s="27"/>
      <c r="UJN8" s="27"/>
      <c r="UJO8" s="27"/>
      <c r="UJP8" s="27"/>
      <c r="UJQ8" s="27"/>
      <c r="UJR8" s="27"/>
      <c r="UJS8" s="27"/>
      <c r="UJT8" s="27"/>
      <c r="UJU8" s="27"/>
      <c r="UJV8" s="27"/>
      <c r="UJW8" s="27"/>
      <c r="UJX8" s="27"/>
      <c r="UJY8" s="27"/>
      <c r="UJZ8" s="27"/>
      <c r="UKA8" s="27"/>
      <c r="UKB8" s="27"/>
      <c r="UKC8" s="27"/>
      <c r="UKD8" s="27"/>
      <c r="UKE8" s="27"/>
      <c r="UKF8" s="27"/>
      <c r="UKG8" s="27"/>
      <c r="UKH8" s="27"/>
      <c r="UKI8" s="27"/>
      <c r="UKJ8" s="27"/>
      <c r="UKK8" s="27"/>
      <c r="UKL8" s="27"/>
      <c r="UKM8" s="27"/>
      <c r="UKN8" s="27"/>
      <c r="UKO8" s="27"/>
      <c r="UKP8" s="27"/>
      <c r="UKQ8" s="27"/>
      <c r="UKR8" s="27"/>
      <c r="UKS8" s="27"/>
      <c r="UKT8" s="27"/>
      <c r="UKU8" s="27"/>
      <c r="UKV8" s="27"/>
      <c r="UKW8" s="27"/>
      <c r="UKX8" s="27"/>
      <c r="UKY8" s="27"/>
      <c r="UKZ8" s="27"/>
      <c r="ULA8" s="27"/>
      <c r="ULB8" s="27"/>
      <c r="ULC8" s="27"/>
      <c r="ULD8" s="27"/>
      <c r="ULE8" s="27"/>
      <c r="ULF8" s="27"/>
      <c r="ULG8" s="27"/>
      <c r="ULH8" s="27"/>
      <c r="ULI8" s="27"/>
      <c r="ULJ8" s="27"/>
      <c r="ULK8" s="27"/>
      <c r="ULL8" s="27"/>
      <c r="ULM8" s="27"/>
      <c r="ULN8" s="27"/>
      <c r="ULO8" s="27"/>
      <c r="ULP8" s="27"/>
      <c r="ULQ8" s="27"/>
      <c r="ULR8" s="27"/>
      <c r="ULS8" s="27"/>
      <c r="ULT8" s="27"/>
      <c r="ULU8" s="27"/>
      <c r="ULV8" s="27"/>
      <c r="ULW8" s="27"/>
      <c r="ULX8" s="27"/>
      <c r="ULY8" s="27"/>
      <c r="ULZ8" s="27"/>
      <c r="UMA8" s="27"/>
      <c r="UMB8" s="27"/>
      <c r="UMC8" s="27"/>
      <c r="UMD8" s="27"/>
      <c r="UME8" s="27"/>
      <c r="UMF8" s="27"/>
      <c r="UMG8" s="27"/>
      <c r="UMH8" s="27"/>
      <c r="UMI8" s="27"/>
      <c r="UMJ8" s="27"/>
      <c r="UMK8" s="27"/>
      <c r="UML8" s="27"/>
      <c r="UMM8" s="27"/>
      <c r="UMN8" s="27"/>
      <c r="UMO8" s="27"/>
      <c r="UMP8" s="27"/>
      <c r="UMQ8" s="27"/>
      <c r="UMR8" s="27"/>
      <c r="UMS8" s="27"/>
      <c r="UMT8" s="27"/>
      <c r="UMU8" s="27"/>
      <c r="UMV8" s="27"/>
      <c r="UMW8" s="27"/>
      <c r="UMX8" s="27"/>
      <c r="UMY8" s="27"/>
      <c r="UMZ8" s="27"/>
      <c r="UNA8" s="27"/>
      <c r="UNB8" s="27"/>
      <c r="UNC8" s="27"/>
      <c r="UND8" s="27"/>
      <c r="UNE8" s="27"/>
      <c r="UNF8" s="27"/>
      <c r="UNG8" s="27"/>
      <c r="UNH8" s="27"/>
      <c r="UNI8" s="27"/>
      <c r="UNJ8" s="27"/>
      <c r="UNK8" s="27"/>
      <c r="UNL8" s="27"/>
      <c r="UNM8" s="27"/>
      <c r="UNN8" s="27"/>
      <c r="UNO8" s="27"/>
      <c r="UNP8" s="27"/>
      <c r="UNQ8" s="27"/>
      <c r="UNR8" s="27"/>
      <c r="UNS8" s="27"/>
      <c r="UNT8" s="27"/>
      <c r="UNU8" s="27"/>
      <c r="UNV8" s="27"/>
      <c r="UNW8" s="27"/>
      <c r="UNX8" s="27"/>
      <c r="UNY8" s="27"/>
      <c r="UNZ8" s="27"/>
      <c r="UOA8" s="27"/>
      <c r="UOB8" s="27"/>
      <c r="UOC8" s="27"/>
      <c r="UOD8" s="27"/>
      <c r="UOE8" s="27"/>
      <c r="UOF8" s="27"/>
      <c r="UOG8" s="27"/>
      <c r="UOH8" s="27"/>
      <c r="UOI8" s="27"/>
      <c r="UOJ8" s="27"/>
      <c r="UOK8" s="27"/>
      <c r="UOL8" s="27"/>
      <c r="UOM8" s="27"/>
      <c r="UON8" s="27"/>
      <c r="UOO8" s="27"/>
      <c r="UOP8" s="27"/>
      <c r="UOQ8" s="27"/>
      <c r="UOR8" s="27"/>
      <c r="UOS8" s="27"/>
      <c r="UOT8" s="27"/>
      <c r="UOU8" s="27"/>
      <c r="UOV8" s="27"/>
      <c r="UOW8" s="27"/>
      <c r="UOX8" s="27"/>
      <c r="UOY8" s="27"/>
      <c r="UOZ8" s="27"/>
      <c r="UPA8" s="27"/>
      <c r="UPB8" s="27"/>
      <c r="UPC8" s="27"/>
      <c r="UPD8" s="27"/>
      <c r="UPE8" s="27"/>
      <c r="UPF8" s="27"/>
      <c r="UPG8" s="27"/>
      <c r="UPH8" s="27"/>
      <c r="UPI8" s="27"/>
      <c r="UPJ8" s="27"/>
      <c r="UPK8" s="27"/>
      <c r="UPL8" s="27"/>
      <c r="UPM8" s="27"/>
      <c r="UPN8" s="27"/>
      <c r="UPO8" s="27"/>
      <c r="UPP8" s="27"/>
      <c r="UPQ8" s="27"/>
      <c r="UPR8" s="27"/>
      <c r="UPS8" s="27"/>
      <c r="UPT8" s="27"/>
      <c r="UPU8" s="27"/>
      <c r="UPV8" s="27"/>
      <c r="UPW8" s="27"/>
      <c r="UPX8" s="27"/>
      <c r="UPY8" s="27"/>
      <c r="UPZ8" s="27"/>
      <c r="UQA8" s="27"/>
      <c r="UQB8" s="27"/>
      <c r="UQC8" s="27"/>
      <c r="UQD8" s="27"/>
      <c r="UQE8" s="27"/>
      <c r="UQF8" s="27"/>
      <c r="UQG8" s="27"/>
      <c r="UQH8" s="27"/>
      <c r="UQI8" s="27"/>
      <c r="UQJ8" s="27"/>
      <c r="UQK8" s="27"/>
      <c r="UQL8" s="27"/>
      <c r="UQM8" s="27"/>
      <c r="UQN8" s="27"/>
      <c r="UQO8" s="27"/>
      <c r="UQP8" s="27"/>
      <c r="UQQ8" s="27"/>
      <c r="UQR8" s="27"/>
      <c r="UQS8" s="27"/>
      <c r="UQT8" s="27"/>
      <c r="UQU8" s="27"/>
      <c r="UQV8" s="27"/>
      <c r="UQW8" s="27"/>
      <c r="UQX8" s="27"/>
      <c r="UQY8" s="27"/>
      <c r="UQZ8" s="27"/>
      <c r="URA8" s="27"/>
      <c r="URB8" s="27"/>
      <c r="URC8" s="27"/>
      <c r="URD8" s="27"/>
      <c r="URE8" s="27"/>
      <c r="URF8" s="27"/>
      <c r="URG8" s="27"/>
      <c r="URH8" s="27"/>
      <c r="URI8" s="27"/>
      <c r="URJ8" s="27"/>
      <c r="URK8" s="27"/>
      <c r="URL8" s="27"/>
      <c r="URM8" s="27"/>
      <c r="URN8" s="27"/>
      <c r="URO8" s="27"/>
      <c r="URP8" s="27"/>
      <c r="URQ8" s="27"/>
      <c r="URR8" s="27"/>
      <c r="URS8" s="27"/>
      <c r="URT8" s="27"/>
      <c r="URU8" s="27"/>
      <c r="URV8" s="27"/>
      <c r="URW8" s="27"/>
      <c r="URX8" s="27"/>
      <c r="URY8" s="27"/>
      <c r="URZ8" s="27"/>
      <c r="USA8" s="27"/>
      <c r="USB8" s="27"/>
      <c r="USC8" s="27"/>
      <c r="USD8" s="27"/>
      <c r="USE8" s="27"/>
      <c r="USF8" s="27"/>
      <c r="USG8" s="27"/>
      <c r="USH8" s="27"/>
      <c r="USI8" s="27"/>
      <c r="USJ8" s="27"/>
      <c r="USK8" s="27"/>
      <c r="USL8" s="27"/>
      <c r="USM8" s="27"/>
      <c r="USN8" s="27"/>
      <c r="USO8" s="27"/>
      <c r="USP8" s="27"/>
      <c r="USQ8" s="27"/>
      <c r="USR8" s="27"/>
      <c r="USS8" s="27"/>
      <c r="UST8" s="27"/>
      <c r="USU8" s="27"/>
      <c r="USV8" s="27"/>
      <c r="USW8" s="27"/>
      <c r="USX8" s="27"/>
      <c r="USY8" s="27"/>
      <c r="USZ8" s="27"/>
      <c r="UTA8" s="27"/>
      <c r="UTB8" s="27"/>
      <c r="UTC8" s="27"/>
      <c r="UTD8" s="27"/>
      <c r="UTE8" s="27"/>
      <c r="UTF8" s="27"/>
      <c r="UTG8" s="27"/>
      <c r="UTH8" s="27"/>
      <c r="UTI8" s="27"/>
      <c r="UTJ8" s="27"/>
      <c r="UTK8" s="27"/>
      <c r="UTL8" s="27"/>
      <c r="UTM8" s="27"/>
      <c r="UTN8" s="27"/>
      <c r="UTO8" s="27"/>
      <c r="UTP8" s="27"/>
      <c r="UTQ8" s="27"/>
      <c r="UTR8" s="27"/>
      <c r="UTS8" s="27"/>
      <c r="UTT8" s="27"/>
      <c r="UTU8" s="27"/>
      <c r="UTV8" s="27"/>
      <c r="UTW8" s="27"/>
      <c r="UTX8" s="27"/>
      <c r="UTY8" s="27"/>
      <c r="UTZ8" s="27"/>
      <c r="UUA8" s="27"/>
      <c r="UUB8" s="27"/>
      <c r="UUC8" s="27"/>
      <c r="UUD8" s="27"/>
      <c r="UUE8" s="27"/>
      <c r="UUF8" s="27"/>
      <c r="UUG8" s="27"/>
      <c r="UUH8" s="27"/>
      <c r="UUI8" s="27"/>
      <c r="UUJ8" s="27"/>
      <c r="UUK8" s="27"/>
      <c r="UUL8" s="27"/>
      <c r="UUM8" s="27"/>
      <c r="UUN8" s="27"/>
      <c r="UUO8" s="27"/>
      <c r="UUP8" s="27"/>
      <c r="UUQ8" s="27"/>
      <c r="UUR8" s="27"/>
      <c r="UUS8" s="27"/>
      <c r="UUT8" s="27"/>
      <c r="UUU8" s="27"/>
      <c r="UUV8" s="27"/>
      <c r="UUW8" s="27"/>
      <c r="UUX8" s="27"/>
      <c r="UUY8" s="27"/>
      <c r="UUZ8" s="27"/>
      <c r="UVA8" s="27"/>
      <c r="UVB8" s="27"/>
      <c r="UVC8" s="27"/>
      <c r="UVD8" s="27"/>
      <c r="UVE8" s="27"/>
      <c r="UVF8" s="27"/>
      <c r="UVG8" s="27"/>
      <c r="UVH8" s="27"/>
      <c r="UVI8" s="27"/>
      <c r="UVJ8" s="27"/>
      <c r="UVK8" s="27"/>
      <c r="UVL8" s="27"/>
      <c r="UVM8" s="27"/>
      <c r="UVN8" s="27"/>
      <c r="UVO8" s="27"/>
      <c r="UVP8" s="27"/>
      <c r="UVQ8" s="27"/>
      <c r="UVR8" s="27"/>
      <c r="UVS8" s="27"/>
      <c r="UVT8" s="27"/>
      <c r="UVU8" s="27"/>
      <c r="UVV8" s="27"/>
      <c r="UVW8" s="27"/>
      <c r="UVX8" s="27"/>
      <c r="UVY8" s="27"/>
      <c r="UVZ8" s="27"/>
      <c r="UWA8" s="27"/>
      <c r="UWB8" s="27"/>
      <c r="UWC8" s="27"/>
      <c r="UWD8" s="27"/>
      <c r="UWE8" s="27"/>
      <c r="UWF8" s="27"/>
      <c r="UWG8" s="27"/>
      <c r="UWH8" s="27"/>
      <c r="UWI8" s="27"/>
      <c r="UWJ8" s="27"/>
      <c r="UWK8" s="27"/>
      <c r="UWL8" s="27"/>
      <c r="UWM8" s="27"/>
      <c r="UWN8" s="27"/>
      <c r="UWO8" s="27"/>
      <c r="UWP8" s="27"/>
      <c r="UWQ8" s="27"/>
      <c r="UWR8" s="27"/>
      <c r="UWS8" s="27"/>
      <c r="UWT8" s="27"/>
      <c r="UWU8" s="27"/>
      <c r="UWV8" s="27"/>
      <c r="UWW8" s="27"/>
      <c r="UWX8" s="27"/>
      <c r="UWY8" s="27"/>
      <c r="UWZ8" s="27"/>
      <c r="UXA8" s="27"/>
      <c r="UXB8" s="27"/>
      <c r="UXC8" s="27"/>
      <c r="UXD8" s="27"/>
      <c r="UXE8" s="27"/>
      <c r="UXF8" s="27"/>
      <c r="UXG8" s="27"/>
      <c r="UXH8" s="27"/>
      <c r="UXI8" s="27"/>
      <c r="UXJ8" s="27"/>
      <c r="UXK8" s="27"/>
      <c r="UXL8" s="27"/>
      <c r="UXM8" s="27"/>
      <c r="UXN8" s="27"/>
      <c r="UXO8" s="27"/>
      <c r="UXP8" s="27"/>
      <c r="UXQ8" s="27"/>
      <c r="UXR8" s="27"/>
      <c r="UXS8" s="27"/>
      <c r="UXT8" s="27"/>
      <c r="UXU8" s="27"/>
      <c r="UXV8" s="27"/>
      <c r="UXW8" s="27"/>
      <c r="UXX8" s="27"/>
      <c r="UXY8" s="27"/>
      <c r="UXZ8" s="27"/>
      <c r="UYA8" s="27"/>
      <c r="UYB8" s="27"/>
      <c r="UYC8" s="27"/>
      <c r="UYD8" s="27"/>
      <c r="UYE8" s="27"/>
      <c r="UYF8" s="27"/>
      <c r="UYG8" s="27"/>
      <c r="UYH8" s="27"/>
      <c r="UYI8" s="27"/>
      <c r="UYJ8" s="27"/>
      <c r="UYK8" s="27"/>
      <c r="UYL8" s="27"/>
      <c r="UYM8" s="27"/>
      <c r="UYN8" s="27"/>
      <c r="UYO8" s="27"/>
      <c r="UYP8" s="27"/>
      <c r="UYQ8" s="27"/>
      <c r="UYR8" s="27"/>
      <c r="UYS8" s="27"/>
      <c r="UYT8" s="27"/>
      <c r="UYU8" s="27"/>
      <c r="UYV8" s="27"/>
      <c r="UYW8" s="27"/>
      <c r="UYX8" s="27"/>
      <c r="UYY8" s="27"/>
      <c r="UYZ8" s="27"/>
      <c r="UZA8" s="27"/>
      <c r="UZB8" s="27"/>
      <c r="UZC8" s="27"/>
      <c r="UZD8" s="27"/>
      <c r="UZE8" s="27"/>
      <c r="UZF8" s="27"/>
      <c r="UZG8" s="27"/>
      <c r="UZH8" s="27"/>
      <c r="UZI8" s="27"/>
      <c r="UZJ8" s="27"/>
      <c r="UZK8" s="27"/>
      <c r="UZL8" s="27"/>
      <c r="UZM8" s="27"/>
      <c r="UZN8" s="27"/>
      <c r="UZO8" s="27"/>
      <c r="UZP8" s="27"/>
      <c r="UZQ8" s="27"/>
      <c r="UZR8" s="27"/>
      <c r="UZS8" s="27"/>
      <c r="UZT8" s="27"/>
      <c r="UZU8" s="27"/>
      <c r="UZV8" s="27"/>
      <c r="UZW8" s="27"/>
      <c r="UZX8" s="27"/>
      <c r="UZY8" s="27"/>
      <c r="UZZ8" s="27"/>
      <c r="VAA8" s="27"/>
      <c r="VAB8" s="27"/>
      <c r="VAC8" s="27"/>
      <c r="VAD8" s="27"/>
      <c r="VAE8" s="27"/>
      <c r="VAF8" s="27"/>
      <c r="VAG8" s="27"/>
      <c r="VAH8" s="27"/>
      <c r="VAI8" s="27"/>
      <c r="VAJ8" s="27"/>
      <c r="VAK8" s="27"/>
      <c r="VAL8" s="27"/>
      <c r="VAM8" s="27"/>
      <c r="VAN8" s="27"/>
      <c r="VAO8" s="27"/>
      <c r="VAP8" s="27"/>
      <c r="VAQ8" s="27"/>
      <c r="VAR8" s="27"/>
      <c r="VAS8" s="27"/>
      <c r="VAT8" s="27"/>
      <c r="VAU8" s="27"/>
      <c r="VAV8" s="27"/>
      <c r="VAW8" s="27"/>
      <c r="VAX8" s="27"/>
      <c r="VAY8" s="27"/>
      <c r="VAZ8" s="27"/>
      <c r="VBA8" s="27"/>
      <c r="VBB8" s="27"/>
      <c r="VBC8" s="27"/>
      <c r="VBD8" s="27"/>
      <c r="VBE8" s="27"/>
      <c r="VBF8" s="27"/>
      <c r="VBG8" s="27"/>
      <c r="VBH8" s="27"/>
      <c r="VBI8" s="27"/>
      <c r="VBJ8" s="27"/>
      <c r="VBK8" s="27"/>
      <c r="VBL8" s="27"/>
      <c r="VBM8" s="27"/>
      <c r="VBN8" s="27"/>
      <c r="VBO8" s="27"/>
      <c r="VBP8" s="27"/>
      <c r="VBQ8" s="27"/>
      <c r="VBR8" s="27"/>
      <c r="VBS8" s="27"/>
      <c r="VBT8" s="27"/>
      <c r="VBU8" s="27"/>
      <c r="VBV8" s="27"/>
      <c r="VBW8" s="27"/>
      <c r="VBX8" s="27"/>
      <c r="VBY8" s="27"/>
      <c r="VBZ8" s="27"/>
      <c r="VCA8" s="27"/>
      <c r="VCB8" s="27"/>
      <c r="VCC8" s="27"/>
      <c r="VCD8" s="27"/>
      <c r="VCE8" s="27"/>
      <c r="VCF8" s="27"/>
      <c r="VCG8" s="27"/>
      <c r="VCH8" s="27"/>
      <c r="VCI8" s="27"/>
      <c r="VCJ8" s="27"/>
      <c r="VCK8" s="27"/>
      <c r="VCL8" s="27"/>
      <c r="VCM8" s="27"/>
      <c r="VCN8" s="27"/>
      <c r="VCO8" s="27"/>
      <c r="VCP8" s="27"/>
      <c r="VCQ8" s="27"/>
      <c r="VCR8" s="27"/>
      <c r="VCS8" s="27"/>
      <c r="VCT8" s="27"/>
      <c r="VCU8" s="27"/>
      <c r="VCV8" s="27"/>
      <c r="VCW8" s="27"/>
      <c r="VCX8" s="27"/>
      <c r="VCY8" s="27"/>
      <c r="VCZ8" s="27"/>
      <c r="VDA8" s="27"/>
      <c r="VDB8" s="27"/>
      <c r="VDC8" s="27"/>
      <c r="VDD8" s="27"/>
      <c r="VDE8" s="27"/>
      <c r="VDF8" s="27"/>
      <c r="VDG8" s="27"/>
      <c r="VDH8" s="27"/>
      <c r="VDI8" s="27"/>
      <c r="VDJ8" s="27"/>
      <c r="VDK8" s="27"/>
      <c r="VDL8" s="27"/>
      <c r="VDM8" s="27"/>
      <c r="VDN8" s="27"/>
      <c r="VDO8" s="27"/>
      <c r="VDP8" s="27"/>
      <c r="VDQ8" s="27"/>
      <c r="VDR8" s="27"/>
      <c r="VDS8" s="27"/>
      <c r="VDT8" s="27"/>
      <c r="VDU8" s="27"/>
      <c r="VDV8" s="27"/>
      <c r="VDW8" s="27"/>
      <c r="VDX8" s="27"/>
      <c r="VDY8" s="27"/>
      <c r="VDZ8" s="27"/>
      <c r="VEA8" s="27"/>
      <c r="VEB8" s="27"/>
      <c r="VEC8" s="27"/>
      <c r="VED8" s="27"/>
      <c r="VEE8" s="27"/>
      <c r="VEF8" s="27"/>
      <c r="VEG8" s="27"/>
      <c r="VEH8" s="27"/>
      <c r="VEI8" s="27"/>
      <c r="VEJ8" s="27"/>
      <c r="VEK8" s="27"/>
      <c r="VEL8" s="27"/>
      <c r="VEM8" s="27"/>
      <c r="VEN8" s="27"/>
      <c r="VEO8" s="27"/>
      <c r="VEP8" s="27"/>
      <c r="VEQ8" s="27"/>
      <c r="VER8" s="27"/>
      <c r="VES8" s="27"/>
      <c r="VET8" s="27"/>
      <c r="VEU8" s="27"/>
      <c r="VEV8" s="27"/>
      <c r="VEW8" s="27"/>
      <c r="VEX8" s="27"/>
      <c r="VEY8" s="27"/>
      <c r="VEZ8" s="27"/>
      <c r="VFA8" s="27"/>
      <c r="VFB8" s="27"/>
      <c r="VFC8" s="27"/>
      <c r="VFD8" s="27"/>
      <c r="VFE8" s="27"/>
      <c r="VFF8" s="27"/>
      <c r="VFG8" s="27"/>
      <c r="VFH8" s="27"/>
      <c r="VFI8" s="27"/>
      <c r="VFJ8" s="27"/>
      <c r="VFK8" s="27"/>
      <c r="VFL8" s="27"/>
      <c r="VFM8" s="27"/>
      <c r="VFN8" s="27"/>
      <c r="VFO8" s="27"/>
      <c r="VFP8" s="27"/>
      <c r="VFQ8" s="27"/>
      <c r="VFR8" s="27"/>
      <c r="VFS8" s="27"/>
      <c r="VFT8" s="27"/>
      <c r="VFU8" s="27"/>
      <c r="VFV8" s="27"/>
      <c r="VFW8" s="27"/>
      <c r="VFX8" s="27"/>
      <c r="VFY8" s="27"/>
      <c r="VFZ8" s="27"/>
      <c r="VGA8" s="27"/>
      <c r="VGB8" s="27"/>
      <c r="VGC8" s="27"/>
      <c r="VGD8" s="27"/>
      <c r="VGE8" s="27"/>
      <c r="VGF8" s="27"/>
      <c r="VGG8" s="27"/>
      <c r="VGH8" s="27"/>
      <c r="VGI8" s="27"/>
      <c r="VGJ8" s="27"/>
      <c r="VGK8" s="27"/>
      <c r="VGL8" s="27"/>
      <c r="VGM8" s="27"/>
      <c r="VGN8" s="27"/>
      <c r="VGO8" s="27"/>
      <c r="VGP8" s="27"/>
      <c r="VGQ8" s="27"/>
      <c r="VGR8" s="27"/>
      <c r="VGS8" s="27"/>
      <c r="VGT8" s="27"/>
      <c r="VGU8" s="27"/>
      <c r="VGV8" s="27"/>
      <c r="VGW8" s="27"/>
      <c r="VGX8" s="27"/>
      <c r="VGY8" s="27"/>
      <c r="VGZ8" s="27"/>
      <c r="VHA8" s="27"/>
      <c r="VHB8" s="27"/>
      <c r="VHC8" s="27"/>
      <c r="VHD8" s="27"/>
      <c r="VHE8" s="27"/>
      <c r="VHF8" s="27"/>
      <c r="VHG8" s="27"/>
      <c r="VHH8" s="27"/>
      <c r="VHI8" s="27"/>
      <c r="VHJ8" s="27"/>
      <c r="VHK8" s="27"/>
      <c r="VHL8" s="27"/>
      <c r="VHM8" s="27"/>
      <c r="VHN8" s="27"/>
      <c r="VHO8" s="27"/>
      <c r="VHP8" s="27"/>
      <c r="VHQ8" s="27"/>
      <c r="VHR8" s="27"/>
      <c r="VHS8" s="27"/>
      <c r="VHT8" s="27"/>
      <c r="VHU8" s="27"/>
      <c r="VHV8" s="27"/>
      <c r="VHW8" s="27"/>
      <c r="VHX8" s="27"/>
      <c r="VHY8" s="27"/>
      <c r="VHZ8" s="27"/>
      <c r="VIA8" s="27"/>
      <c r="VIB8" s="27"/>
      <c r="VIC8" s="27"/>
      <c r="VID8" s="27"/>
      <c r="VIE8" s="27"/>
      <c r="VIF8" s="27"/>
      <c r="VIG8" s="27"/>
      <c r="VIH8" s="27"/>
      <c r="VII8" s="27"/>
      <c r="VIJ8" s="27"/>
      <c r="VIK8" s="27"/>
      <c r="VIL8" s="27"/>
      <c r="VIM8" s="27"/>
      <c r="VIN8" s="27"/>
      <c r="VIO8" s="27"/>
      <c r="VIP8" s="27"/>
      <c r="VIQ8" s="27"/>
      <c r="VIR8" s="27"/>
      <c r="VIS8" s="27"/>
      <c r="VIT8" s="27"/>
      <c r="VIU8" s="27"/>
      <c r="VIV8" s="27"/>
      <c r="VIW8" s="27"/>
      <c r="VIX8" s="27"/>
      <c r="VIY8" s="27"/>
      <c r="VIZ8" s="27"/>
      <c r="VJA8" s="27"/>
      <c r="VJB8" s="27"/>
      <c r="VJC8" s="27"/>
      <c r="VJD8" s="27"/>
      <c r="VJE8" s="27"/>
      <c r="VJF8" s="27"/>
      <c r="VJG8" s="27"/>
      <c r="VJH8" s="27"/>
      <c r="VJI8" s="27"/>
      <c r="VJJ8" s="27"/>
      <c r="VJK8" s="27"/>
      <c r="VJL8" s="27"/>
      <c r="VJM8" s="27"/>
      <c r="VJN8" s="27"/>
      <c r="VJO8" s="27"/>
      <c r="VJP8" s="27"/>
      <c r="VJQ8" s="27"/>
      <c r="VJR8" s="27"/>
      <c r="VJS8" s="27"/>
      <c r="VJT8" s="27"/>
      <c r="VJU8" s="27"/>
      <c r="VJV8" s="27"/>
      <c r="VJW8" s="27"/>
      <c r="VJX8" s="27"/>
      <c r="VJY8" s="27"/>
      <c r="VJZ8" s="27"/>
      <c r="VKA8" s="27"/>
      <c r="VKB8" s="27"/>
      <c r="VKC8" s="27"/>
      <c r="VKD8" s="27"/>
      <c r="VKE8" s="27"/>
      <c r="VKF8" s="27"/>
      <c r="VKG8" s="27"/>
      <c r="VKH8" s="27"/>
      <c r="VKI8" s="27"/>
      <c r="VKJ8" s="27"/>
      <c r="VKK8" s="27"/>
      <c r="VKL8" s="27"/>
      <c r="VKM8" s="27"/>
      <c r="VKN8" s="27"/>
      <c r="VKO8" s="27"/>
      <c r="VKP8" s="27"/>
      <c r="VKQ8" s="27"/>
      <c r="VKR8" s="27"/>
      <c r="VKS8" s="27"/>
      <c r="VKT8" s="27"/>
      <c r="VKU8" s="27"/>
      <c r="VKV8" s="27"/>
      <c r="VKW8" s="27"/>
      <c r="VKX8" s="27"/>
      <c r="VKY8" s="27"/>
      <c r="VKZ8" s="27"/>
      <c r="VLA8" s="27"/>
      <c r="VLB8" s="27"/>
      <c r="VLC8" s="27"/>
      <c r="VLD8" s="27"/>
      <c r="VLE8" s="27"/>
      <c r="VLF8" s="27"/>
      <c r="VLG8" s="27"/>
      <c r="VLH8" s="27"/>
      <c r="VLI8" s="27"/>
      <c r="VLJ8" s="27"/>
      <c r="VLK8" s="27"/>
      <c r="VLL8" s="27"/>
      <c r="VLM8" s="27"/>
      <c r="VLN8" s="27"/>
      <c r="VLO8" s="27"/>
      <c r="VLP8" s="27"/>
      <c r="VLQ8" s="27"/>
      <c r="VLR8" s="27"/>
      <c r="VLS8" s="27"/>
      <c r="VLT8" s="27"/>
      <c r="VLU8" s="27"/>
      <c r="VLV8" s="27"/>
      <c r="VLW8" s="27"/>
      <c r="VLX8" s="27"/>
      <c r="VLY8" s="27"/>
      <c r="VLZ8" s="27"/>
      <c r="VMA8" s="27"/>
      <c r="VMB8" s="27"/>
      <c r="VMC8" s="27"/>
      <c r="VMD8" s="27"/>
      <c r="VME8" s="27"/>
      <c r="VMF8" s="27"/>
      <c r="VMG8" s="27"/>
      <c r="VMH8" s="27"/>
      <c r="VMI8" s="27"/>
      <c r="VMJ8" s="27"/>
      <c r="VMK8" s="27"/>
      <c r="VML8" s="27"/>
      <c r="VMM8" s="27"/>
      <c r="VMN8" s="27"/>
      <c r="VMO8" s="27"/>
      <c r="VMP8" s="27"/>
      <c r="VMQ8" s="27"/>
      <c r="VMR8" s="27"/>
      <c r="VMS8" s="27"/>
      <c r="VMT8" s="27"/>
      <c r="VMU8" s="27"/>
      <c r="VMV8" s="27"/>
      <c r="VMW8" s="27"/>
      <c r="VMX8" s="27"/>
      <c r="VMY8" s="27"/>
      <c r="VMZ8" s="27"/>
      <c r="VNA8" s="27"/>
      <c r="VNB8" s="27"/>
      <c r="VNC8" s="27"/>
      <c r="VND8" s="27"/>
      <c r="VNE8" s="27"/>
      <c r="VNF8" s="27"/>
      <c r="VNG8" s="27"/>
      <c r="VNH8" s="27"/>
      <c r="VNI8" s="27"/>
      <c r="VNJ8" s="27"/>
      <c r="VNK8" s="27"/>
      <c r="VNL8" s="27"/>
      <c r="VNM8" s="27"/>
      <c r="VNN8" s="27"/>
      <c r="VNO8" s="27"/>
      <c r="VNP8" s="27"/>
      <c r="VNQ8" s="27"/>
      <c r="VNR8" s="27"/>
      <c r="VNS8" s="27"/>
      <c r="VNT8" s="27"/>
      <c r="VNU8" s="27"/>
      <c r="VNV8" s="27"/>
      <c r="VNW8" s="27"/>
      <c r="VNX8" s="27"/>
      <c r="VNY8" s="27"/>
      <c r="VNZ8" s="27"/>
      <c r="VOA8" s="27"/>
      <c r="VOB8" s="27"/>
      <c r="VOC8" s="27"/>
      <c r="VOD8" s="27"/>
      <c r="VOE8" s="27"/>
      <c r="VOF8" s="27"/>
      <c r="VOG8" s="27"/>
      <c r="VOH8" s="27"/>
      <c r="VOI8" s="27"/>
      <c r="VOJ8" s="27"/>
      <c r="VOK8" s="27"/>
      <c r="VOL8" s="27"/>
      <c r="VOM8" s="27"/>
      <c r="VON8" s="27"/>
      <c r="VOO8" s="27"/>
      <c r="VOP8" s="27"/>
      <c r="VOQ8" s="27"/>
      <c r="VOR8" s="27"/>
      <c r="VOS8" s="27"/>
      <c r="VOT8" s="27"/>
      <c r="VOU8" s="27"/>
      <c r="VOV8" s="27"/>
      <c r="VOW8" s="27"/>
      <c r="VOX8" s="27"/>
      <c r="VOY8" s="27"/>
      <c r="VOZ8" s="27"/>
      <c r="VPA8" s="27"/>
      <c r="VPB8" s="27"/>
      <c r="VPC8" s="27"/>
      <c r="VPD8" s="27"/>
      <c r="VPE8" s="27"/>
      <c r="VPF8" s="27"/>
      <c r="VPG8" s="27"/>
      <c r="VPH8" s="27"/>
      <c r="VPI8" s="27"/>
      <c r="VPJ8" s="27"/>
      <c r="VPK8" s="27"/>
      <c r="VPL8" s="27"/>
      <c r="VPM8" s="27"/>
      <c r="VPN8" s="27"/>
      <c r="VPO8" s="27"/>
      <c r="VPP8" s="27"/>
      <c r="VPQ8" s="27"/>
      <c r="VPR8" s="27"/>
      <c r="VPS8" s="27"/>
      <c r="VPT8" s="27"/>
      <c r="VPU8" s="27"/>
      <c r="VPV8" s="27"/>
      <c r="VPW8" s="27"/>
      <c r="VPX8" s="27"/>
      <c r="VPY8" s="27"/>
      <c r="VPZ8" s="27"/>
      <c r="VQA8" s="27"/>
      <c r="VQB8" s="27"/>
      <c r="VQC8" s="27"/>
      <c r="VQD8" s="27"/>
      <c r="VQE8" s="27"/>
      <c r="VQF8" s="27"/>
      <c r="VQG8" s="27"/>
      <c r="VQH8" s="27"/>
      <c r="VQI8" s="27"/>
      <c r="VQJ8" s="27"/>
      <c r="VQK8" s="27"/>
      <c r="VQL8" s="27"/>
      <c r="VQM8" s="27"/>
      <c r="VQN8" s="27"/>
      <c r="VQO8" s="27"/>
      <c r="VQP8" s="27"/>
      <c r="VQQ8" s="27"/>
      <c r="VQR8" s="27"/>
      <c r="VQS8" s="27"/>
      <c r="VQT8" s="27"/>
      <c r="VQU8" s="27"/>
      <c r="VQV8" s="27"/>
      <c r="VQW8" s="27"/>
      <c r="VQX8" s="27"/>
      <c r="VQY8" s="27"/>
      <c r="VQZ8" s="27"/>
      <c r="VRA8" s="27"/>
      <c r="VRB8" s="27"/>
      <c r="VRC8" s="27"/>
      <c r="VRD8" s="27"/>
      <c r="VRE8" s="27"/>
      <c r="VRF8" s="27"/>
      <c r="VRG8" s="27"/>
      <c r="VRH8" s="27"/>
      <c r="VRI8" s="27"/>
      <c r="VRJ8" s="27"/>
      <c r="VRK8" s="27"/>
      <c r="VRL8" s="27"/>
      <c r="VRM8" s="27"/>
      <c r="VRN8" s="27"/>
      <c r="VRO8" s="27"/>
      <c r="VRP8" s="27"/>
      <c r="VRQ8" s="27"/>
      <c r="VRR8" s="27"/>
      <c r="VRS8" s="27"/>
      <c r="VRT8" s="27"/>
      <c r="VRU8" s="27"/>
      <c r="VRV8" s="27"/>
      <c r="VRW8" s="27"/>
      <c r="VRX8" s="27"/>
      <c r="VRY8" s="27"/>
      <c r="VRZ8" s="27"/>
      <c r="VSA8" s="27"/>
      <c r="VSB8" s="27"/>
      <c r="VSC8" s="27"/>
      <c r="VSD8" s="27"/>
      <c r="VSE8" s="27"/>
      <c r="VSF8" s="27"/>
      <c r="VSG8" s="27"/>
      <c r="VSH8" s="27"/>
      <c r="VSI8" s="27"/>
      <c r="VSJ8" s="27"/>
      <c r="VSK8" s="27"/>
      <c r="VSL8" s="27"/>
      <c r="VSM8" s="27"/>
      <c r="VSN8" s="27"/>
      <c r="VSO8" s="27"/>
      <c r="VSP8" s="27"/>
      <c r="VSQ8" s="27"/>
      <c r="VSR8" s="27"/>
      <c r="VSS8" s="27"/>
      <c r="VST8" s="27"/>
      <c r="VSU8" s="27"/>
      <c r="VSV8" s="27"/>
      <c r="VSW8" s="27"/>
      <c r="VSX8" s="27"/>
      <c r="VSY8" s="27"/>
      <c r="VSZ8" s="27"/>
      <c r="VTA8" s="27"/>
      <c r="VTB8" s="27"/>
      <c r="VTC8" s="27"/>
      <c r="VTD8" s="27"/>
      <c r="VTE8" s="27"/>
      <c r="VTF8" s="27"/>
      <c r="VTG8" s="27"/>
      <c r="VTH8" s="27"/>
      <c r="VTI8" s="27"/>
      <c r="VTJ8" s="27"/>
      <c r="VTK8" s="27"/>
      <c r="VTL8" s="27"/>
      <c r="VTM8" s="27"/>
      <c r="VTN8" s="27"/>
      <c r="VTO8" s="27"/>
      <c r="VTP8" s="27"/>
      <c r="VTQ8" s="27"/>
      <c r="VTR8" s="27"/>
      <c r="VTS8" s="27"/>
      <c r="VTT8" s="27"/>
      <c r="VTU8" s="27"/>
      <c r="VTV8" s="27"/>
      <c r="VTW8" s="27"/>
      <c r="VTX8" s="27"/>
      <c r="VTY8" s="27"/>
      <c r="VTZ8" s="27"/>
      <c r="VUA8" s="27"/>
      <c r="VUB8" s="27"/>
      <c r="VUC8" s="27"/>
      <c r="VUD8" s="27"/>
      <c r="VUE8" s="27"/>
      <c r="VUF8" s="27"/>
      <c r="VUG8" s="27"/>
      <c r="VUH8" s="27"/>
      <c r="VUI8" s="27"/>
      <c r="VUJ8" s="27"/>
      <c r="VUK8" s="27"/>
      <c r="VUL8" s="27"/>
      <c r="VUM8" s="27"/>
      <c r="VUN8" s="27"/>
      <c r="VUO8" s="27"/>
      <c r="VUP8" s="27"/>
      <c r="VUQ8" s="27"/>
      <c r="VUR8" s="27"/>
      <c r="VUS8" s="27"/>
      <c r="VUT8" s="27"/>
      <c r="VUU8" s="27"/>
      <c r="VUV8" s="27"/>
      <c r="VUW8" s="27"/>
      <c r="VUX8" s="27"/>
      <c r="VUY8" s="27"/>
      <c r="VUZ8" s="27"/>
      <c r="VVA8" s="27"/>
      <c r="VVB8" s="27"/>
      <c r="VVC8" s="27"/>
      <c r="VVD8" s="27"/>
      <c r="VVE8" s="27"/>
      <c r="VVF8" s="27"/>
      <c r="VVG8" s="27"/>
      <c r="VVH8" s="27"/>
      <c r="VVI8" s="27"/>
      <c r="VVJ8" s="27"/>
      <c r="VVK8" s="27"/>
      <c r="VVL8" s="27"/>
      <c r="VVM8" s="27"/>
      <c r="VVN8" s="27"/>
      <c r="VVO8" s="27"/>
      <c r="VVP8" s="27"/>
      <c r="VVQ8" s="27"/>
      <c r="VVR8" s="27"/>
      <c r="VVS8" s="27"/>
      <c r="VVT8" s="27"/>
      <c r="VVU8" s="27"/>
      <c r="VVV8" s="27"/>
      <c r="VVW8" s="27"/>
      <c r="VVX8" s="27"/>
      <c r="VVY8" s="27"/>
      <c r="VVZ8" s="27"/>
      <c r="VWA8" s="27"/>
      <c r="VWB8" s="27"/>
      <c r="VWC8" s="27"/>
      <c r="VWD8" s="27"/>
      <c r="VWE8" s="27"/>
      <c r="VWF8" s="27"/>
      <c r="VWG8" s="27"/>
      <c r="VWH8" s="27"/>
      <c r="VWI8" s="27"/>
      <c r="VWJ8" s="27"/>
      <c r="VWK8" s="27"/>
      <c r="VWL8" s="27"/>
      <c r="VWM8" s="27"/>
      <c r="VWN8" s="27"/>
      <c r="VWO8" s="27"/>
      <c r="VWP8" s="27"/>
      <c r="VWQ8" s="27"/>
      <c r="VWR8" s="27"/>
      <c r="VWS8" s="27"/>
      <c r="VWT8" s="27"/>
      <c r="VWU8" s="27"/>
      <c r="VWV8" s="27"/>
      <c r="VWW8" s="27"/>
      <c r="VWX8" s="27"/>
      <c r="VWY8" s="27"/>
      <c r="VWZ8" s="27"/>
      <c r="VXA8" s="27"/>
      <c r="VXB8" s="27"/>
      <c r="VXC8" s="27"/>
      <c r="VXD8" s="27"/>
      <c r="VXE8" s="27"/>
      <c r="VXF8" s="27"/>
      <c r="VXG8" s="27"/>
      <c r="VXH8" s="27"/>
      <c r="VXI8" s="27"/>
      <c r="VXJ8" s="27"/>
      <c r="VXK8" s="27"/>
      <c r="VXL8" s="27"/>
      <c r="VXM8" s="27"/>
      <c r="VXN8" s="27"/>
      <c r="VXO8" s="27"/>
      <c r="VXP8" s="27"/>
      <c r="VXQ8" s="27"/>
      <c r="VXR8" s="27"/>
      <c r="VXS8" s="27"/>
      <c r="VXT8" s="27"/>
      <c r="VXU8" s="27"/>
      <c r="VXV8" s="27"/>
      <c r="VXW8" s="27"/>
      <c r="VXX8" s="27"/>
      <c r="VXY8" s="27"/>
      <c r="VXZ8" s="27"/>
      <c r="VYA8" s="27"/>
      <c r="VYB8" s="27"/>
      <c r="VYC8" s="27"/>
      <c r="VYD8" s="27"/>
      <c r="VYE8" s="27"/>
      <c r="VYF8" s="27"/>
      <c r="VYG8" s="27"/>
      <c r="VYH8" s="27"/>
      <c r="VYI8" s="27"/>
      <c r="VYJ8" s="27"/>
      <c r="VYK8" s="27"/>
      <c r="VYL8" s="27"/>
      <c r="VYM8" s="27"/>
      <c r="VYN8" s="27"/>
      <c r="VYO8" s="27"/>
      <c r="VYP8" s="27"/>
      <c r="VYQ8" s="27"/>
      <c r="VYR8" s="27"/>
      <c r="VYS8" s="27"/>
      <c r="VYT8" s="27"/>
      <c r="VYU8" s="27"/>
      <c r="VYV8" s="27"/>
      <c r="VYW8" s="27"/>
      <c r="VYX8" s="27"/>
      <c r="VYY8" s="27"/>
      <c r="VYZ8" s="27"/>
      <c r="VZA8" s="27"/>
      <c r="VZB8" s="27"/>
      <c r="VZC8" s="27"/>
      <c r="VZD8" s="27"/>
      <c r="VZE8" s="27"/>
      <c r="VZF8" s="27"/>
      <c r="VZG8" s="27"/>
      <c r="VZH8" s="27"/>
      <c r="VZI8" s="27"/>
      <c r="VZJ8" s="27"/>
      <c r="VZK8" s="27"/>
      <c r="VZL8" s="27"/>
      <c r="VZM8" s="27"/>
      <c r="VZN8" s="27"/>
      <c r="VZO8" s="27"/>
      <c r="VZP8" s="27"/>
      <c r="VZQ8" s="27"/>
      <c r="VZR8" s="27"/>
      <c r="VZS8" s="27"/>
      <c r="VZT8" s="27"/>
      <c r="VZU8" s="27"/>
      <c r="VZV8" s="27"/>
      <c r="VZW8" s="27"/>
      <c r="VZX8" s="27"/>
      <c r="VZY8" s="27"/>
      <c r="VZZ8" s="27"/>
      <c r="WAA8" s="27"/>
      <c r="WAB8" s="27"/>
      <c r="WAC8" s="27"/>
      <c r="WAD8" s="27"/>
      <c r="WAE8" s="27"/>
      <c r="WAF8" s="27"/>
      <c r="WAG8" s="27"/>
      <c r="WAH8" s="27"/>
      <c r="WAI8" s="27"/>
      <c r="WAJ8" s="27"/>
      <c r="WAK8" s="27"/>
      <c r="WAL8" s="27"/>
      <c r="WAM8" s="27"/>
      <c r="WAN8" s="27"/>
      <c r="WAO8" s="27"/>
      <c r="WAP8" s="27"/>
      <c r="WAQ8" s="27"/>
      <c r="WAR8" s="27"/>
      <c r="WAS8" s="27"/>
      <c r="WAT8" s="27"/>
      <c r="WAU8" s="27"/>
      <c r="WAV8" s="27"/>
      <c r="WAW8" s="27"/>
      <c r="WAX8" s="27"/>
      <c r="WAY8" s="27"/>
      <c r="WAZ8" s="27"/>
      <c r="WBA8" s="27"/>
      <c r="WBB8" s="27"/>
      <c r="WBC8" s="27"/>
      <c r="WBD8" s="27"/>
      <c r="WBE8" s="27"/>
      <c r="WBF8" s="27"/>
      <c r="WBG8" s="27"/>
      <c r="WBH8" s="27"/>
      <c r="WBI8" s="27"/>
      <c r="WBJ8" s="27"/>
      <c r="WBK8" s="27"/>
      <c r="WBL8" s="27"/>
      <c r="WBM8" s="27"/>
      <c r="WBN8" s="27"/>
      <c r="WBO8" s="27"/>
      <c r="WBP8" s="27"/>
      <c r="WBQ8" s="27"/>
      <c r="WBR8" s="27"/>
      <c r="WBS8" s="27"/>
      <c r="WBT8" s="27"/>
      <c r="WBU8" s="27"/>
      <c r="WBV8" s="27"/>
      <c r="WBW8" s="27"/>
      <c r="WBX8" s="27"/>
      <c r="WBY8" s="27"/>
      <c r="WBZ8" s="27"/>
      <c r="WCA8" s="27"/>
      <c r="WCB8" s="27"/>
      <c r="WCC8" s="27"/>
      <c r="WCD8" s="27"/>
      <c r="WCE8" s="27"/>
      <c r="WCF8" s="27"/>
      <c r="WCG8" s="27"/>
      <c r="WCH8" s="27"/>
      <c r="WCI8" s="27"/>
      <c r="WCJ8" s="27"/>
      <c r="WCK8" s="27"/>
      <c r="WCL8" s="27"/>
      <c r="WCM8" s="27"/>
      <c r="WCN8" s="27"/>
      <c r="WCO8" s="27"/>
      <c r="WCP8" s="27"/>
      <c r="WCQ8" s="27"/>
      <c r="WCR8" s="27"/>
      <c r="WCS8" s="27"/>
      <c r="WCT8" s="27"/>
      <c r="WCU8" s="27"/>
      <c r="WCV8" s="27"/>
      <c r="WCW8" s="27"/>
      <c r="WCX8" s="27"/>
      <c r="WCY8" s="27"/>
      <c r="WCZ8" s="27"/>
      <c r="WDA8" s="27"/>
      <c r="WDB8" s="27"/>
      <c r="WDC8" s="27"/>
      <c r="WDD8" s="27"/>
      <c r="WDE8" s="27"/>
      <c r="WDF8" s="27"/>
      <c r="WDG8" s="27"/>
      <c r="WDH8" s="27"/>
      <c r="WDI8" s="27"/>
      <c r="WDJ8" s="27"/>
      <c r="WDK8" s="27"/>
      <c r="WDL8" s="27"/>
      <c r="WDM8" s="27"/>
      <c r="WDN8" s="27"/>
      <c r="WDO8" s="27"/>
      <c r="WDP8" s="27"/>
      <c r="WDQ8" s="27"/>
      <c r="WDR8" s="27"/>
      <c r="WDS8" s="27"/>
      <c r="WDT8" s="27"/>
      <c r="WDU8" s="27"/>
      <c r="WDV8" s="27"/>
      <c r="WDW8" s="27"/>
      <c r="WDX8" s="27"/>
      <c r="WDY8" s="27"/>
      <c r="WDZ8" s="27"/>
      <c r="WEA8" s="27"/>
      <c r="WEB8" s="27"/>
      <c r="WEC8" s="27"/>
      <c r="WED8" s="27"/>
      <c r="WEE8" s="27"/>
      <c r="WEF8" s="27"/>
      <c r="WEG8" s="27"/>
      <c r="WEH8" s="27"/>
      <c r="WEI8" s="27"/>
      <c r="WEJ8" s="27"/>
      <c r="WEK8" s="27"/>
      <c r="WEL8" s="27"/>
      <c r="WEM8" s="27"/>
      <c r="WEN8" s="27"/>
      <c r="WEO8" s="27"/>
      <c r="WEP8" s="27"/>
      <c r="WEQ8" s="27"/>
      <c r="WER8" s="27"/>
      <c r="WES8" s="27"/>
      <c r="WET8" s="27"/>
      <c r="WEU8" s="27"/>
      <c r="WEV8" s="27"/>
      <c r="WEW8" s="27"/>
      <c r="WEX8" s="27"/>
      <c r="WEY8" s="27"/>
      <c r="WEZ8" s="27"/>
      <c r="WFA8" s="27"/>
      <c r="WFB8" s="27"/>
      <c r="WFC8" s="27"/>
      <c r="WFD8" s="27"/>
      <c r="WFE8" s="27"/>
      <c r="WFF8" s="27"/>
      <c r="WFG8" s="27"/>
      <c r="WFH8" s="27"/>
      <c r="WFI8" s="27"/>
      <c r="WFJ8" s="27"/>
      <c r="WFK8" s="27"/>
      <c r="WFL8" s="27"/>
      <c r="WFM8" s="27"/>
      <c r="WFN8" s="27"/>
      <c r="WFO8" s="27"/>
      <c r="WFP8" s="27"/>
      <c r="WFQ8" s="27"/>
      <c r="WFR8" s="27"/>
      <c r="WFS8" s="27"/>
      <c r="WFT8" s="27"/>
      <c r="WFU8" s="27"/>
      <c r="WFV8" s="27"/>
      <c r="WFW8" s="27"/>
      <c r="WFX8" s="27"/>
      <c r="WFY8" s="27"/>
      <c r="WFZ8" s="27"/>
      <c r="WGA8" s="27"/>
      <c r="WGB8" s="27"/>
      <c r="WGC8" s="27"/>
      <c r="WGD8" s="27"/>
      <c r="WGE8" s="27"/>
      <c r="WGF8" s="27"/>
      <c r="WGG8" s="27"/>
      <c r="WGH8" s="27"/>
      <c r="WGI8" s="27"/>
      <c r="WGJ8" s="27"/>
      <c r="WGK8" s="27"/>
      <c r="WGL8" s="27"/>
      <c r="WGM8" s="27"/>
      <c r="WGN8" s="27"/>
      <c r="WGO8" s="27"/>
      <c r="WGP8" s="27"/>
      <c r="WGQ8" s="27"/>
      <c r="WGR8" s="27"/>
      <c r="WGS8" s="27"/>
      <c r="WGT8" s="27"/>
      <c r="WGU8" s="27"/>
      <c r="WGV8" s="27"/>
      <c r="WGW8" s="27"/>
      <c r="WGX8" s="27"/>
      <c r="WGY8" s="27"/>
      <c r="WGZ8" s="27"/>
      <c r="WHA8" s="27"/>
      <c r="WHB8" s="27"/>
      <c r="WHC8" s="27"/>
      <c r="WHD8" s="27"/>
      <c r="WHE8" s="27"/>
      <c r="WHF8" s="27"/>
      <c r="WHG8" s="27"/>
      <c r="WHH8" s="27"/>
      <c r="WHI8" s="27"/>
      <c r="WHJ8" s="27"/>
      <c r="WHK8" s="27"/>
      <c r="WHL8" s="27"/>
      <c r="WHM8" s="27"/>
      <c r="WHN8" s="27"/>
      <c r="WHO8" s="27"/>
      <c r="WHP8" s="27"/>
      <c r="WHQ8" s="27"/>
      <c r="WHR8" s="27"/>
      <c r="WHS8" s="27"/>
      <c r="WHT8" s="27"/>
      <c r="WHU8" s="27"/>
      <c r="WHV8" s="27"/>
      <c r="WHW8" s="27"/>
      <c r="WHX8" s="27"/>
      <c r="WHY8" s="27"/>
      <c r="WHZ8" s="27"/>
      <c r="WIA8" s="27"/>
      <c r="WIB8" s="27"/>
      <c r="WIC8" s="27"/>
      <c r="WID8" s="27"/>
      <c r="WIE8" s="27"/>
      <c r="WIF8" s="27"/>
      <c r="WIG8" s="27"/>
      <c r="WIH8" s="27"/>
      <c r="WII8" s="27"/>
      <c r="WIJ8" s="27"/>
      <c r="WIK8" s="27"/>
      <c r="WIL8" s="27"/>
      <c r="WIM8" s="27"/>
      <c r="WIN8" s="27"/>
      <c r="WIO8" s="27"/>
      <c r="WIP8" s="27"/>
      <c r="WIQ8" s="27"/>
      <c r="WIR8" s="27"/>
      <c r="WIS8" s="27"/>
      <c r="WIT8" s="27"/>
      <c r="WIU8" s="27"/>
      <c r="WIV8" s="27"/>
      <c r="WIW8" s="27"/>
      <c r="WIX8" s="27"/>
      <c r="WIY8" s="27"/>
      <c r="WIZ8" s="27"/>
      <c r="WJA8" s="27"/>
      <c r="WJB8" s="27"/>
      <c r="WJC8" s="27"/>
      <c r="WJD8" s="27"/>
      <c r="WJE8" s="27"/>
      <c r="WJF8" s="27"/>
      <c r="WJG8" s="27"/>
      <c r="WJH8" s="27"/>
      <c r="WJI8" s="27"/>
      <c r="WJJ8" s="27"/>
      <c r="WJK8" s="27"/>
      <c r="WJL8" s="27"/>
      <c r="WJM8" s="27"/>
      <c r="WJN8" s="27"/>
      <c r="WJO8" s="27"/>
      <c r="WJP8" s="27"/>
      <c r="WJQ8" s="27"/>
      <c r="WJR8" s="27"/>
      <c r="WJS8" s="27"/>
      <c r="WJT8" s="27"/>
      <c r="WJU8" s="27"/>
      <c r="WJV8" s="27"/>
      <c r="WJW8" s="27"/>
      <c r="WJX8" s="27"/>
      <c r="WJY8" s="27"/>
      <c r="WJZ8" s="27"/>
      <c r="WKA8" s="27"/>
      <c r="WKB8" s="27"/>
      <c r="WKC8" s="27"/>
      <c r="WKD8" s="27"/>
      <c r="WKE8" s="27"/>
      <c r="WKF8" s="27"/>
      <c r="WKG8" s="27"/>
      <c r="WKH8" s="27"/>
      <c r="WKI8" s="27"/>
      <c r="WKJ8" s="27"/>
      <c r="WKK8" s="27"/>
      <c r="WKL8" s="27"/>
      <c r="WKM8" s="27"/>
      <c r="WKN8" s="27"/>
      <c r="WKO8" s="27"/>
      <c r="WKP8" s="27"/>
      <c r="WKQ8" s="27"/>
      <c r="WKR8" s="27"/>
      <c r="WKS8" s="27"/>
      <c r="WKT8" s="27"/>
      <c r="WKU8" s="27"/>
      <c r="WKV8" s="27"/>
      <c r="WKW8" s="27"/>
      <c r="WKX8" s="27"/>
      <c r="WKY8" s="27"/>
      <c r="WKZ8" s="27"/>
      <c r="WLA8" s="27"/>
      <c r="WLB8" s="27"/>
      <c r="WLC8" s="27"/>
      <c r="WLD8" s="27"/>
      <c r="WLE8" s="27"/>
      <c r="WLF8" s="27"/>
      <c r="WLG8" s="27"/>
      <c r="WLH8" s="27"/>
      <c r="WLI8" s="27"/>
      <c r="WLJ8" s="27"/>
      <c r="WLK8" s="27"/>
      <c r="WLL8" s="27"/>
      <c r="WLM8" s="27"/>
      <c r="WLN8" s="27"/>
      <c r="WLO8" s="27"/>
      <c r="WLP8" s="27"/>
      <c r="WLQ8" s="27"/>
      <c r="WLR8" s="27"/>
      <c r="WLS8" s="27"/>
      <c r="WLT8" s="27"/>
      <c r="WLU8" s="27"/>
      <c r="WLV8" s="27"/>
      <c r="WLW8" s="27"/>
      <c r="WLX8" s="27"/>
      <c r="WLY8" s="27"/>
      <c r="WLZ8" s="27"/>
      <c r="WMA8" s="27"/>
      <c r="WMB8" s="27"/>
      <c r="WMC8" s="27"/>
      <c r="WMD8" s="27"/>
      <c r="WME8" s="27"/>
      <c r="WMF8" s="27"/>
      <c r="WMG8" s="27"/>
      <c r="WMH8" s="27"/>
      <c r="WMI8" s="27"/>
      <c r="WMJ8" s="27"/>
      <c r="WMK8" s="27"/>
      <c r="WML8" s="27"/>
      <c r="WMM8" s="27"/>
      <c r="WMN8" s="27"/>
      <c r="WMO8" s="27"/>
      <c r="WMP8" s="27"/>
      <c r="WMQ8" s="27"/>
      <c r="WMR8" s="27"/>
      <c r="WMS8" s="27"/>
      <c r="WMT8" s="27"/>
      <c r="WMU8" s="27"/>
      <c r="WMV8" s="27"/>
      <c r="WMW8" s="27"/>
      <c r="WMX8" s="27"/>
      <c r="WMY8" s="27"/>
      <c r="WMZ8" s="27"/>
      <c r="WNA8" s="27"/>
      <c r="WNB8" s="27"/>
      <c r="WNC8" s="27"/>
      <c r="WND8" s="27"/>
      <c r="WNE8" s="27"/>
      <c r="WNF8" s="27"/>
      <c r="WNG8" s="27"/>
      <c r="WNH8" s="27"/>
      <c r="WNI8" s="27"/>
      <c r="WNJ8" s="27"/>
      <c r="WNK8" s="27"/>
      <c r="WNL8" s="27"/>
      <c r="WNM8" s="27"/>
      <c r="WNN8" s="27"/>
      <c r="WNO8" s="27"/>
      <c r="WNP8" s="27"/>
      <c r="WNQ8" s="27"/>
      <c r="WNR8" s="27"/>
      <c r="WNS8" s="27"/>
      <c r="WNT8" s="27"/>
      <c r="WNU8" s="27"/>
      <c r="WNV8" s="27"/>
      <c r="WNW8" s="27"/>
      <c r="WNX8" s="27"/>
      <c r="WNY8" s="27"/>
      <c r="WNZ8" s="27"/>
      <c r="WOA8" s="27"/>
      <c r="WOB8" s="27"/>
      <c r="WOC8" s="27"/>
      <c r="WOD8" s="27"/>
      <c r="WOE8" s="27"/>
      <c r="WOF8" s="27"/>
      <c r="WOG8" s="27"/>
      <c r="WOH8" s="27"/>
      <c r="WOI8" s="27"/>
      <c r="WOJ8" s="27"/>
      <c r="WOK8" s="27"/>
      <c r="WOL8" s="27"/>
      <c r="WOM8" s="27"/>
      <c r="WON8" s="27"/>
      <c r="WOO8" s="27"/>
      <c r="WOP8" s="27"/>
      <c r="WOQ8" s="27"/>
      <c r="WOR8" s="27"/>
      <c r="WOS8" s="27"/>
      <c r="WOT8" s="27"/>
      <c r="WOU8" s="27"/>
      <c r="WOV8" s="27"/>
      <c r="WOW8" s="27"/>
      <c r="WOX8" s="27"/>
      <c r="WOY8" s="27"/>
      <c r="WOZ8" s="27"/>
      <c r="WPA8" s="27"/>
      <c r="WPB8" s="27"/>
      <c r="WPC8" s="27"/>
      <c r="WPD8" s="27"/>
      <c r="WPE8" s="27"/>
      <c r="WPF8" s="27"/>
      <c r="WPG8" s="27"/>
      <c r="WPH8" s="27"/>
      <c r="WPI8" s="27"/>
      <c r="WPJ8" s="27"/>
      <c r="WPK8" s="27"/>
      <c r="WPL8" s="27"/>
      <c r="WPM8" s="27"/>
      <c r="WPN8" s="27"/>
      <c r="WPO8" s="27"/>
      <c r="WPP8" s="27"/>
      <c r="WPQ8" s="27"/>
      <c r="WPR8" s="27"/>
      <c r="WPS8" s="27"/>
      <c r="WPT8" s="27"/>
      <c r="WPU8" s="27"/>
      <c r="WPV8" s="27"/>
      <c r="WPW8" s="27"/>
      <c r="WPX8" s="27"/>
      <c r="WPY8" s="27"/>
      <c r="WPZ8" s="27"/>
      <c r="WQA8" s="27"/>
      <c r="WQB8" s="27"/>
      <c r="WQC8" s="27"/>
      <c r="WQD8" s="27"/>
      <c r="WQE8" s="27"/>
      <c r="WQF8" s="27"/>
      <c r="WQG8" s="27"/>
      <c r="WQH8" s="27"/>
      <c r="WQI8" s="27"/>
      <c r="WQJ8" s="27"/>
      <c r="WQK8" s="27"/>
      <c r="WQL8" s="27"/>
      <c r="WQM8" s="27"/>
      <c r="WQN8" s="27"/>
      <c r="WQO8" s="27"/>
      <c r="WQP8" s="27"/>
      <c r="WQQ8" s="27"/>
      <c r="WQR8" s="27"/>
      <c r="WQS8" s="27"/>
      <c r="WQT8" s="27"/>
      <c r="WQU8" s="27"/>
      <c r="WQV8" s="27"/>
      <c r="WQW8" s="27"/>
      <c r="WQX8" s="27"/>
      <c r="WQY8" s="27"/>
      <c r="WQZ8" s="27"/>
      <c r="WRA8" s="27"/>
      <c r="WRB8" s="27"/>
      <c r="WRC8" s="27"/>
      <c r="WRD8" s="27"/>
      <c r="WRE8" s="27"/>
      <c r="WRF8" s="27"/>
      <c r="WRG8" s="27"/>
      <c r="WRH8" s="27"/>
      <c r="WRI8" s="27"/>
      <c r="WRJ8" s="27"/>
      <c r="WRK8" s="27"/>
      <c r="WRL8" s="27"/>
      <c r="WRM8" s="27"/>
      <c r="WRN8" s="27"/>
      <c r="WRO8" s="27"/>
      <c r="WRP8" s="27"/>
      <c r="WRQ8" s="27"/>
      <c r="WRR8" s="27"/>
      <c r="WRS8" s="27"/>
      <c r="WRT8" s="27"/>
      <c r="WRU8" s="27"/>
      <c r="WRV8" s="27"/>
      <c r="WRW8" s="27"/>
      <c r="WRX8" s="27"/>
      <c r="WRY8" s="27"/>
      <c r="WRZ8" s="27"/>
      <c r="WSA8" s="27"/>
      <c r="WSB8" s="27"/>
      <c r="WSC8" s="27"/>
      <c r="WSD8" s="27"/>
      <c r="WSE8" s="27"/>
      <c r="WSF8" s="27"/>
      <c r="WSG8" s="27"/>
      <c r="WSH8" s="27"/>
      <c r="WSI8" s="27"/>
      <c r="WSJ8" s="27"/>
      <c r="WSK8" s="27"/>
      <c r="WSL8" s="27"/>
      <c r="WSM8" s="27"/>
      <c r="WSN8" s="27"/>
      <c r="WSO8" s="27"/>
      <c r="WSP8" s="27"/>
      <c r="WSQ8" s="27"/>
      <c r="WSR8" s="27"/>
      <c r="WSS8" s="27"/>
      <c r="WST8" s="27"/>
      <c r="WSU8" s="27"/>
      <c r="WSV8" s="27"/>
      <c r="WSW8" s="27"/>
      <c r="WSX8" s="27"/>
      <c r="WSY8" s="27"/>
      <c r="WSZ8" s="27"/>
      <c r="WTA8" s="27"/>
      <c r="WTB8" s="27"/>
      <c r="WTC8" s="27"/>
      <c r="WTD8" s="27"/>
      <c r="WTE8" s="27"/>
      <c r="WTF8" s="27"/>
      <c r="WTG8" s="27"/>
      <c r="WTH8" s="27"/>
      <c r="WTI8" s="27"/>
      <c r="WTJ8" s="27"/>
      <c r="WTK8" s="27"/>
      <c r="WTL8" s="27"/>
      <c r="WTM8" s="27"/>
      <c r="WTN8" s="27"/>
      <c r="WTO8" s="27"/>
      <c r="WTP8" s="27"/>
      <c r="WTQ8" s="27"/>
      <c r="WTR8" s="27"/>
      <c r="WTS8" s="27"/>
      <c r="WTT8" s="27"/>
      <c r="WTU8" s="27"/>
      <c r="WTV8" s="27"/>
      <c r="WTW8" s="27"/>
      <c r="WTX8" s="27"/>
      <c r="WTY8" s="27"/>
      <c r="WTZ8" s="27"/>
      <c r="WUA8" s="27"/>
      <c r="WUB8" s="27"/>
      <c r="WUC8" s="27"/>
      <c r="WUD8" s="27"/>
      <c r="WUE8" s="27"/>
      <c r="WUF8" s="27"/>
      <c r="WUG8" s="27"/>
      <c r="WUH8" s="27"/>
      <c r="WUI8" s="27"/>
      <c r="WUJ8" s="27"/>
      <c r="WUK8" s="27"/>
      <c r="WUL8" s="27"/>
      <c r="WUM8" s="27"/>
      <c r="WUN8" s="27"/>
      <c r="WUO8" s="27"/>
      <c r="WUP8" s="27"/>
      <c r="WUQ8" s="27"/>
      <c r="WUR8" s="27"/>
      <c r="WUS8" s="27"/>
      <c r="WUT8" s="27"/>
      <c r="WUU8" s="27"/>
      <c r="WUV8" s="27"/>
      <c r="WUW8" s="27"/>
      <c r="WUX8" s="27"/>
      <c r="WUY8" s="27"/>
      <c r="WUZ8" s="27"/>
      <c r="WVA8" s="27"/>
      <c r="WVB8" s="27"/>
      <c r="WVC8" s="27"/>
      <c r="WVD8" s="27"/>
      <c r="WVE8" s="27"/>
      <c r="WVF8" s="27"/>
      <c r="WVG8" s="27"/>
      <c r="WVH8" s="27"/>
      <c r="WVI8" s="27"/>
      <c r="WVJ8" s="27"/>
      <c r="WVK8" s="27"/>
      <c r="WVL8" s="27"/>
      <c r="WVM8" s="27"/>
      <c r="WVN8" s="27"/>
      <c r="WVO8" s="27"/>
      <c r="WVP8" s="27"/>
      <c r="WVQ8" s="27"/>
      <c r="WVR8" s="27"/>
      <c r="WVS8" s="27"/>
      <c r="WVT8" s="27"/>
      <c r="WVU8" s="27"/>
      <c r="WVV8" s="27"/>
      <c r="WVW8" s="27"/>
      <c r="WVX8" s="27"/>
      <c r="WVY8" s="27"/>
      <c r="WVZ8" s="27"/>
      <c r="WWA8" s="27"/>
      <c r="WWB8" s="27"/>
      <c r="WWC8" s="27"/>
      <c r="WWD8" s="27"/>
      <c r="WWE8" s="27"/>
      <c r="WWF8" s="27"/>
      <c r="WWG8" s="27"/>
      <c r="WWH8" s="27"/>
      <c r="WWI8" s="27"/>
      <c r="WWJ8" s="27"/>
      <c r="WWK8" s="27"/>
      <c r="WWL8" s="27"/>
      <c r="WWM8" s="27"/>
      <c r="WWN8" s="27"/>
      <c r="WWO8" s="27"/>
      <c r="WWP8" s="27"/>
      <c r="WWQ8" s="27"/>
      <c r="WWR8" s="27"/>
      <c r="WWS8" s="27"/>
      <c r="WWT8" s="27"/>
      <c r="WWU8" s="27"/>
      <c r="WWV8" s="27"/>
      <c r="WWW8" s="27"/>
      <c r="WWX8" s="27"/>
      <c r="WWY8" s="27"/>
      <c r="WWZ8" s="27"/>
      <c r="WXA8" s="27"/>
      <c r="WXB8" s="27"/>
      <c r="WXC8" s="27"/>
      <c r="WXD8" s="27"/>
      <c r="WXE8" s="27"/>
      <c r="WXF8" s="27"/>
      <c r="WXG8" s="27"/>
      <c r="WXH8" s="27"/>
      <c r="WXI8" s="27"/>
      <c r="WXJ8" s="27"/>
      <c r="WXK8" s="27"/>
      <c r="WXL8" s="27"/>
      <c r="WXM8" s="27"/>
      <c r="WXN8" s="27"/>
      <c r="WXO8" s="27"/>
      <c r="WXP8" s="27"/>
      <c r="WXQ8" s="27"/>
      <c r="WXR8" s="27"/>
      <c r="WXS8" s="27"/>
      <c r="WXT8" s="27"/>
      <c r="WXU8" s="27"/>
      <c r="WXV8" s="27"/>
      <c r="WXW8" s="27"/>
      <c r="WXX8" s="27"/>
      <c r="WXY8" s="27"/>
      <c r="WXZ8" s="27"/>
      <c r="WYA8" s="27"/>
      <c r="WYB8" s="27"/>
      <c r="WYC8" s="27"/>
      <c r="WYD8" s="27"/>
      <c r="WYE8" s="27"/>
      <c r="WYF8" s="27"/>
      <c r="WYG8" s="27"/>
      <c r="WYH8" s="27"/>
      <c r="WYI8" s="27"/>
      <c r="WYJ8" s="27"/>
      <c r="WYK8" s="27"/>
      <c r="WYL8" s="27"/>
      <c r="WYM8" s="27"/>
      <c r="WYN8" s="27"/>
      <c r="WYO8" s="27"/>
      <c r="WYP8" s="27"/>
      <c r="WYQ8" s="27"/>
      <c r="WYR8" s="27"/>
      <c r="WYS8" s="27"/>
      <c r="WYT8" s="27"/>
      <c r="WYU8" s="27"/>
      <c r="WYV8" s="27"/>
      <c r="WYW8" s="27"/>
      <c r="WYX8" s="27"/>
      <c r="WYY8" s="27"/>
      <c r="WYZ8" s="27"/>
      <c r="WZA8" s="27"/>
      <c r="WZB8" s="27"/>
      <c r="WZC8" s="27"/>
      <c r="WZD8" s="27"/>
      <c r="WZE8" s="27"/>
      <c r="WZF8" s="27"/>
      <c r="WZG8" s="27"/>
      <c r="WZH8" s="27"/>
      <c r="WZI8" s="27"/>
      <c r="WZJ8" s="27"/>
      <c r="WZK8" s="27"/>
      <c r="WZL8" s="27"/>
      <c r="WZM8" s="27"/>
      <c r="WZN8" s="27"/>
      <c r="WZO8" s="27"/>
      <c r="WZP8" s="27"/>
      <c r="WZQ8" s="27"/>
      <c r="WZR8" s="27"/>
      <c r="WZS8" s="27"/>
      <c r="WZT8" s="27"/>
      <c r="WZU8" s="27"/>
      <c r="WZV8" s="27"/>
      <c r="WZW8" s="27"/>
      <c r="WZX8" s="27"/>
      <c r="WZY8" s="27"/>
      <c r="WZZ8" s="27"/>
      <c r="XAA8" s="27"/>
      <c r="XAB8" s="27"/>
      <c r="XAC8" s="27"/>
      <c r="XAD8" s="27"/>
      <c r="XAE8" s="27"/>
      <c r="XAF8" s="27"/>
      <c r="XAG8" s="27"/>
      <c r="XAH8" s="27"/>
      <c r="XAI8" s="27"/>
      <c r="XAJ8" s="27"/>
      <c r="XAK8" s="27"/>
      <c r="XAL8" s="27"/>
      <c r="XAM8" s="27"/>
      <c r="XAN8" s="27"/>
      <c r="XAO8" s="27"/>
      <c r="XAP8" s="27"/>
      <c r="XAQ8" s="27"/>
      <c r="XAR8" s="27"/>
      <c r="XAS8" s="27"/>
      <c r="XAT8" s="27"/>
      <c r="XAU8" s="27"/>
      <c r="XAV8" s="27"/>
      <c r="XAW8" s="27"/>
      <c r="XAX8" s="27"/>
      <c r="XAY8" s="27"/>
      <c r="XAZ8" s="27"/>
      <c r="XBA8" s="27"/>
      <c r="XBB8" s="27"/>
      <c r="XBC8" s="27"/>
      <c r="XBD8" s="27"/>
      <c r="XBE8" s="27"/>
      <c r="XBF8" s="27"/>
      <c r="XBG8" s="27"/>
      <c r="XBH8" s="27"/>
      <c r="XBI8" s="27"/>
      <c r="XBJ8" s="27"/>
      <c r="XBK8" s="27"/>
      <c r="XBL8" s="27"/>
      <c r="XBM8" s="27"/>
      <c r="XBN8" s="27"/>
      <c r="XBO8" s="27"/>
      <c r="XBP8" s="27"/>
      <c r="XBQ8" s="27"/>
      <c r="XBR8" s="27"/>
      <c r="XBS8" s="27"/>
      <c r="XBT8" s="27"/>
      <c r="XBU8" s="27"/>
      <c r="XBV8" s="27"/>
      <c r="XBW8" s="27"/>
      <c r="XBX8" s="27"/>
      <c r="XBY8" s="27"/>
      <c r="XBZ8" s="27"/>
      <c r="XCA8" s="27"/>
      <c r="XCB8" s="27"/>
      <c r="XCC8" s="27"/>
      <c r="XCD8" s="27"/>
      <c r="XCE8" s="27"/>
      <c r="XCF8" s="27"/>
      <c r="XCG8" s="27"/>
      <c r="XCH8" s="27"/>
      <c r="XCI8" s="27"/>
      <c r="XCJ8" s="27"/>
      <c r="XCK8" s="27"/>
      <c r="XCL8" s="27"/>
      <c r="XCM8" s="27"/>
      <c r="XCN8" s="27"/>
      <c r="XCO8" s="27"/>
      <c r="XCP8" s="27"/>
      <c r="XCQ8" s="27"/>
      <c r="XCR8" s="27"/>
      <c r="XCS8" s="27"/>
      <c r="XCT8" s="27"/>
      <c r="XCU8" s="27"/>
      <c r="XCV8" s="27"/>
      <c r="XCW8" s="27"/>
      <c r="XCX8" s="27"/>
      <c r="XCY8" s="27"/>
      <c r="XCZ8" s="27"/>
      <c r="XDA8" s="27"/>
      <c r="XDB8" s="27"/>
      <c r="XDC8" s="27"/>
      <c r="XDD8" s="27"/>
      <c r="XDE8" s="27"/>
      <c r="XDF8" s="27"/>
      <c r="XDG8" s="27"/>
      <c r="XDH8" s="27"/>
      <c r="XDI8" s="27"/>
      <c r="XDJ8" s="27"/>
      <c r="XDK8" s="27"/>
      <c r="XDL8" s="27"/>
      <c r="XDM8" s="27"/>
      <c r="XDN8" s="27"/>
      <c r="XDO8" s="27"/>
      <c r="XDP8" s="27"/>
      <c r="XDQ8" s="27"/>
      <c r="XDR8" s="27"/>
      <c r="XDS8" s="27"/>
      <c r="XDT8" s="27"/>
      <c r="XDU8" s="27"/>
      <c r="XDV8" s="27"/>
      <c r="XDW8" s="27"/>
      <c r="XDX8" s="27"/>
      <c r="XDY8" s="27"/>
      <c r="XDZ8" s="27"/>
      <c r="XEA8" s="27"/>
      <c r="XEB8" s="27"/>
      <c r="XEC8" s="27"/>
      <c r="XED8" s="27"/>
      <c r="XEE8" s="27"/>
      <c r="XEF8" s="27"/>
      <c r="XEG8" s="27"/>
      <c r="XEH8" s="27"/>
      <c r="XEI8" s="27"/>
      <c r="XEJ8" s="27"/>
      <c r="XEK8" s="27"/>
      <c r="XEL8" s="27"/>
      <c r="XEM8" s="27"/>
      <c r="XEN8" s="27"/>
      <c r="XEO8" s="27"/>
      <c r="XEP8" s="27"/>
      <c r="XEQ8" s="27"/>
      <c r="XER8" s="27"/>
      <c r="XES8" s="27"/>
      <c r="XET8" s="27"/>
      <c r="XEU8" s="27"/>
      <c r="XEV8" s="27"/>
      <c r="XEW8" s="27"/>
      <c r="XEX8" s="27"/>
      <c r="XEY8" s="27"/>
      <c r="XEZ8" s="27"/>
      <c r="XFA8" s="27"/>
      <c r="XFB8" s="27"/>
      <c r="XFC8" s="27"/>
      <c r="XFD8" s="27"/>
    </row>
    <row r="9" spans="1:16384">
      <c r="A9" s="313" t="str">
        <f>'2 Kalkulation'!E5</f>
        <v>Institut/Abteilung:</v>
      </c>
      <c r="B9" s="305" t="str">
        <f>'2 Kalkulation'!F5</f>
        <v>Institut</v>
      </c>
      <c r="C9" s="305"/>
      <c r="D9" s="315" t="s">
        <v>150</v>
      </c>
      <c r="E9" s="174"/>
      <c r="F9" s="462">
        <f>'2 Kalkulation'!F9</f>
        <v>43755</v>
      </c>
      <c r="G9" s="462"/>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6"/>
      <c r="VF9" s="6"/>
      <c r="VG9" s="6"/>
      <c r="VH9" s="6"/>
      <c r="VI9" s="6"/>
      <c r="VJ9" s="6"/>
      <c r="VK9" s="6"/>
      <c r="VL9" s="6"/>
      <c r="VM9" s="6"/>
      <c r="VN9" s="6"/>
      <c r="VO9" s="6"/>
      <c r="VP9" s="6"/>
      <c r="VQ9" s="6"/>
      <c r="VR9" s="6"/>
      <c r="VS9" s="6"/>
      <c r="VT9" s="6"/>
      <c r="VU9" s="6"/>
      <c r="VV9" s="6"/>
      <c r="VW9" s="6"/>
      <c r="VX9" s="6"/>
      <c r="VY9" s="6"/>
      <c r="VZ9" s="6"/>
      <c r="WA9" s="6"/>
      <c r="WB9" s="6"/>
      <c r="WC9" s="6"/>
      <c r="WD9" s="6"/>
      <c r="WE9" s="6"/>
      <c r="WF9" s="6"/>
      <c r="WG9" s="6"/>
      <c r="WH9" s="6"/>
      <c r="WI9" s="6"/>
      <c r="WJ9" s="6"/>
      <c r="WK9" s="6"/>
      <c r="WL9" s="6"/>
      <c r="WM9" s="6"/>
      <c r="WN9" s="6"/>
      <c r="WO9" s="6"/>
      <c r="WP9" s="6"/>
      <c r="WQ9" s="6"/>
      <c r="WR9" s="6"/>
      <c r="WS9" s="6"/>
      <c r="WT9" s="6"/>
      <c r="WU9" s="6"/>
      <c r="WV9" s="6"/>
      <c r="WW9" s="6"/>
      <c r="WX9" s="6"/>
      <c r="WY9" s="6"/>
      <c r="WZ9" s="6"/>
      <c r="XA9" s="6"/>
      <c r="XB9" s="6"/>
      <c r="XC9" s="6"/>
      <c r="XD9" s="6"/>
      <c r="XE9" s="6"/>
      <c r="XF9" s="6"/>
      <c r="XG9" s="6"/>
      <c r="XH9" s="6"/>
      <c r="XI9" s="6"/>
      <c r="XJ9" s="6"/>
      <c r="XK9" s="6"/>
      <c r="XL9" s="6"/>
      <c r="XM9" s="6"/>
      <c r="XN9" s="6"/>
      <c r="XO9" s="6"/>
      <c r="XP9" s="6"/>
      <c r="XQ9" s="6"/>
      <c r="XR9" s="6"/>
      <c r="XS9" s="6"/>
      <c r="XT9" s="6"/>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c r="ABN9" s="6"/>
      <c r="ABO9" s="6"/>
      <c r="ABP9" s="6"/>
      <c r="ABQ9" s="6"/>
      <c r="ABR9" s="6"/>
      <c r="ABS9" s="6"/>
      <c r="ABT9" s="6"/>
      <c r="ABU9" s="6"/>
      <c r="ABV9" s="6"/>
      <c r="ABW9" s="6"/>
      <c r="ABX9" s="6"/>
      <c r="ABY9" s="6"/>
      <c r="ABZ9" s="6"/>
      <c r="ACA9" s="6"/>
      <c r="ACB9" s="6"/>
      <c r="ACC9" s="6"/>
      <c r="ACD9" s="6"/>
      <c r="ACE9" s="6"/>
      <c r="ACF9" s="6"/>
      <c r="ACG9" s="6"/>
      <c r="ACH9" s="6"/>
      <c r="ACI9" s="6"/>
      <c r="ACJ9" s="6"/>
      <c r="ACK9" s="6"/>
      <c r="ACL9" s="6"/>
      <c r="ACM9" s="6"/>
      <c r="ACN9" s="6"/>
      <c r="ACO9" s="6"/>
      <c r="ACP9" s="6"/>
      <c r="ACQ9" s="6"/>
      <c r="ACR9" s="6"/>
      <c r="ACS9" s="6"/>
      <c r="ACT9" s="6"/>
      <c r="ACU9" s="6"/>
      <c r="ACV9" s="6"/>
      <c r="ACW9" s="6"/>
      <c r="ACX9" s="6"/>
      <c r="ACY9" s="6"/>
      <c r="ACZ9" s="6"/>
      <c r="ADA9" s="6"/>
      <c r="ADB9" s="6"/>
      <c r="ADC9" s="6"/>
      <c r="ADD9" s="6"/>
      <c r="ADE9" s="6"/>
      <c r="ADF9" s="6"/>
      <c r="ADG9" s="6"/>
      <c r="ADH9" s="6"/>
      <c r="ADI9" s="6"/>
      <c r="ADJ9" s="6"/>
      <c r="ADK9" s="6"/>
      <c r="ADL9" s="6"/>
      <c r="ADM9" s="6"/>
      <c r="ADN9" s="6"/>
      <c r="ADO9" s="6"/>
      <c r="ADP9" s="6"/>
      <c r="ADQ9" s="6"/>
      <c r="ADR9" s="6"/>
      <c r="ADS9" s="6"/>
      <c r="ADT9" s="6"/>
      <c r="ADU9" s="6"/>
      <c r="ADV9" s="6"/>
      <c r="ADW9" s="6"/>
      <c r="ADX9" s="6"/>
      <c r="ADY9" s="6"/>
      <c r="ADZ9" s="6"/>
      <c r="AEA9" s="6"/>
      <c r="AEB9" s="6"/>
      <c r="AEC9" s="6"/>
      <c r="AED9" s="6"/>
      <c r="AEE9" s="6"/>
      <c r="AEF9" s="6"/>
      <c r="AEG9" s="6"/>
      <c r="AEH9" s="6"/>
      <c r="AEI9" s="6"/>
      <c r="AEJ9" s="6"/>
      <c r="AEK9" s="6"/>
      <c r="AEL9" s="6"/>
      <c r="AEM9" s="6"/>
      <c r="AEN9" s="6"/>
      <c r="AEO9" s="6"/>
      <c r="AEP9" s="6"/>
      <c r="AEQ9" s="6"/>
      <c r="AER9" s="6"/>
      <c r="AES9" s="6"/>
      <c r="AET9" s="6"/>
      <c r="AEU9" s="6"/>
      <c r="AEV9" s="6"/>
      <c r="AEW9" s="6"/>
      <c r="AEX9" s="6"/>
      <c r="AEY9" s="6"/>
      <c r="AEZ9" s="6"/>
      <c r="AFA9" s="6"/>
      <c r="AFB9" s="6"/>
      <c r="AFC9" s="6"/>
      <c r="AFD9" s="6"/>
      <c r="AFE9" s="6"/>
      <c r="AFF9" s="6"/>
      <c r="AFG9" s="6"/>
      <c r="AFH9" s="6"/>
      <c r="AFI9" s="6"/>
      <c r="AFJ9" s="6"/>
      <c r="AFK9" s="6"/>
      <c r="AFL9" s="6"/>
      <c r="AFM9" s="6"/>
      <c r="AFN9" s="6"/>
      <c r="AFO9" s="6"/>
      <c r="AFP9" s="6"/>
      <c r="AFQ9" s="6"/>
      <c r="AFR9" s="6"/>
      <c r="AFS9" s="6"/>
      <c r="AFT9" s="6"/>
      <c r="AFU9" s="6"/>
      <c r="AFV9" s="6"/>
      <c r="AFW9" s="6"/>
      <c r="AFX9" s="6"/>
      <c r="AFY9" s="6"/>
      <c r="AFZ9" s="6"/>
      <c r="AGA9" s="6"/>
      <c r="AGB9" s="6"/>
      <c r="AGC9" s="6"/>
      <c r="AGD9" s="6"/>
      <c r="AGE9" s="6"/>
      <c r="AGF9" s="6"/>
      <c r="AGG9" s="6"/>
      <c r="AGH9" s="6"/>
      <c r="AGI9" s="6"/>
      <c r="AGJ9" s="6"/>
      <c r="AGK9" s="6"/>
      <c r="AGL9" s="6"/>
      <c r="AGM9" s="6"/>
      <c r="AGN9" s="6"/>
      <c r="AGO9" s="6"/>
      <c r="AGP9" s="6"/>
      <c r="AGQ9" s="6"/>
      <c r="AGR9" s="6"/>
      <c r="AGS9" s="6"/>
      <c r="AGT9" s="6"/>
      <c r="AGU9" s="6"/>
      <c r="AGV9" s="6"/>
      <c r="AGW9" s="6"/>
      <c r="AGX9" s="6"/>
      <c r="AGY9" s="6"/>
      <c r="AGZ9" s="6"/>
      <c r="AHA9" s="6"/>
      <c r="AHB9" s="6"/>
      <c r="AHC9" s="6"/>
      <c r="AHD9" s="6"/>
      <c r="AHE9" s="6"/>
      <c r="AHF9" s="6"/>
      <c r="AHG9" s="6"/>
      <c r="AHH9" s="6"/>
      <c r="AHI9" s="6"/>
      <c r="AHJ9" s="6"/>
      <c r="AHK9" s="6"/>
      <c r="AHL9" s="6"/>
      <c r="AHM9" s="6"/>
      <c r="AHN9" s="6"/>
      <c r="AHO9" s="6"/>
      <c r="AHP9" s="6"/>
      <c r="AHQ9" s="6"/>
      <c r="AHR9" s="6"/>
      <c r="AHS9" s="6"/>
      <c r="AHT9" s="6"/>
      <c r="AHU9" s="6"/>
      <c r="AHV9" s="6"/>
      <c r="AHW9" s="6"/>
      <c r="AHX9" s="6"/>
      <c r="AHY9" s="6"/>
      <c r="AHZ9" s="6"/>
      <c r="AIA9" s="6"/>
      <c r="AIB9" s="6"/>
      <c r="AIC9" s="6"/>
      <c r="AID9" s="6"/>
      <c r="AIE9" s="6"/>
      <c r="AIF9" s="6"/>
      <c r="AIG9" s="6"/>
      <c r="AIH9" s="6"/>
      <c r="AII9" s="6"/>
      <c r="AIJ9" s="6"/>
      <c r="AIK9" s="6"/>
      <c r="AIL9" s="6"/>
      <c r="AIM9" s="6"/>
      <c r="AIN9" s="6"/>
      <c r="AIO9" s="6"/>
      <c r="AIP9" s="6"/>
      <c r="AIQ9" s="6"/>
      <c r="AIR9" s="6"/>
      <c r="AIS9" s="6"/>
      <c r="AIT9" s="6"/>
      <c r="AIU9" s="6"/>
      <c r="AIV9" s="6"/>
      <c r="AIW9" s="6"/>
      <c r="AIX9" s="6"/>
      <c r="AIY9" s="6"/>
      <c r="AIZ9" s="6"/>
      <c r="AJA9" s="6"/>
      <c r="AJB9" s="6"/>
      <c r="AJC9" s="6"/>
      <c r="AJD9" s="6"/>
      <c r="AJE9" s="6"/>
      <c r="AJF9" s="6"/>
      <c r="AJG9" s="6"/>
      <c r="AJH9" s="6"/>
      <c r="AJI9" s="6"/>
      <c r="AJJ9" s="6"/>
      <c r="AJK9" s="6"/>
      <c r="AJL9" s="6"/>
      <c r="AJM9" s="6"/>
      <c r="AJN9" s="6"/>
      <c r="AJO9" s="6"/>
      <c r="AJP9" s="6"/>
      <c r="AJQ9" s="6"/>
      <c r="AJR9" s="6"/>
      <c r="AJS9" s="6"/>
      <c r="AJT9" s="6"/>
      <c r="AJU9" s="6"/>
      <c r="AJV9" s="6"/>
      <c r="AJW9" s="6"/>
      <c r="AJX9" s="6"/>
      <c r="AJY9" s="6"/>
      <c r="AJZ9" s="6"/>
      <c r="AKA9" s="6"/>
      <c r="AKB9" s="6"/>
      <c r="AKC9" s="6"/>
      <c r="AKD9" s="6"/>
      <c r="AKE9" s="6"/>
      <c r="AKF9" s="6"/>
      <c r="AKG9" s="6"/>
      <c r="AKH9" s="6"/>
      <c r="AKI9" s="6"/>
      <c r="AKJ9" s="6"/>
      <c r="AKK9" s="6"/>
      <c r="AKL9" s="6"/>
      <c r="AKM9" s="6"/>
      <c r="AKN9" s="6"/>
      <c r="AKO9" s="6"/>
      <c r="AKP9" s="6"/>
      <c r="AKQ9" s="6"/>
      <c r="AKR9" s="6"/>
      <c r="AKS9" s="6"/>
      <c r="AKT9" s="6"/>
      <c r="AKU9" s="6"/>
      <c r="AKV9" s="6"/>
      <c r="AKW9" s="6"/>
      <c r="AKX9" s="6"/>
      <c r="AKY9" s="6"/>
      <c r="AKZ9" s="6"/>
      <c r="ALA9" s="6"/>
      <c r="ALB9" s="6"/>
      <c r="ALC9" s="6"/>
      <c r="ALD9" s="6"/>
      <c r="ALE9" s="6"/>
      <c r="ALF9" s="6"/>
      <c r="ALG9" s="6"/>
      <c r="ALH9" s="6"/>
      <c r="ALI9" s="6"/>
      <c r="ALJ9" s="6"/>
      <c r="ALK9" s="6"/>
      <c r="ALL9" s="6"/>
      <c r="ALM9" s="6"/>
      <c r="ALN9" s="6"/>
      <c r="ALO9" s="6"/>
      <c r="ALP9" s="6"/>
      <c r="ALQ9" s="6"/>
      <c r="ALR9" s="6"/>
      <c r="ALS9" s="6"/>
      <c r="ALT9" s="6"/>
      <c r="ALU9" s="6"/>
      <c r="ALV9" s="6"/>
      <c r="ALW9" s="6"/>
      <c r="ALX9" s="6"/>
      <c r="ALY9" s="6"/>
      <c r="ALZ9" s="6"/>
      <c r="AMA9" s="6"/>
      <c r="AMB9" s="6"/>
      <c r="AMC9" s="6"/>
      <c r="AMD9" s="6"/>
      <c r="AME9" s="6"/>
      <c r="AMF9" s="6"/>
      <c r="AMG9" s="6"/>
      <c r="AMH9" s="6"/>
      <c r="AMI9" s="6"/>
      <c r="AMJ9" s="6"/>
      <c r="AMK9" s="6"/>
      <c r="AML9" s="6"/>
      <c r="AMM9" s="6"/>
      <c r="AMN9" s="6"/>
      <c r="AMO9" s="6"/>
      <c r="AMP9" s="6"/>
      <c r="AMQ9" s="6"/>
      <c r="AMR9" s="6"/>
      <c r="AMS9" s="6"/>
      <c r="AMT9" s="6"/>
      <c r="AMU9" s="6"/>
      <c r="AMV9" s="6"/>
      <c r="AMW9" s="6"/>
      <c r="AMX9" s="6"/>
      <c r="AMY9" s="6"/>
      <c r="AMZ9" s="6"/>
      <c r="ANA9" s="6"/>
      <c r="ANB9" s="6"/>
      <c r="ANC9" s="6"/>
      <c r="AND9" s="6"/>
      <c r="ANE9" s="6"/>
      <c r="ANF9" s="6"/>
      <c r="ANG9" s="6"/>
      <c r="ANH9" s="6"/>
      <c r="ANI9" s="6"/>
      <c r="ANJ9" s="6"/>
      <c r="ANK9" s="6"/>
      <c r="ANL9" s="6"/>
      <c r="ANM9" s="6"/>
      <c r="ANN9" s="6"/>
      <c r="ANO9" s="6"/>
      <c r="ANP9" s="6"/>
      <c r="ANQ9" s="6"/>
      <c r="ANR9" s="6"/>
      <c r="ANS9" s="6"/>
      <c r="ANT9" s="6"/>
      <c r="ANU9" s="6"/>
      <c r="ANV9" s="6"/>
      <c r="ANW9" s="6"/>
      <c r="ANX9" s="6"/>
      <c r="ANY9" s="6"/>
      <c r="ANZ9" s="6"/>
      <c r="AOA9" s="6"/>
      <c r="AOB9" s="6"/>
      <c r="AOC9" s="6"/>
      <c r="AOD9" s="6"/>
      <c r="AOE9" s="6"/>
      <c r="AOF9" s="6"/>
      <c r="AOG9" s="6"/>
      <c r="AOH9" s="6"/>
      <c r="AOI9" s="6"/>
      <c r="AOJ9" s="6"/>
      <c r="AOK9" s="6"/>
      <c r="AOL9" s="6"/>
      <c r="AOM9" s="6"/>
      <c r="AON9" s="6"/>
      <c r="AOO9" s="6"/>
      <c r="AOP9" s="6"/>
      <c r="AOQ9" s="6"/>
      <c r="AOR9" s="6"/>
      <c r="AOS9" s="6"/>
      <c r="AOT9" s="6"/>
      <c r="AOU9" s="6"/>
      <c r="AOV9" s="6"/>
      <c r="AOW9" s="6"/>
      <c r="AOX9" s="6"/>
      <c r="AOY9" s="6"/>
      <c r="AOZ9" s="6"/>
      <c r="APA9" s="6"/>
      <c r="APB9" s="6"/>
      <c r="APC9" s="6"/>
      <c r="APD9" s="6"/>
      <c r="APE9" s="6"/>
      <c r="APF9" s="6"/>
      <c r="APG9" s="6"/>
      <c r="APH9" s="6"/>
      <c r="API9" s="6"/>
      <c r="APJ9" s="6"/>
      <c r="APK9" s="6"/>
      <c r="APL9" s="6"/>
      <c r="APM9" s="6"/>
      <c r="APN9" s="6"/>
      <c r="APO9" s="6"/>
      <c r="APP9" s="6"/>
      <c r="APQ9" s="6"/>
      <c r="APR9" s="6"/>
      <c r="APS9" s="6"/>
      <c r="APT9" s="6"/>
      <c r="APU9" s="6"/>
      <c r="APV9" s="6"/>
      <c r="APW9" s="6"/>
      <c r="APX9" s="6"/>
      <c r="APY9" s="6"/>
      <c r="APZ9" s="6"/>
      <c r="AQA9" s="6"/>
      <c r="AQB9" s="6"/>
      <c r="AQC9" s="6"/>
      <c r="AQD9" s="6"/>
      <c r="AQE9" s="6"/>
      <c r="AQF9" s="6"/>
      <c r="AQG9" s="6"/>
      <c r="AQH9" s="6"/>
      <c r="AQI9" s="6"/>
      <c r="AQJ9" s="6"/>
      <c r="AQK9" s="6"/>
      <c r="AQL9" s="6"/>
      <c r="AQM9" s="6"/>
      <c r="AQN9" s="6"/>
      <c r="AQO9" s="6"/>
      <c r="AQP9" s="6"/>
      <c r="AQQ9" s="6"/>
      <c r="AQR9" s="6"/>
      <c r="AQS9" s="6"/>
      <c r="AQT9" s="6"/>
      <c r="AQU9" s="6"/>
      <c r="AQV9" s="6"/>
      <c r="AQW9" s="6"/>
      <c r="AQX9" s="6"/>
      <c r="AQY9" s="6"/>
      <c r="AQZ9" s="6"/>
      <c r="ARA9" s="6"/>
      <c r="ARB9" s="6"/>
      <c r="ARC9" s="6"/>
      <c r="ARD9" s="6"/>
      <c r="ARE9" s="6"/>
      <c r="ARF9" s="6"/>
      <c r="ARG9" s="6"/>
      <c r="ARH9" s="6"/>
      <c r="ARI9" s="6"/>
      <c r="ARJ9" s="6"/>
      <c r="ARK9" s="6"/>
      <c r="ARL9" s="6"/>
      <c r="ARM9" s="6"/>
      <c r="ARN9" s="6"/>
      <c r="ARO9" s="6"/>
      <c r="ARP9" s="6"/>
      <c r="ARQ9" s="6"/>
      <c r="ARR9" s="6"/>
      <c r="ARS9" s="6"/>
      <c r="ART9" s="6"/>
      <c r="ARU9" s="6"/>
      <c r="ARV9" s="6"/>
      <c r="ARW9" s="6"/>
      <c r="ARX9" s="6"/>
      <c r="ARY9" s="6"/>
      <c r="ARZ9" s="6"/>
      <c r="ASA9" s="6"/>
      <c r="ASB9" s="6"/>
      <c r="ASC9" s="6"/>
      <c r="ASD9" s="6"/>
      <c r="ASE9" s="6"/>
      <c r="ASF9" s="6"/>
      <c r="ASG9" s="6"/>
      <c r="ASH9" s="6"/>
      <c r="ASI9" s="6"/>
      <c r="ASJ9" s="6"/>
      <c r="ASK9" s="6"/>
      <c r="ASL9" s="6"/>
      <c r="ASM9" s="6"/>
      <c r="ASN9" s="6"/>
      <c r="ASO9" s="6"/>
      <c r="ASP9" s="6"/>
      <c r="ASQ9" s="6"/>
      <c r="ASR9" s="6"/>
      <c r="ASS9" s="6"/>
      <c r="AST9" s="6"/>
      <c r="ASU9" s="6"/>
      <c r="ASV9" s="6"/>
      <c r="ASW9" s="6"/>
      <c r="ASX9" s="6"/>
      <c r="ASY9" s="6"/>
      <c r="ASZ9" s="6"/>
      <c r="ATA9" s="6"/>
      <c r="ATB9" s="6"/>
      <c r="ATC9" s="6"/>
      <c r="ATD9" s="6"/>
      <c r="ATE9" s="6"/>
      <c r="ATF9" s="6"/>
      <c r="ATG9" s="6"/>
      <c r="ATH9" s="6"/>
      <c r="ATI9" s="6"/>
      <c r="ATJ9" s="6"/>
      <c r="ATK9" s="6"/>
      <c r="ATL9" s="6"/>
      <c r="ATM9" s="6"/>
      <c r="ATN9" s="6"/>
      <c r="ATO9" s="6"/>
      <c r="ATP9" s="6"/>
      <c r="ATQ9" s="6"/>
      <c r="ATR9" s="6"/>
      <c r="ATS9" s="6"/>
      <c r="ATT9" s="6"/>
      <c r="ATU9" s="6"/>
      <c r="ATV9" s="6"/>
      <c r="ATW9" s="6"/>
      <c r="ATX9" s="6"/>
      <c r="ATY9" s="6"/>
      <c r="ATZ9" s="6"/>
      <c r="AUA9" s="6"/>
      <c r="AUB9" s="6"/>
      <c r="AUC9" s="6"/>
      <c r="AUD9" s="6"/>
      <c r="AUE9" s="6"/>
      <c r="AUF9" s="6"/>
      <c r="AUG9" s="6"/>
      <c r="AUH9" s="6"/>
      <c r="AUI9" s="6"/>
      <c r="AUJ9" s="6"/>
      <c r="AUK9" s="6"/>
      <c r="AUL9" s="6"/>
      <c r="AUM9" s="6"/>
      <c r="AUN9" s="6"/>
      <c r="AUO9" s="6"/>
      <c r="AUP9" s="6"/>
      <c r="AUQ9" s="6"/>
      <c r="AUR9" s="6"/>
      <c r="AUS9" s="6"/>
      <c r="AUT9" s="6"/>
      <c r="AUU9" s="6"/>
      <c r="AUV9" s="6"/>
      <c r="AUW9" s="6"/>
      <c r="AUX9" s="6"/>
      <c r="AUY9" s="6"/>
      <c r="AUZ9" s="6"/>
      <c r="AVA9" s="6"/>
      <c r="AVB9" s="6"/>
      <c r="AVC9" s="6"/>
      <c r="AVD9" s="6"/>
      <c r="AVE9" s="6"/>
      <c r="AVF9" s="6"/>
      <c r="AVG9" s="6"/>
      <c r="AVH9" s="6"/>
      <c r="AVI9" s="6"/>
      <c r="AVJ9" s="6"/>
      <c r="AVK9" s="6"/>
      <c r="AVL9" s="6"/>
      <c r="AVM9" s="6"/>
      <c r="AVN9" s="6"/>
      <c r="AVO9" s="6"/>
      <c r="AVP9" s="6"/>
      <c r="AVQ9" s="6"/>
      <c r="AVR9" s="6"/>
      <c r="AVS9" s="6"/>
      <c r="AVT9" s="6"/>
      <c r="AVU9" s="6"/>
      <c r="AVV9" s="6"/>
      <c r="AVW9" s="6"/>
      <c r="AVX9" s="6"/>
      <c r="AVY9" s="6"/>
      <c r="AVZ9" s="6"/>
      <c r="AWA9" s="6"/>
      <c r="AWB9" s="6"/>
      <c r="AWC9" s="6"/>
      <c r="AWD9" s="6"/>
      <c r="AWE9" s="6"/>
      <c r="AWF9" s="6"/>
      <c r="AWG9" s="6"/>
      <c r="AWH9" s="6"/>
      <c r="AWI9" s="6"/>
      <c r="AWJ9" s="6"/>
      <c r="AWK9" s="6"/>
      <c r="AWL9" s="6"/>
      <c r="AWM9" s="6"/>
      <c r="AWN9" s="6"/>
      <c r="AWO9" s="6"/>
      <c r="AWP9" s="6"/>
      <c r="AWQ9" s="6"/>
      <c r="AWR9" s="6"/>
      <c r="AWS9" s="6"/>
      <c r="AWT9" s="6"/>
      <c r="AWU9" s="6"/>
      <c r="AWV9" s="6"/>
      <c r="AWW9" s="6"/>
      <c r="AWX9" s="6"/>
      <c r="AWY9" s="6"/>
      <c r="AWZ9" s="6"/>
      <c r="AXA9" s="6"/>
      <c r="AXB9" s="6"/>
      <c r="AXC9" s="6"/>
      <c r="AXD9" s="6"/>
      <c r="AXE9" s="6"/>
      <c r="AXF9" s="6"/>
      <c r="AXG9" s="6"/>
      <c r="AXH9" s="6"/>
      <c r="AXI9" s="6"/>
      <c r="AXJ9" s="6"/>
      <c r="AXK9" s="6"/>
      <c r="AXL9" s="6"/>
      <c r="AXM9" s="6"/>
      <c r="AXN9" s="6"/>
      <c r="AXO9" s="6"/>
      <c r="AXP9" s="6"/>
      <c r="AXQ9" s="6"/>
      <c r="AXR9" s="6"/>
      <c r="AXS9" s="6"/>
      <c r="AXT9" s="6"/>
      <c r="AXU9" s="6"/>
      <c r="AXV9" s="6"/>
      <c r="AXW9" s="6"/>
      <c r="AXX9" s="6"/>
      <c r="AXY9" s="6"/>
      <c r="AXZ9" s="6"/>
      <c r="AYA9" s="6"/>
      <c r="AYB9" s="6"/>
      <c r="AYC9" s="6"/>
      <c r="AYD9" s="6"/>
      <c r="AYE9" s="6"/>
      <c r="AYF9" s="6"/>
      <c r="AYG9" s="6"/>
      <c r="AYH9" s="6"/>
      <c r="AYI9" s="6"/>
      <c r="AYJ9" s="6"/>
      <c r="AYK9" s="6"/>
      <c r="AYL9" s="6"/>
      <c r="AYM9" s="6"/>
      <c r="AYN9" s="6"/>
      <c r="AYO9" s="6"/>
      <c r="AYP9" s="6"/>
      <c r="AYQ9" s="6"/>
      <c r="AYR9" s="6"/>
      <c r="AYS9" s="6"/>
      <c r="AYT9" s="6"/>
      <c r="AYU9" s="6"/>
      <c r="AYV9" s="6"/>
      <c r="AYW9" s="6"/>
      <c r="AYX9" s="6"/>
      <c r="AYY9" s="6"/>
      <c r="AYZ9" s="6"/>
      <c r="AZA9" s="6"/>
      <c r="AZB9" s="6"/>
      <c r="AZC9" s="6"/>
      <c r="AZD9" s="6"/>
      <c r="AZE9" s="6"/>
      <c r="AZF9" s="6"/>
      <c r="AZG9" s="6"/>
      <c r="AZH9" s="6"/>
      <c r="AZI9" s="6"/>
      <c r="AZJ9" s="6"/>
      <c r="AZK9" s="6"/>
      <c r="AZL9" s="6"/>
      <c r="AZM9" s="6"/>
      <c r="AZN9" s="6"/>
      <c r="AZO9" s="6"/>
      <c r="AZP9" s="6"/>
      <c r="AZQ9" s="6"/>
      <c r="AZR9" s="6"/>
      <c r="AZS9" s="6"/>
      <c r="AZT9" s="6"/>
      <c r="AZU9" s="6"/>
      <c r="AZV9" s="6"/>
      <c r="AZW9" s="6"/>
      <c r="AZX9" s="6"/>
      <c r="AZY9" s="6"/>
      <c r="AZZ9" s="6"/>
      <c r="BAA9" s="6"/>
      <c r="BAB9" s="6"/>
      <c r="BAC9" s="6"/>
      <c r="BAD9" s="6"/>
      <c r="BAE9" s="6"/>
      <c r="BAF9" s="6"/>
      <c r="BAG9" s="6"/>
      <c r="BAH9" s="6"/>
      <c r="BAI9" s="6"/>
      <c r="BAJ9" s="6"/>
      <c r="BAK9" s="6"/>
      <c r="BAL9" s="6"/>
      <c r="BAM9" s="6"/>
      <c r="BAN9" s="6"/>
      <c r="BAO9" s="6"/>
      <c r="BAP9" s="6"/>
      <c r="BAQ9" s="6"/>
      <c r="BAR9" s="6"/>
      <c r="BAS9" s="6"/>
      <c r="BAT9" s="6"/>
      <c r="BAU9" s="6"/>
      <c r="BAV9" s="6"/>
      <c r="BAW9" s="6"/>
      <c r="BAX9" s="6"/>
      <c r="BAY9" s="6"/>
      <c r="BAZ9" s="6"/>
      <c r="BBA9" s="6"/>
      <c r="BBB9" s="6"/>
      <c r="BBC9" s="6"/>
      <c r="BBD9" s="6"/>
      <c r="BBE9" s="6"/>
      <c r="BBF9" s="6"/>
      <c r="BBG9" s="6"/>
      <c r="BBH9" s="6"/>
      <c r="BBI9" s="6"/>
      <c r="BBJ9" s="6"/>
      <c r="BBK9" s="6"/>
      <c r="BBL9" s="6"/>
      <c r="BBM9" s="6"/>
      <c r="BBN9" s="6"/>
      <c r="BBO9" s="6"/>
      <c r="BBP9" s="6"/>
      <c r="BBQ9" s="6"/>
      <c r="BBR9" s="6"/>
      <c r="BBS9" s="6"/>
      <c r="BBT9" s="6"/>
      <c r="BBU9" s="6"/>
      <c r="BBV9" s="6"/>
      <c r="BBW9" s="6"/>
      <c r="BBX9" s="6"/>
      <c r="BBY9" s="6"/>
      <c r="BBZ9" s="6"/>
      <c r="BCA9" s="6"/>
      <c r="BCB9" s="6"/>
      <c r="BCC9" s="6"/>
      <c r="BCD9" s="6"/>
      <c r="BCE9" s="6"/>
      <c r="BCF9" s="6"/>
      <c r="BCG9" s="6"/>
      <c r="BCH9" s="6"/>
      <c r="BCI9" s="6"/>
      <c r="BCJ9" s="6"/>
      <c r="BCK9" s="6"/>
      <c r="BCL9" s="6"/>
      <c r="BCM9" s="6"/>
      <c r="BCN9" s="6"/>
      <c r="BCO9" s="6"/>
      <c r="BCP9" s="6"/>
      <c r="BCQ9" s="6"/>
      <c r="BCR9" s="6"/>
      <c r="BCS9" s="6"/>
      <c r="BCT9" s="6"/>
      <c r="BCU9" s="6"/>
      <c r="BCV9" s="6"/>
      <c r="BCW9" s="6"/>
      <c r="BCX9" s="6"/>
      <c r="BCY9" s="6"/>
      <c r="BCZ9" s="6"/>
      <c r="BDA9" s="6"/>
      <c r="BDB9" s="6"/>
      <c r="BDC9" s="6"/>
      <c r="BDD9" s="6"/>
      <c r="BDE9" s="6"/>
      <c r="BDF9" s="6"/>
      <c r="BDG9" s="6"/>
      <c r="BDH9" s="6"/>
      <c r="BDI9" s="6"/>
      <c r="BDJ9" s="6"/>
      <c r="BDK9" s="6"/>
      <c r="BDL9" s="6"/>
      <c r="BDM9" s="6"/>
      <c r="BDN9" s="6"/>
      <c r="BDO9" s="6"/>
      <c r="BDP9" s="6"/>
      <c r="BDQ9" s="6"/>
      <c r="BDR9" s="6"/>
      <c r="BDS9" s="6"/>
      <c r="BDT9" s="6"/>
      <c r="BDU9" s="6"/>
      <c r="BDV9" s="6"/>
      <c r="BDW9" s="6"/>
      <c r="BDX9" s="6"/>
      <c r="BDY9" s="6"/>
      <c r="BDZ9" s="6"/>
      <c r="BEA9" s="6"/>
      <c r="BEB9" s="6"/>
      <c r="BEC9" s="6"/>
      <c r="BED9" s="6"/>
      <c r="BEE9" s="6"/>
      <c r="BEF9" s="6"/>
      <c r="BEG9" s="6"/>
      <c r="BEH9" s="6"/>
      <c r="BEI9" s="6"/>
      <c r="BEJ9" s="6"/>
      <c r="BEK9" s="6"/>
      <c r="BEL9" s="6"/>
      <c r="BEM9" s="6"/>
      <c r="BEN9" s="6"/>
      <c r="BEO9" s="6"/>
      <c r="BEP9" s="6"/>
      <c r="BEQ9" s="6"/>
      <c r="BER9" s="6"/>
      <c r="BES9" s="6"/>
      <c r="BET9" s="6"/>
      <c r="BEU9" s="6"/>
      <c r="BEV9" s="6"/>
      <c r="BEW9" s="6"/>
      <c r="BEX9" s="6"/>
      <c r="BEY9" s="6"/>
      <c r="BEZ9" s="6"/>
      <c r="BFA9" s="6"/>
      <c r="BFB9" s="6"/>
      <c r="BFC9" s="6"/>
      <c r="BFD9" s="6"/>
      <c r="BFE9" s="6"/>
      <c r="BFF9" s="6"/>
      <c r="BFG9" s="6"/>
      <c r="BFH9" s="6"/>
      <c r="BFI9" s="6"/>
      <c r="BFJ9" s="6"/>
      <c r="BFK9" s="6"/>
      <c r="BFL9" s="6"/>
      <c r="BFM9" s="6"/>
      <c r="BFN9" s="6"/>
      <c r="BFO9" s="6"/>
      <c r="BFP9" s="6"/>
      <c r="BFQ9" s="6"/>
      <c r="BFR9" s="6"/>
      <c r="BFS9" s="6"/>
      <c r="BFT9" s="6"/>
      <c r="BFU9" s="6"/>
      <c r="BFV9" s="6"/>
      <c r="BFW9" s="6"/>
      <c r="BFX9" s="6"/>
      <c r="BFY9" s="6"/>
      <c r="BFZ9" s="6"/>
      <c r="BGA9" s="6"/>
      <c r="BGB9" s="6"/>
      <c r="BGC9" s="6"/>
      <c r="BGD9" s="6"/>
      <c r="BGE9" s="6"/>
      <c r="BGF9" s="6"/>
      <c r="BGG9" s="6"/>
      <c r="BGH9" s="6"/>
      <c r="BGI9" s="6"/>
      <c r="BGJ9" s="6"/>
      <c r="BGK9" s="6"/>
      <c r="BGL9" s="6"/>
      <c r="BGM9" s="6"/>
      <c r="BGN9" s="6"/>
      <c r="BGO9" s="6"/>
      <c r="BGP9" s="6"/>
      <c r="BGQ9" s="6"/>
      <c r="BGR9" s="6"/>
      <c r="BGS9" s="6"/>
      <c r="BGT9" s="6"/>
      <c r="BGU9" s="6"/>
      <c r="BGV9" s="6"/>
      <c r="BGW9" s="6"/>
      <c r="BGX9" s="6"/>
      <c r="BGY9" s="6"/>
      <c r="BGZ9" s="6"/>
      <c r="BHA9" s="6"/>
      <c r="BHB9" s="6"/>
      <c r="BHC9" s="6"/>
      <c r="BHD9" s="6"/>
      <c r="BHE9" s="6"/>
      <c r="BHF9" s="6"/>
      <c r="BHG9" s="6"/>
      <c r="BHH9" s="6"/>
      <c r="BHI9" s="6"/>
      <c r="BHJ9" s="6"/>
      <c r="BHK9" s="6"/>
      <c r="BHL9" s="6"/>
      <c r="BHM9" s="6"/>
      <c r="BHN9" s="6"/>
      <c r="BHO9" s="6"/>
      <c r="BHP9" s="6"/>
      <c r="BHQ9" s="6"/>
      <c r="BHR9" s="6"/>
      <c r="BHS9" s="6"/>
      <c r="BHT9" s="6"/>
      <c r="BHU9" s="6"/>
      <c r="BHV9" s="6"/>
      <c r="BHW9" s="6"/>
      <c r="BHX9" s="6"/>
      <c r="BHY9" s="6"/>
      <c r="BHZ9" s="6"/>
      <c r="BIA9" s="6"/>
      <c r="BIB9" s="6"/>
      <c r="BIC9" s="6"/>
      <c r="BID9" s="6"/>
      <c r="BIE9" s="6"/>
      <c r="BIF9" s="6"/>
      <c r="BIG9" s="6"/>
      <c r="BIH9" s="6"/>
      <c r="BII9" s="6"/>
      <c r="BIJ9" s="6"/>
      <c r="BIK9" s="6"/>
      <c r="BIL9" s="6"/>
      <c r="BIM9" s="6"/>
      <c r="BIN9" s="6"/>
      <c r="BIO9" s="6"/>
      <c r="BIP9" s="6"/>
      <c r="BIQ9" s="6"/>
      <c r="BIR9" s="6"/>
      <c r="BIS9" s="6"/>
      <c r="BIT9" s="6"/>
      <c r="BIU9" s="6"/>
      <c r="BIV9" s="6"/>
      <c r="BIW9" s="6"/>
      <c r="BIX9" s="6"/>
      <c r="BIY9" s="6"/>
      <c r="BIZ9" s="6"/>
      <c r="BJA9" s="6"/>
      <c r="BJB9" s="6"/>
      <c r="BJC9" s="6"/>
      <c r="BJD9" s="6"/>
      <c r="BJE9" s="6"/>
      <c r="BJF9" s="6"/>
      <c r="BJG9" s="6"/>
      <c r="BJH9" s="6"/>
      <c r="BJI9" s="6"/>
      <c r="BJJ9" s="6"/>
      <c r="BJK9" s="6"/>
      <c r="BJL9" s="6"/>
      <c r="BJM9" s="6"/>
      <c r="BJN9" s="6"/>
      <c r="BJO9" s="6"/>
      <c r="BJP9" s="6"/>
      <c r="BJQ9" s="6"/>
      <c r="BJR9" s="6"/>
      <c r="BJS9" s="6"/>
      <c r="BJT9" s="6"/>
      <c r="BJU9" s="6"/>
      <c r="BJV9" s="6"/>
      <c r="BJW9" s="6"/>
      <c r="BJX9" s="6"/>
      <c r="BJY9" s="6"/>
      <c r="BJZ9" s="6"/>
      <c r="BKA9" s="6"/>
      <c r="BKB9" s="6"/>
      <c r="BKC9" s="6"/>
      <c r="BKD9" s="6"/>
      <c r="BKE9" s="6"/>
      <c r="BKF9" s="6"/>
      <c r="BKG9" s="6"/>
      <c r="BKH9" s="6"/>
      <c r="BKI9" s="6"/>
      <c r="BKJ9" s="6"/>
      <c r="BKK9" s="6"/>
      <c r="BKL9" s="6"/>
      <c r="BKM9" s="6"/>
      <c r="BKN9" s="6"/>
      <c r="BKO9" s="6"/>
      <c r="BKP9" s="6"/>
      <c r="BKQ9" s="6"/>
      <c r="BKR9" s="6"/>
      <c r="BKS9" s="6"/>
      <c r="BKT9" s="6"/>
      <c r="BKU9" s="6"/>
      <c r="BKV9" s="6"/>
      <c r="BKW9" s="6"/>
      <c r="BKX9" s="6"/>
      <c r="BKY9" s="6"/>
      <c r="BKZ9" s="6"/>
      <c r="BLA9" s="6"/>
      <c r="BLB9" s="6"/>
      <c r="BLC9" s="6"/>
      <c r="BLD9" s="6"/>
      <c r="BLE9" s="6"/>
      <c r="BLF9" s="6"/>
      <c r="BLG9" s="6"/>
      <c r="BLH9" s="6"/>
      <c r="BLI9" s="6"/>
      <c r="BLJ9" s="6"/>
      <c r="BLK9" s="6"/>
      <c r="BLL9" s="6"/>
      <c r="BLM9" s="6"/>
      <c r="BLN9" s="6"/>
      <c r="BLO9" s="6"/>
      <c r="BLP9" s="6"/>
      <c r="BLQ9" s="6"/>
      <c r="BLR9" s="6"/>
      <c r="BLS9" s="6"/>
      <c r="BLT9" s="6"/>
      <c r="BLU9" s="6"/>
      <c r="BLV9" s="6"/>
      <c r="BLW9" s="6"/>
      <c r="BLX9" s="6"/>
      <c r="BLY9" s="6"/>
      <c r="BLZ9" s="6"/>
      <c r="BMA9" s="6"/>
      <c r="BMB9" s="6"/>
      <c r="BMC9" s="6"/>
      <c r="BMD9" s="6"/>
      <c r="BME9" s="6"/>
      <c r="BMF9" s="6"/>
      <c r="BMG9" s="6"/>
      <c r="BMH9" s="6"/>
      <c r="BMI9" s="6"/>
      <c r="BMJ9" s="6"/>
      <c r="BMK9" s="6"/>
      <c r="BML9" s="6"/>
      <c r="BMM9" s="6"/>
      <c r="BMN9" s="6"/>
      <c r="BMO9" s="6"/>
      <c r="BMP9" s="6"/>
      <c r="BMQ9" s="6"/>
      <c r="BMR9" s="6"/>
      <c r="BMS9" s="6"/>
      <c r="BMT9" s="6"/>
      <c r="BMU9" s="6"/>
      <c r="BMV9" s="6"/>
      <c r="BMW9" s="6"/>
      <c r="BMX9" s="6"/>
      <c r="BMY9" s="6"/>
      <c r="BMZ9" s="6"/>
      <c r="BNA9" s="6"/>
      <c r="BNB9" s="6"/>
      <c r="BNC9" s="6"/>
      <c r="BND9" s="6"/>
      <c r="BNE9" s="6"/>
      <c r="BNF9" s="6"/>
      <c r="BNG9" s="6"/>
      <c r="BNH9" s="6"/>
      <c r="BNI9" s="6"/>
      <c r="BNJ9" s="6"/>
      <c r="BNK9" s="6"/>
      <c r="BNL9" s="6"/>
      <c r="BNM9" s="6"/>
      <c r="BNN9" s="6"/>
      <c r="BNO9" s="6"/>
      <c r="BNP9" s="6"/>
      <c r="BNQ9" s="6"/>
      <c r="BNR9" s="6"/>
      <c r="BNS9" s="6"/>
      <c r="BNT9" s="6"/>
      <c r="BNU9" s="6"/>
      <c r="BNV9" s="6"/>
      <c r="BNW9" s="6"/>
      <c r="BNX9" s="6"/>
      <c r="BNY9" s="6"/>
      <c r="BNZ9" s="6"/>
      <c r="BOA9" s="6"/>
      <c r="BOB9" s="6"/>
      <c r="BOC9" s="6"/>
      <c r="BOD9" s="6"/>
      <c r="BOE9" s="6"/>
      <c r="BOF9" s="6"/>
      <c r="BOG9" s="6"/>
      <c r="BOH9" s="6"/>
      <c r="BOI9" s="6"/>
      <c r="BOJ9" s="6"/>
      <c r="BOK9" s="6"/>
      <c r="BOL9" s="6"/>
      <c r="BOM9" s="6"/>
      <c r="BON9" s="6"/>
      <c r="BOO9" s="6"/>
      <c r="BOP9" s="6"/>
      <c r="BOQ9" s="6"/>
      <c r="BOR9" s="6"/>
      <c r="BOS9" s="6"/>
      <c r="BOT9" s="6"/>
      <c r="BOU9" s="6"/>
      <c r="BOV9" s="6"/>
      <c r="BOW9" s="6"/>
      <c r="BOX9" s="6"/>
      <c r="BOY9" s="6"/>
      <c r="BOZ9" s="6"/>
      <c r="BPA9" s="6"/>
      <c r="BPB9" s="6"/>
      <c r="BPC9" s="6"/>
      <c r="BPD9" s="6"/>
      <c r="BPE9" s="6"/>
      <c r="BPF9" s="6"/>
      <c r="BPG9" s="6"/>
      <c r="BPH9" s="6"/>
      <c r="BPI9" s="6"/>
      <c r="BPJ9" s="6"/>
      <c r="BPK9" s="6"/>
      <c r="BPL9" s="6"/>
      <c r="BPM9" s="6"/>
      <c r="BPN9" s="6"/>
      <c r="BPO9" s="6"/>
      <c r="BPP9" s="6"/>
      <c r="BPQ9" s="6"/>
      <c r="BPR9" s="6"/>
      <c r="BPS9" s="6"/>
      <c r="BPT9" s="6"/>
      <c r="BPU9" s="6"/>
      <c r="BPV9" s="6"/>
      <c r="BPW9" s="6"/>
      <c r="BPX9" s="6"/>
      <c r="BPY9" s="6"/>
      <c r="BPZ9" s="6"/>
      <c r="BQA9" s="6"/>
      <c r="BQB9" s="6"/>
      <c r="BQC9" s="6"/>
      <c r="BQD9" s="6"/>
      <c r="BQE9" s="6"/>
      <c r="BQF9" s="6"/>
      <c r="BQG9" s="6"/>
      <c r="BQH9" s="6"/>
      <c r="BQI9" s="6"/>
      <c r="BQJ9" s="6"/>
      <c r="BQK9" s="6"/>
      <c r="BQL9" s="6"/>
      <c r="BQM9" s="6"/>
      <c r="BQN9" s="6"/>
      <c r="BQO9" s="6"/>
      <c r="BQP9" s="6"/>
      <c r="BQQ9" s="6"/>
      <c r="BQR9" s="6"/>
      <c r="BQS9" s="6"/>
      <c r="BQT9" s="6"/>
      <c r="BQU9" s="6"/>
      <c r="BQV9" s="6"/>
      <c r="BQW9" s="6"/>
      <c r="BQX9" s="6"/>
      <c r="BQY9" s="6"/>
      <c r="BQZ9" s="6"/>
      <c r="BRA9" s="6"/>
      <c r="BRB9" s="6"/>
      <c r="BRC9" s="6"/>
      <c r="BRD9" s="6"/>
      <c r="BRE9" s="6"/>
      <c r="BRF9" s="6"/>
      <c r="BRG9" s="6"/>
      <c r="BRH9" s="6"/>
      <c r="BRI9" s="6"/>
      <c r="BRJ9" s="6"/>
      <c r="BRK9" s="6"/>
      <c r="BRL9" s="6"/>
      <c r="BRM9" s="6"/>
      <c r="BRN9" s="6"/>
      <c r="BRO9" s="6"/>
      <c r="BRP9" s="6"/>
      <c r="BRQ9" s="6"/>
      <c r="BRR9" s="6"/>
      <c r="BRS9" s="6"/>
      <c r="BRT9" s="6"/>
      <c r="BRU9" s="6"/>
      <c r="BRV9" s="6"/>
      <c r="BRW9" s="6"/>
      <c r="BRX9" s="6"/>
      <c r="BRY9" s="6"/>
      <c r="BRZ9" s="6"/>
      <c r="BSA9" s="6"/>
      <c r="BSB9" s="6"/>
      <c r="BSC9" s="6"/>
      <c r="BSD9" s="6"/>
      <c r="BSE9" s="6"/>
      <c r="BSF9" s="6"/>
      <c r="BSG9" s="6"/>
      <c r="BSH9" s="6"/>
      <c r="BSI9" s="6"/>
      <c r="BSJ9" s="6"/>
      <c r="BSK9" s="6"/>
      <c r="BSL9" s="6"/>
      <c r="BSM9" s="6"/>
      <c r="BSN9" s="6"/>
      <c r="BSO9" s="6"/>
      <c r="BSP9" s="6"/>
      <c r="BSQ9" s="6"/>
      <c r="BSR9" s="6"/>
      <c r="BSS9" s="6"/>
      <c r="BST9" s="6"/>
      <c r="BSU9" s="6"/>
      <c r="BSV9" s="6"/>
      <c r="BSW9" s="6"/>
      <c r="BSX9" s="6"/>
      <c r="BSY9" s="6"/>
      <c r="BSZ9" s="6"/>
      <c r="BTA9" s="6"/>
      <c r="BTB9" s="6"/>
      <c r="BTC9" s="6"/>
      <c r="BTD9" s="6"/>
      <c r="BTE9" s="6"/>
      <c r="BTF9" s="6"/>
      <c r="BTG9" s="6"/>
      <c r="BTH9" s="6"/>
      <c r="BTI9" s="6"/>
      <c r="BTJ9" s="6"/>
      <c r="BTK9" s="6"/>
      <c r="BTL9" s="6"/>
      <c r="BTM9" s="6"/>
      <c r="BTN9" s="6"/>
      <c r="BTO9" s="6"/>
      <c r="BTP9" s="6"/>
      <c r="BTQ9" s="6"/>
      <c r="BTR9" s="6"/>
      <c r="BTS9" s="6"/>
      <c r="BTT9" s="6"/>
      <c r="BTU9" s="6"/>
      <c r="BTV9" s="6"/>
      <c r="BTW9" s="6"/>
      <c r="BTX9" s="6"/>
      <c r="BTY9" s="6"/>
      <c r="BTZ9" s="6"/>
      <c r="BUA9" s="6"/>
      <c r="BUB9" s="6"/>
      <c r="BUC9" s="6"/>
      <c r="BUD9" s="6"/>
      <c r="BUE9" s="6"/>
      <c r="BUF9" s="6"/>
      <c r="BUG9" s="6"/>
      <c r="BUH9" s="6"/>
      <c r="BUI9" s="6"/>
      <c r="BUJ9" s="6"/>
      <c r="BUK9" s="6"/>
      <c r="BUL9" s="6"/>
      <c r="BUM9" s="6"/>
      <c r="BUN9" s="6"/>
      <c r="BUO9" s="6"/>
      <c r="BUP9" s="6"/>
      <c r="BUQ9" s="6"/>
      <c r="BUR9" s="6"/>
      <c r="BUS9" s="6"/>
      <c r="BUT9" s="6"/>
      <c r="BUU9" s="6"/>
      <c r="BUV9" s="6"/>
      <c r="BUW9" s="6"/>
      <c r="BUX9" s="6"/>
      <c r="BUY9" s="6"/>
      <c r="BUZ9" s="6"/>
      <c r="BVA9" s="6"/>
      <c r="BVB9" s="6"/>
      <c r="BVC9" s="6"/>
      <c r="BVD9" s="6"/>
      <c r="BVE9" s="6"/>
      <c r="BVF9" s="6"/>
      <c r="BVG9" s="6"/>
      <c r="BVH9" s="6"/>
      <c r="BVI9" s="6"/>
      <c r="BVJ9" s="6"/>
      <c r="BVK9" s="6"/>
      <c r="BVL9" s="6"/>
      <c r="BVM9" s="6"/>
      <c r="BVN9" s="6"/>
      <c r="BVO9" s="6"/>
      <c r="BVP9" s="6"/>
      <c r="BVQ9" s="6"/>
      <c r="BVR9" s="6"/>
      <c r="BVS9" s="6"/>
      <c r="BVT9" s="6"/>
      <c r="BVU9" s="6"/>
      <c r="BVV9" s="6"/>
      <c r="BVW9" s="6"/>
      <c r="BVX9" s="6"/>
      <c r="BVY9" s="6"/>
      <c r="BVZ9" s="6"/>
      <c r="BWA9" s="6"/>
      <c r="BWB9" s="6"/>
      <c r="BWC9" s="6"/>
      <c r="BWD9" s="6"/>
      <c r="BWE9" s="6"/>
      <c r="BWF9" s="6"/>
      <c r="BWG9" s="6"/>
      <c r="BWH9" s="6"/>
      <c r="BWI9" s="6"/>
      <c r="BWJ9" s="6"/>
      <c r="BWK9" s="6"/>
      <c r="BWL9" s="6"/>
      <c r="BWM9" s="6"/>
      <c r="BWN9" s="6"/>
      <c r="BWO9" s="6"/>
      <c r="BWP9" s="6"/>
      <c r="BWQ9" s="6"/>
      <c r="BWR9" s="6"/>
      <c r="BWS9" s="6"/>
      <c r="BWT9" s="6"/>
      <c r="BWU9" s="6"/>
      <c r="BWV9" s="6"/>
      <c r="BWW9" s="6"/>
      <c r="BWX9" s="6"/>
      <c r="BWY9" s="6"/>
      <c r="BWZ9" s="6"/>
      <c r="BXA9" s="6"/>
      <c r="BXB9" s="6"/>
      <c r="BXC9" s="6"/>
      <c r="BXD9" s="6"/>
      <c r="BXE9" s="6"/>
      <c r="BXF9" s="6"/>
      <c r="BXG9" s="6"/>
      <c r="BXH9" s="6"/>
      <c r="BXI9" s="6"/>
      <c r="BXJ9" s="6"/>
      <c r="BXK9" s="6"/>
      <c r="BXL9" s="6"/>
      <c r="BXM9" s="6"/>
      <c r="BXN9" s="6"/>
      <c r="BXO9" s="6"/>
      <c r="BXP9" s="6"/>
      <c r="BXQ9" s="6"/>
      <c r="BXR9" s="6"/>
      <c r="BXS9" s="6"/>
      <c r="BXT9" s="6"/>
      <c r="BXU9" s="6"/>
      <c r="BXV9" s="6"/>
      <c r="BXW9" s="6"/>
      <c r="BXX9" s="6"/>
      <c r="BXY9" s="6"/>
      <c r="BXZ9" s="6"/>
      <c r="BYA9" s="6"/>
      <c r="BYB9" s="6"/>
      <c r="BYC9" s="6"/>
      <c r="BYD9" s="6"/>
      <c r="BYE9" s="6"/>
      <c r="BYF9" s="6"/>
      <c r="BYG9" s="6"/>
      <c r="BYH9" s="6"/>
      <c r="BYI9" s="6"/>
      <c r="BYJ9" s="6"/>
      <c r="BYK9" s="6"/>
      <c r="BYL9" s="6"/>
      <c r="BYM9" s="6"/>
      <c r="BYN9" s="6"/>
      <c r="BYO9" s="6"/>
      <c r="BYP9" s="6"/>
      <c r="BYQ9" s="6"/>
      <c r="BYR9" s="6"/>
      <c r="BYS9" s="6"/>
      <c r="BYT9" s="6"/>
      <c r="BYU9" s="6"/>
      <c r="BYV9" s="6"/>
      <c r="BYW9" s="6"/>
      <c r="BYX9" s="6"/>
      <c r="BYY9" s="6"/>
      <c r="BYZ9" s="6"/>
      <c r="BZA9" s="6"/>
      <c r="BZB9" s="6"/>
      <c r="BZC9" s="6"/>
      <c r="BZD9" s="6"/>
      <c r="BZE9" s="6"/>
      <c r="BZF9" s="6"/>
      <c r="BZG9" s="6"/>
      <c r="BZH9" s="6"/>
      <c r="BZI9" s="6"/>
      <c r="BZJ9" s="6"/>
      <c r="BZK9" s="6"/>
      <c r="BZL9" s="6"/>
      <c r="BZM9" s="6"/>
      <c r="BZN9" s="6"/>
      <c r="BZO9" s="6"/>
      <c r="BZP9" s="6"/>
      <c r="BZQ9" s="6"/>
      <c r="BZR9" s="6"/>
      <c r="BZS9" s="6"/>
      <c r="BZT9" s="6"/>
      <c r="BZU9" s="6"/>
      <c r="BZV9" s="6"/>
      <c r="BZW9" s="6"/>
      <c r="BZX9" s="6"/>
      <c r="BZY9" s="6"/>
      <c r="BZZ9" s="6"/>
      <c r="CAA9" s="6"/>
      <c r="CAB9" s="6"/>
      <c r="CAC9" s="6"/>
      <c r="CAD9" s="6"/>
      <c r="CAE9" s="6"/>
      <c r="CAF9" s="6"/>
      <c r="CAG9" s="6"/>
      <c r="CAH9" s="6"/>
      <c r="CAI9" s="6"/>
      <c r="CAJ9" s="6"/>
      <c r="CAK9" s="6"/>
      <c r="CAL9" s="6"/>
      <c r="CAM9" s="6"/>
      <c r="CAN9" s="6"/>
      <c r="CAO9" s="6"/>
      <c r="CAP9" s="6"/>
      <c r="CAQ9" s="6"/>
      <c r="CAR9" s="6"/>
      <c r="CAS9" s="6"/>
      <c r="CAT9" s="6"/>
      <c r="CAU9" s="6"/>
      <c r="CAV9" s="6"/>
      <c r="CAW9" s="6"/>
      <c r="CAX9" s="6"/>
      <c r="CAY9" s="6"/>
      <c r="CAZ9" s="6"/>
      <c r="CBA9" s="6"/>
      <c r="CBB9" s="6"/>
      <c r="CBC9" s="6"/>
      <c r="CBD9" s="6"/>
      <c r="CBE9" s="6"/>
      <c r="CBF9" s="6"/>
      <c r="CBG9" s="6"/>
      <c r="CBH9" s="6"/>
      <c r="CBI9" s="6"/>
      <c r="CBJ9" s="6"/>
      <c r="CBK9" s="6"/>
      <c r="CBL9" s="6"/>
      <c r="CBM9" s="6"/>
      <c r="CBN9" s="6"/>
      <c r="CBO9" s="6"/>
      <c r="CBP9" s="6"/>
      <c r="CBQ9" s="6"/>
      <c r="CBR9" s="6"/>
      <c r="CBS9" s="6"/>
      <c r="CBT9" s="6"/>
      <c r="CBU9" s="6"/>
      <c r="CBV9" s="6"/>
      <c r="CBW9" s="6"/>
      <c r="CBX9" s="6"/>
      <c r="CBY9" s="6"/>
      <c r="CBZ9" s="6"/>
      <c r="CCA9" s="6"/>
      <c r="CCB9" s="6"/>
      <c r="CCC9" s="6"/>
      <c r="CCD9" s="6"/>
      <c r="CCE9" s="6"/>
      <c r="CCF9" s="6"/>
      <c r="CCG9" s="6"/>
      <c r="CCH9" s="6"/>
      <c r="CCI9" s="6"/>
      <c r="CCJ9" s="6"/>
      <c r="CCK9" s="6"/>
      <c r="CCL9" s="6"/>
      <c r="CCM9" s="6"/>
      <c r="CCN9" s="6"/>
      <c r="CCO9" s="6"/>
      <c r="CCP9" s="6"/>
      <c r="CCQ9" s="6"/>
      <c r="CCR9" s="6"/>
      <c r="CCS9" s="6"/>
      <c r="CCT9" s="6"/>
      <c r="CCU9" s="6"/>
      <c r="CCV9" s="6"/>
      <c r="CCW9" s="6"/>
      <c r="CCX9" s="6"/>
      <c r="CCY9" s="6"/>
      <c r="CCZ9" s="6"/>
      <c r="CDA9" s="6"/>
      <c r="CDB9" s="6"/>
      <c r="CDC9" s="6"/>
      <c r="CDD9" s="6"/>
      <c r="CDE9" s="6"/>
      <c r="CDF9" s="6"/>
      <c r="CDG9" s="6"/>
      <c r="CDH9" s="6"/>
      <c r="CDI9" s="6"/>
      <c r="CDJ9" s="6"/>
      <c r="CDK9" s="6"/>
      <c r="CDL9" s="6"/>
      <c r="CDM9" s="6"/>
      <c r="CDN9" s="6"/>
      <c r="CDO9" s="6"/>
      <c r="CDP9" s="6"/>
      <c r="CDQ9" s="6"/>
      <c r="CDR9" s="6"/>
      <c r="CDS9" s="6"/>
      <c r="CDT9" s="6"/>
      <c r="CDU9" s="6"/>
      <c r="CDV9" s="6"/>
      <c r="CDW9" s="6"/>
      <c r="CDX9" s="6"/>
      <c r="CDY9" s="6"/>
      <c r="CDZ9" s="6"/>
      <c r="CEA9" s="6"/>
      <c r="CEB9" s="6"/>
      <c r="CEC9" s="6"/>
      <c r="CED9" s="6"/>
      <c r="CEE9" s="6"/>
      <c r="CEF9" s="6"/>
      <c r="CEG9" s="6"/>
      <c r="CEH9" s="6"/>
      <c r="CEI9" s="6"/>
      <c r="CEJ9" s="6"/>
      <c r="CEK9" s="6"/>
      <c r="CEL9" s="6"/>
      <c r="CEM9" s="6"/>
      <c r="CEN9" s="6"/>
      <c r="CEO9" s="6"/>
      <c r="CEP9" s="6"/>
      <c r="CEQ9" s="6"/>
      <c r="CER9" s="6"/>
      <c r="CES9" s="6"/>
      <c r="CET9" s="6"/>
      <c r="CEU9" s="6"/>
      <c r="CEV9" s="6"/>
      <c r="CEW9" s="6"/>
      <c r="CEX9" s="6"/>
      <c r="CEY9" s="6"/>
      <c r="CEZ9" s="6"/>
      <c r="CFA9" s="6"/>
      <c r="CFB9" s="6"/>
      <c r="CFC9" s="6"/>
      <c r="CFD9" s="6"/>
      <c r="CFE9" s="6"/>
      <c r="CFF9" s="6"/>
      <c r="CFG9" s="6"/>
      <c r="CFH9" s="6"/>
      <c r="CFI9" s="6"/>
      <c r="CFJ9" s="6"/>
      <c r="CFK9" s="6"/>
      <c r="CFL9" s="6"/>
      <c r="CFM9" s="6"/>
      <c r="CFN9" s="6"/>
      <c r="CFO9" s="6"/>
      <c r="CFP9" s="6"/>
      <c r="CFQ9" s="6"/>
      <c r="CFR9" s="6"/>
      <c r="CFS9" s="6"/>
      <c r="CFT9" s="6"/>
      <c r="CFU9" s="6"/>
      <c r="CFV9" s="6"/>
      <c r="CFW9" s="6"/>
      <c r="CFX9" s="6"/>
      <c r="CFY9" s="6"/>
      <c r="CFZ9" s="6"/>
      <c r="CGA9" s="6"/>
      <c r="CGB9" s="6"/>
      <c r="CGC9" s="6"/>
      <c r="CGD9" s="6"/>
      <c r="CGE9" s="6"/>
      <c r="CGF9" s="6"/>
      <c r="CGG9" s="6"/>
      <c r="CGH9" s="6"/>
      <c r="CGI9" s="6"/>
      <c r="CGJ9" s="6"/>
      <c r="CGK9" s="6"/>
      <c r="CGL9" s="6"/>
      <c r="CGM9" s="6"/>
      <c r="CGN9" s="6"/>
      <c r="CGO9" s="6"/>
      <c r="CGP9" s="6"/>
      <c r="CGQ9" s="6"/>
      <c r="CGR9" s="6"/>
      <c r="CGS9" s="6"/>
      <c r="CGT9" s="6"/>
      <c r="CGU9" s="6"/>
      <c r="CGV9" s="6"/>
      <c r="CGW9" s="6"/>
      <c r="CGX9" s="6"/>
      <c r="CGY9" s="6"/>
      <c r="CGZ9" s="6"/>
      <c r="CHA9" s="6"/>
      <c r="CHB9" s="6"/>
      <c r="CHC9" s="6"/>
      <c r="CHD9" s="6"/>
      <c r="CHE9" s="6"/>
      <c r="CHF9" s="6"/>
      <c r="CHG9" s="6"/>
      <c r="CHH9" s="6"/>
      <c r="CHI9" s="6"/>
      <c r="CHJ9" s="6"/>
      <c r="CHK9" s="6"/>
      <c r="CHL9" s="6"/>
      <c r="CHM9" s="6"/>
      <c r="CHN9" s="6"/>
      <c r="CHO9" s="6"/>
      <c r="CHP9" s="6"/>
      <c r="CHQ9" s="6"/>
      <c r="CHR9" s="6"/>
      <c r="CHS9" s="6"/>
      <c r="CHT9" s="6"/>
      <c r="CHU9" s="6"/>
      <c r="CHV9" s="6"/>
      <c r="CHW9" s="6"/>
      <c r="CHX9" s="6"/>
      <c r="CHY9" s="6"/>
      <c r="CHZ9" s="6"/>
      <c r="CIA9" s="6"/>
      <c r="CIB9" s="6"/>
      <c r="CIC9" s="6"/>
      <c r="CID9" s="6"/>
      <c r="CIE9" s="6"/>
      <c r="CIF9" s="6"/>
      <c r="CIG9" s="6"/>
      <c r="CIH9" s="6"/>
      <c r="CII9" s="6"/>
      <c r="CIJ9" s="6"/>
      <c r="CIK9" s="6"/>
      <c r="CIL9" s="6"/>
      <c r="CIM9" s="6"/>
      <c r="CIN9" s="6"/>
      <c r="CIO9" s="6"/>
      <c r="CIP9" s="6"/>
      <c r="CIQ9" s="6"/>
      <c r="CIR9" s="6"/>
      <c r="CIS9" s="6"/>
      <c r="CIT9" s="6"/>
      <c r="CIU9" s="6"/>
      <c r="CIV9" s="6"/>
      <c r="CIW9" s="6"/>
      <c r="CIX9" s="6"/>
      <c r="CIY9" s="6"/>
      <c r="CIZ9" s="6"/>
      <c r="CJA9" s="6"/>
      <c r="CJB9" s="6"/>
      <c r="CJC9" s="6"/>
      <c r="CJD9" s="6"/>
      <c r="CJE9" s="6"/>
      <c r="CJF9" s="6"/>
      <c r="CJG9" s="6"/>
      <c r="CJH9" s="6"/>
      <c r="CJI9" s="6"/>
      <c r="CJJ9" s="6"/>
      <c r="CJK9" s="6"/>
      <c r="CJL9" s="6"/>
      <c r="CJM9" s="6"/>
      <c r="CJN9" s="6"/>
      <c r="CJO9" s="6"/>
      <c r="CJP9" s="6"/>
      <c r="CJQ9" s="6"/>
      <c r="CJR9" s="6"/>
      <c r="CJS9" s="6"/>
      <c r="CJT9" s="6"/>
      <c r="CJU9" s="6"/>
      <c r="CJV9" s="6"/>
      <c r="CJW9" s="6"/>
      <c r="CJX9" s="6"/>
      <c r="CJY9" s="6"/>
      <c r="CJZ9" s="6"/>
      <c r="CKA9" s="6"/>
      <c r="CKB9" s="6"/>
      <c r="CKC9" s="6"/>
      <c r="CKD9" s="6"/>
      <c r="CKE9" s="6"/>
      <c r="CKF9" s="6"/>
      <c r="CKG9" s="6"/>
      <c r="CKH9" s="6"/>
      <c r="CKI9" s="6"/>
      <c r="CKJ9" s="6"/>
      <c r="CKK9" s="6"/>
      <c r="CKL9" s="6"/>
      <c r="CKM9" s="6"/>
      <c r="CKN9" s="6"/>
      <c r="CKO9" s="6"/>
      <c r="CKP9" s="6"/>
      <c r="CKQ9" s="6"/>
      <c r="CKR9" s="6"/>
      <c r="CKS9" s="6"/>
      <c r="CKT9" s="6"/>
      <c r="CKU9" s="6"/>
      <c r="CKV9" s="6"/>
      <c r="CKW9" s="6"/>
      <c r="CKX9" s="6"/>
      <c r="CKY9" s="6"/>
      <c r="CKZ9" s="6"/>
      <c r="CLA9" s="6"/>
      <c r="CLB9" s="6"/>
      <c r="CLC9" s="6"/>
      <c r="CLD9" s="6"/>
      <c r="CLE9" s="6"/>
      <c r="CLF9" s="6"/>
      <c r="CLG9" s="6"/>
      <c r="CLH9" s="6"/>
      <c r="CLI9" s="6"/>
      <c r="CLJ9" s="6"/>
      <c r="CLK9" s="6"/>
      <c r="CLL9" s="6"/>
      <c r="CLM9" s="6"/>
      <c r="CLN9" s="6"/>
      <c r="CLO9" s="6"/>
      <c r="CLP9" s="6"/>
      <c r="CLQ9" s="6"/>
      <c r="CLR9" s="6"/>
      <c r="CLS9" s="6"/>
      <c r="CLT9" s="6"/>
      <c r="CLU9" s="6"/>
      <c r="CLV9" s="6"/>
      <c r="CLW9" s="6"/>
      <c r="CLX9" s="6"/>
      <c r="CLY9" s="6"/>
      <c r="CLZ9" s="6"/>
      <c r="CMA9" s="6"/>
      <c r="CMB9" s="6"/>
      <c r="CMC9" s="6"/>
      <c r="CMD9" s="6"/>
      <c r="CME9" s="6"/>
      <c r="CMF9" s="6"/>
      <c r="CMG9" s="6"/>
      <c r="CMH9" s="6"/>
      <c r="CMI9" s="6"/>
      <c r="CMJ9" s="6"/>
      <c r="CMK9" s="6"/>
      <c r="CML9" s="6"/>
      <c r="CMM9" s="6"/>
      <c r="CMN9" s="6"/>
      <c r="CMO9" s="6"/>
      <c r="CMP9" s="6"/>
      <c r="CMQ9" s="6"/>
      <c r="CMR9" s="6"/>
      <c r="CMS9" s="6"/>
      <c r="CMT9" s="6"/>
      <c r="CMU9" s="6"/>
      <c r="CMV9" s="6"/>
      <c r="CMW9" s="6"/>
      <c r="CMX9" s="6"/>
      <c r="CMY9" s="6"/>
      <c r="CMZ9" s="6"/>
      <c r="CNA9" s="6"/>
      <c r="CNB9" s="6"/>
      <c r="CNC9" s="6"/>
      <c r="CND9" s="6"/>
      <c r="CNE9" s="6"/>
      <c r="CNF9" s="6"/>
      <c r="CNG9" s="6"/>
      <c r="CNH9" s="6"/>
      <c r="CNI9" s="6"/>
      <c r="CNJ9" s="6"/>
      <c r="CNK9" s="6"/>
      <c r="CNL9" s="6"/>
      <c r="CNM9" s="6"/>
      <c r="CNN9" s="6"/>
      <c r="CNO9" s="6"/>
      <c r="CNP9" s="6"/>
      <c r="CNQ9" s="6"/>
      <c r="CNR9" s="6"/>
      <c r="CNS9" s="6"/>
      <c r="CNT9" s="6"/>
      <c r="CNU9" s="6"/>
      <c r="CNV9" s="6"/>
      <c r="CNW9" s="6"/>
      <c r="CNX9" s="6"/>
      <c r="CNY9" s="6"/>
      <c r="CNZ9" s="6"/>
      <c r="COA9" s="6"/>
      <c r="COB9" s="6"/>
      <c r="COC9" s="6"/>
      <c r="COD9" s="6"/>
      <c r="COE9" s="6"/>
      <c r="COF9" s="6"/>
      <c r="COG9" s="6"/>
      <c r="COH9" s="6"/>
      <c r="COI9" s="6"/>
      <c r="COJ9" s="6"/>
      <c r="COK9" s="6"/>
      <c r="COL9" s="6"/>
      <c r="COM9" s="6"/>
      <c r="CON9" s="6"/>
      <c r="COO9" s="6"/>
      <c r="COP9" s="6"/>
      <c r="COQ9" s="6"/>
      <c r="COR9" s="6"/>
      <c r="COS9" s="6"/>
      <c r="COT9" s="6"/>
      <c r="COU9" s="6"/>
      <c r="COV9" s="6"/>
      <c r="COW9" s="6"/>
      <c r="COX9" s="6"/>
      <c r="COY9" s="6"/>
      <c r="COZ9" s="6"/>
      <c r="CPA9" s="6"/>
      <c r="CPB9" s="6"/>
      <c r="CPC9" s="6"/>
      <c r="CPD9" s="6"/>
      <c r="CPE9" s="6"/>
      <c r="CPF9" s="6"/>
      <c r="CPG9" s="6"/>
      <c r="CPH9" s="6"/>
      <c r="CPI9" s="6"/>
      <c r="CPJ9" s="6"/>
      <c r="CPK9" s="6"/>
      <c r="CPL9" s="6"/>
      <c r="CPM9" s="6"/>
      <c r="CPN9" s="6"/>
      <c r="CPO9" s="6"/>
      <c r="CPP9" s="6"/>
      <c r="CPQ9" s="6"/>
      <c r="CPR9" s="6"/>
      <c r="CPS9" s="6"/>
      <c r="CPT9" s="6"/>
      <c r="CPU9" s="6"/>
      <c r="CPV9" s="6"/>
      <c r="CPW9" s="6"/>
      <c r="CPX9" s="6"/>
      <c r="CPY9" s="6"/>
      <c r="CPZ9" s="6"/>
      <c r="CQA9" s="6"/>
      <c r="CQB9" s="6"/>
      <c r="CQC9" s="6"/>
      <c r="CQD9" s="6"/>
      <c r="CQE9" s="6"/>
      <c r="CQF9" s="6"/>
      <c r="CQG9" s="6"/>
      <c r="CQH9" s="6"/>
      <c r="CQI9" s="6"/>
      <c r="CQJ9" s="6"/>
      <c r="CQK9" s="6"/>
      <c r="CQL9" s="6"/>
      <c r="CQM9" s="6"/>
      <c r="CQN9" s="6"/>
      <c r="CQO9" s="6"/>
      <c r="CQP9" s="6"/>
      <c r="CQQ9" s="6"/>
      <c r="CQR9" s="6"/>
      <c r="CQS9" s="6"/>
      <c r="CQT9" s="6"/>
      <c r="CQU9" s="6"/>
      <c r="CQV9" s="6"/>
      <c r="CQW9" s="6"/>
      <c r="CQX9" s="6"/>
      <c r="CQY9" s="6"/>
      <c r="CQZ9" s="6"/>
      <c r="CRA9" s="6"/>
      <c r="CRB9" s="6"/>
      <c r="CRC9" s="6"/>
      <c r="CRD9" s="6"/>
      <c r="CRE9" s="6"/>
      <c r="CRF9" s="6"/>
      <c r="CRG9" s="6"/>
      <c r="CRH9" s="6"/>
      <c r="CRI9" s="6"/>
      <c r="CRJ9" s="6"/>
      <c r="CRK9" s="6"/>
      <c r="CRL9" s="6"/>
      <c r="CRM9" s="6"/>
      <c r="CRN9" s="6"/>
      <c r="CRO9" s="6"/>
      <c r="CRP9" s="6"/>
      <c r="CRQ9" s="6"/>
      <c r="CRR9" s="6"/>
      <c r="CRS9" s="6"/>
      <c r="CRT9" s="6"/>
      <c r="CRU9" s="6"/>
      <c r="CRV9" s="6"/>
      <c r="CRW9" s="6"/>
      <c r="CRX9" s="6"/>
      <c r="CRY9" s="6"/>
      <c r="CRZ9" s="6"/>
      <c r="CSA9" s="6"/>
      <c r="CSB9" s="6"/>
      <c r="CSC9" s="6"/>
      <c r="CSD9" s="6"/>
      <c r="CSE9" s="6"/>
      <c r="CSF9" s="6"/>
      <c r="CSG9" s="6"/>
      <c r="CSH9" s="6"/>
      <c r="CSI9" s="6"/>
      <c r="CSJ9" s="6"/>
      <c r="CSK9" s="6"/>
      <c r="CSL9" s="6"/>
      <c r="CSM9" s="6"/>
      <c r="CSN9" s="6"/>
      <c r="CSO9" s="6"/>
      <c r="CSP9" s="6"/>
      <c r="CSQ9" s="6"/>
      <c r="CSR9" s="6"/>
      <c r="CSS9" s="6"/>
      <c r="CST9" s="6"/>
      <c r="CSU9" s="6"/>
      <c r="CSV9" s="6"/>
      <c r="CSW9" s="6"/>
      <c r="CSX9" s="6"/>
      <c r="CSY9" s="6"/>
      <c r="CSZ9" s="6"/>
      <c r="CTA9" s="6"/>
      <c r="CTB9" s="6"/>
      <c r="CTC9" s="6"/>
      <c r="CTD9" s="6"/>
      <c r="CTE9" s="6"/>
      <c r="CTF9" s="6"/>
      <c r="CTG9" s="6"/>
      <c r="CTH9" s="6"/>
      <c r="CTI9" s="6"/>
      <c r="CTJ9" s="6"/>
      <c r="CTK9" s="6"/>
      <c r="CTL9" s="6"/>
      <c r="CTM9" s="6"/>
      <c r="CTN9" s="6"/>
      <c r="CTO9" s="6"/>
      <c r="CTP9" s="6"/>
      <c r="CTQ9" s="6"/>
      <c r="CTR9" s="6"/>
      <c r="CTS9" s="6"/>
      <c r="CTT9" s="6"/>
      <c r="CTU9" s="6"/>
      <c r="CTV9" s="6"/>
      <c r="CTW9" s="6"/>
      <c r="CTX9" s="6"/>
      <c r="CTY9" s="6"/>
      <c r="CTZ9" s="6"/>
      <c r="CUA9" s="6"/>
      <c r="CUB9" s="6"/>
      <c r="CUC9" s="6"/>
      <c r="CUD9" s="6"/>
      <c r="CUE9" s="6"/>
      <c r="CUF9" s="6"/>
      <c r="CUG9" s="6"/>
      <c r="CUH9" s="6"/>
      <c r="CUI9" s="6"/>
      <c r="CUJ9" s="6"/>
      <c r="CUK9" s="6"/>
      <c r="CUL9" s="6"/>
      <c r="CUM9" s="6"/>
      <c r="CUN9" s="6"/>
      <c r="CUO9" s="6"/>
      <c r="CUP9" s="6"/>
      <c r="CUQ9" s="6"/>
      <c r="CUR9" s="6"/>
      <c r="CUS9" s="6"/>
      <c r="CUT9" s="6"/>
      <c r="CUU9" s="6"/>
      <c r="CUV9" s="6"/>
      <c r="CUW9" s="6"/>
      <c r="CUX9" s="6"/>
      <c r="CUY9" s="6"/>
      <c r="CUZ9" s="6"/>
      <c r="CVA9" s="6"/>
      <c r="CVB9" s="6"/>
      <c r="CVC9" s="6"/>
      <c r="CVD9" s="6"/>
      <c r="CVE9" s="6"/>
      <c r="CVF9" s="6"/>
      <c r="CVG9" s="6"/>
      <c r="CVH9" s="6"/>
      <c r="CVI9" s="6"/>
      <c r="CVJ9" s="6"/>
      <c r="CVK9" s="6"/>
      <c r="CVL9" s="6"/>
      <c r="CVM9" s="6"/>
      <c r="CVN9" s="6"/>
      <c r="CVO9" s="6"/>
      <c r="CVP9" s="6"/>
      <c r="CVQ9" s="6"/>
      <c r="CVR9" s="6"/>
      <c r="CVS9" s="6"/>
      <c r="CVT9" s="6"/>
      <c r="CVU9" s="6"/>
      <c r="CVV9" s="6"/>
      <c r="CVW9" s="6"/>
      <c r="CVX9" s="6"/>
      <c r="CVY9" s="6"/>
      <c r="CVZ9" s="6"/>
      <c r="CWA9" s="6"/>
      <c r="CWB9" s="6"/>
      <c r="CWC9" s="6"/>
      <c r="CWD9" s="6"/>
      <c r="CWE9" s="6"/>
      <c r="CWF9" s="6"/>
      <c r="CWG9" s="6"/>
      <c r="CWH9" s="6"/>
      <c r="CWI9" s="6"/>
      <c r="CWJ9" s="6"/>
      <c r="CWK9" s="6"/>
      <c r="CWL9" s="6"/>
      <c r="CWM9" s="6"/>
      <c r="CWN9" s="6"/>
      <c r="CWO9" s="6"/>
      <c r="CWP9" s="6"/>
      <c r="CWQ9" s="6"/>
      <c r="CWR9" s="6"/>
      <c r="CWS9" s="6"/>
      <c r="CWT9" s="6"/>
      <c r="CWU9" s="6"/>
      <c r="CWV9" s="6"/>
      <c r="CWW9" s="6"/>
      <c r="CWX9" s="6"/>
      <c r="CWY9" s="6"/>
      <c r="CWZ9" s="6"/>
      <c r="CXA9" s="6"/>
      <c r="CXB9" s="6"/>
      <c r="CXC9" s="6"/>
      <c r="CXD9" s="6"/>
      <c r="CXE9" s="6"/>
      <c r="CXF9" s="6"/>
      <c r="CXG9" s="6"/>
      <c r="CXH9" s="6"/>
      <c r="CXI9" s="6"/>
      <c r="CXJ9" s="6"/>
      <c r="CXK9" s="6"/>
      <c r="CXL9" s="6"/>
      <c r="CXM9" s="6"/>
      <c r="CXN9" s="6"/>
      <c r="CXO9" s="6"/>
      <c r="CXP9" s="6"/>
      <c r="CXQ9" s="6"/>
      <c r="CXR9" s="6"/>
      <c r="CXS9" s="6"/>
      <c r="CXT9" s="6"/>
      <c r="CXU9" s="6"/>
      <c r="CXV9" s="6"/>
      <c r="CXW9" s="6"/>
      <c r="CXX9" s="6"/>
      <c r="CXY9" s="6"/>
      <c r="CXZ9" s="6"/>
      <c r="CYA9" s="6"/>
      <c r="CYB9" s="6"/>
      <c r="CYC9" s="6"/>
      <c r="CYD9" s="6"/>
      <c r="CYE9" s="6"/>
      <c r="CYF9" s="6"/>
      <c r="CYG9" s="6"/>
      <c r="CYH9" s="6"/>
      <c r="CYI9" s="6"/>
      <c r="CYJ9" s="6"/>
      <c r="CYK9" s="6"/>
      <c r="CYL9" s="6"/>
      <c r="CYM9" s="6"/>
      <c r="CYN9" s="6"/>
      <c r="CYO9" s="6"/>
      <c r="CYP9" s="6"/>
      <c r="CYQ9" s="6"/>
      <c r="CYR9" s="6"/>
      <c r="CYS9" s="6"/>
      <c r="CYT9" s="6"/>
      <c r="CYU9" s="6"/>
      <c r="CYV9" s="6"/>
      <c r="CYW9" s="6"/>
      <c r="CYX9" s="6"/>
      <c r="CYY9" s="6"/>
      <c r="CYZ9" s="6"/>
      <c r="CZA9" s="6"/>
      <c r="CZB9" s="6"/>
      <c r="CZC9" s="6"/>
      <c r="CZD9" s="6"/>
      <c r="CZE9" s="6"/>
      <c r="CZF9" s="6"/>
      <c r="CZG9" s="6"/>
      <c r="CZH9" s="6"/>
      <c r="CZI9" s="6"/>
      <c r="CZJ9" s="6"/>
      <c r="CZK9" s="6"/>
      <c r="CZL9" s="6"/>
      <c r="CZM9" s="6"/>
      <c r="CZN9" s="6"/>
      <c r="CZO9" s="6"/>
      <c r="CZP9" s="6"/>
      <c r="CZQ9" s="6"/>
      <c r="CZR9" s="6"/>
      <c r="CZS9" s="6"/>
      <c r="CZT9" s="6"/>
      <c r="CZU9" s="6"/>
      <c r="CZV9" s="6"/>
      <c r="CZW9" s="6"/>
      <c r="CZX9" s="6"/>
      <c r="CZY9" s="6"/>
      <c r="CZZ9" s="6"/>
      <c r="DAA9" s="6"/>
      <c r="DAB9" s="6"/>
      <c r="DAC9" s="6"/>
      <c r="DAD9" s="6"/>
      <c r="DAE9" s="6"/>
      <c r="DAF9" s="6"/>
      <c r="DAG9" s="6"/>
      <c r="DAH9" s="6"/>
      <c r="DAI9" s="6"/>
      <c r="DAJ9" s="6"/>
      <c r="DAK9" s="6"/>
      <c r="DAL9" s="6"/>
      <c r="DAM9" s="6"/>
      <c r="DAN9" s="6"/>
      <c r="DAO9" s="6"/>
      <c r="DAP9" s="6"/>
      <c r="DAQ9" s="6"/>
      <c r="DAR9" s="6"/>
      <c r="DAS9" s="6"/>
      <c r="DAT9" s="6"/>
      <c r="DAU9" s="6"/>
      <c r="DAV9" s="6"/>
      <c r="DAW9" s="6"/>
      <c r="DAX9" s="6"/>
      <c r="DAY9" s="6"/>
      <c r="DAZ9" s="6"/>
      <c r="DBA9" s="6"/>
      <c r="DBB9" s="6"/>
      <c r="DBC9" s="6"/>
      <c r="DBD9" s="6"/>
      <c r="DBE9" s="6"/>
      <c r="DBF9" s="6"/>
      <c r="DBG9" s="6"/>
      <c r="DBH9" s="6"/>
      <c r="DBI9" s="6"/>
      <c r="DBJ9" s="6"/>
      <c r="DBK9" s="6"/>
      <c r="DBL9" s="6"/>
      <c r="DBM9" s="6"/>
      <c r="DBN9" s="6"/>
      <c r="DBO9" s="6"/>
      <c r="DBP9" s="6"/>
      <c r="DBQ9" s="6"/>
      <c r="DBR9" s="6"/>
      <c r="DBS9" s="6"/>
      <c r="DBT9" s="6"/>
      <c r="DBU9" s="6"/>
      <c r="DBV9" s="6"/>
      <c r="DBW9" s="6"/>
      <c r="DBX9" s="6"/>
      <c r="DBY9" s="6"/>
      <c r="DBZ9" s="6"/>
      <c r="DCA9" s="6"/>
      <c r="DCB9" s="6"/>
      <c r="DCC9" s="6"/>
      <c r="DCD9" s="6"/>
      <c r="DCE9" s="6"/>
      <c r="DCF9" s="6"/>
      <c r="DCG9" s="6"/>
      <c r="DCH9" s="6"/>
      <c r="DCI9" s="6"/>
      <c r="DCJ9" s="6"/>
      <c r="DCK9" s="6"/>
      <c r="DCL9" s="6"/>
      <c r="DCM9" s="6"/>
      <c r="DCN9" s="6"/>
      <c r="DCO9" s="6"/>
      <c r="DCP9" s="6"/>
      <c r="DCQ9" s="6"/>
      <c r="DCR9" s="6"/>
      <c r="DCS9" s="6"/>
      <c r="DCT9" s="6"/>
      <c r="DCU9" s="6"/>
      <c r="DCV9" s="6"/>
      <c r="DCW9" s="6"/>
      <c r="DCX9" s="6"/>
      <c r="DCY9" s="6"/>
      <c r="DCZ9" s="6"/>
      <c r="DDA9" s="6"/>
      <c r="DDB9" s="6"/>
      <c r="DDC9" s="6"/>
      <c r="DDD9" s="6"/>
      <c r="DDE9" s="6"/>
      <c r="DDF9" s="6"/>
      <c r="DDG9" s="6"/>
      <c r="DDH9" s="6"/>
      <c r="DDI9" s="6"/>
      <c r="DDJ9" s="6"/>
      <c r="DDK9" s="6"/>
      <c r="DDL9" s="6"/>
      <c r="DDM9" s="6"/>
      <c r="DDN9" s="6"/>
      <c r="DDO9" s="6"/>
      <c r="DDP9" s="6"/>
      <c r="DDQ9" s="6"/>
      <c r="DDR9" s="6"/>
      <c r="DDS9" s="6"/>
      <c r="DDT9" s="6"/>
      <c r="DDU9" s="6"/>
      <c r="DDV9" s="6"/>
      <c r="DDW9" s="6"/>
      <c r="DDX9" s="6"/>
      <c r="DDY9" s="6"/>
      <c r="DDZ9" s="6"/>
      <c r="DEA9" s="6"/>
      <c r="DEB9" s="6"/>
      <c r="DEC9" s="6"/>
      <c r="DED9" s="6"/>
      <c r="DEE9" s="6"/>
      <c r="DEF9" s="6"/>
      <c r="DEG9" s="6"/>
      <c r="DEH9" s="6"/>
      <c r="DEI9" s="6"/>
      <c r="DEJ9" s="6"/>
      <c r="DEK9" s="6"/>
      <c r="DEL9" s="6"/>
      <c r="DEM9" s="6"/>
      <c r="DEN9" s="6"/>
      <c r="DEO9" s="6"/>
      <c r="DEP9" s="6"/>
      <c r="DEQ9" s="6"/>
      <c r="DER9" s="6"/>
      <c r="DES9" s="6"/>
      <c r="DET9" s="6"/>
      <c r="DEU9" s="6"/>
      <c r="DEV9" s="6"/>
      <c r="DEW9" s="6"/>
      <c r="DEX9" s="6"/>
      <c r="DEY9" s="6"/>
      <c r="DEZ9" s="6"/>
      <c r="DFA9" s="6"/>
      <c r="DFB9" s="6"/>
      <c r="DFC9" s="6"/>
      <c r="DFD9" s="6"/>
      <c r="DFE9" s="6"/>
      <c r="DFF9" s="6"/>
      <c r="DFG9" s="6"/>
      <c r="DFH9" s="6"/>
      <c r="DFI9" s="6"/>
      <c r="DFJ9" s="6"/>
      <c r="DFK9" s="6"/>
      <c r="DFL9" s="6"/>
      <c r="DFM9" s="6"/>
      <c r="DFN9" s="6"/>
      <c r="DFO9" s="6"/>
      <c r="DFP9" s="6"/>
      <c r="DFQ9" s="6"/>
      <c r="DFR9" s="6"/>
      <c r="DFS9" s="6"/>
      <c r="DFT9" s="6"/>
      <c r="DFU9" s="6"/>
      <c r="DFV9" s="6"/>
      <c r="DFW9" s="6"/>
      <c r="DFX9" s="6"/>
      <c r="DFY9" s="6"/>
      <c r="DFZ9" s="6"/>
      <c r="DGA9" s="6"/>
      <c r="DGB9" s="6"/>
      <c r="DGC9" s="6"/>
      <c r="DGD9" s="6"/>
      <c r="DGE9" s="6"/>
      <c r="DGF9" s="6"/>
      <c r="DGG9" s="6"/>
      <c r="DGH9" s="6"/>
      <c r="DGI9" s="6"/>
      <c r="DGJ9" s="6"/>
      <c r="DGK9" s="6"/>
      <c r="DGL9" s="6"/>
      <c r="DGM9" s="6"/>
      <c r="DGN9" s="6"/>
      <c r="DGO9" s="6"/>
      <c r="DGP9" s="6"/>
      <c r="DGQ9" s="6"/>
      <c r="DGR9" s="6"/>
      <c r="DGS9" s="6"/>
      <c r="DGT9" s="6"/>
      <c r="DGU9" s="6"/>
      <c r="DGV9" s="6"/>
      <c r="DGW9" s="6"/>
      <c r="DGX9" s="6"/>
      <c r="DGY9" s="6"/>
      <c r="DGZ9" s="6"/>
      <c r="DHA9" s="6"/>
      <c r="DHB9" s="6"/>
      <c r="DHC9" s="6"/>
      <c r="DHD9" s="6"/>
      <c r="DHE9" s="6"/>
      <c r="DHF9" s="6"/>
      <c r="DHG9" s="6"/>
      <c r="DHH9" s="6"/>
      <c r="DHI9" s="6"/>
      <c r="DHJ9" s="6"/>
      <c r="DHK9" s="6"/>
      <c r="DHL9" s="6"/>
      <c r="DHM9" s="6"/>
      <c r="DHN9" s="6"/>
      <c r="DHO9" s="6"/>
      <c r="DHP9" s="6"/>
      <c r="DHQ9" s="6"/>
      <c r="DHR9" s="6"/>
      <c r="DHS9" s="6"/>
      <c r="DHT9" s="6"/>
      <c r="DHU9" s="6"/>
      <c r="DHV9" s="6"/>
      <c r="DHW9" s="6"/>
      <c r="DHX9" s="6"/>
      <c r="DHY9" s="6"/>
      <c r="DHZ9" s="6"/>
      <c r="DIA9" s="6"/>
      <c r="DIB9" s="6"/>
      <c r="DIC9" s="6"/>
      <c r="DID9" s="6"/>
      <c r="DIE9" s="6"/>
      <c r="DIF9" s="6"/>
      <c r="DIG9" s="6"/>
      <c r="DIH9" s="6"/>
      <c r="DII9" s="6"/>
      <c r="DIJ9" s="6"/>
      <c r="DIK9" s="6"/>
      <c r="DIL9" s="6"/>
      <c r="DIM9" s="6"/>
      <c r="DIN9" s="6"/>
      <c r="DIO9" s="6"/>
      <c r="DIP9" s="6"/>
      <c r="DIQ9" s="6"/>
      <c r="DIR9" s="6"/>
      <c r="DIS9" s="6"/>
      <c r="DIT9" s="6"/>
      <c r="DIU9" s="6"/>
      <c r="DIV9" s="6"/>
      <c r="DIW9" s="6"/>
      <c r="DIX9" s="6"/>
      <c r="DIY9" s="6"/>
      <c r="DIZ9" s="6"/>
      <c r="DJA9" s="6"/>
      <c r="DJB9" s="6"/>
      <c r="DJC9" s="6"/>
      <c r="DJD9" s="6"/>
      <c r="DJE9" s="6"/>
      <c r="DJF9" s="6"/>
      <c r="DJG9" s="6"/>
      <c r="DJH9" s="6"/>
      <c r="DJI9" s="6"/>
      <c r="DJJ9" s="6"/>
      <c r="DJK9" s="6"/>
      <c r="DJL9" s="6"/>
      <c r="DJM9" s="6"/>
      <c r="DJN9" s="6"/>
      <c r="DJO9" s="6"/>
      <c r="DJP9" s="6"/>
      <c r="DJQ9" s="6"/>
      <c r="DJR9" s="6"/>
      <c r="DJS9" s="6"/>
      <c r="DJT9" s="6"/>
      <c r="DJU9" s="6"/>
      <c r="DJV9" s="6"/>
      <c r="DJW9" s="6"/>
      <c r="DJX9" s="6"/>
      <c r="DJY9" s="6"/>
      <c r="DJZ9" s="6"/>
      <c r="DKA9" s="6"/>
      <c r="DKB9" s="6"/>
      <c r="DKC9" s="6"/>
      <c r="DKD9" s="6"/>
      <c r="DKE9" s="6"/>
      <c r="DKF9" s="6"/>
      <c r="DKG9" s="6"/>
      <c r="DKH9" s="6"/>
      <c r="DKI9" s="6"/>
      <c r="DKJ9" s="6"/>
      <c r="DKK9" s="6"/>
      <c r="DKL9" s="6"/>
      <c r="DKM9" s="6"/>
      <c r="DKN9" s="6"/>
      <c r="DKO9" s="6"/>
      <c r="DKP9" s="6"/>
      <c r="DKQ9" s="6"/>
      <c r="DKR9" s="6"/>
      <c r="DKS9" s="6"/>
      <c r="DKT9" s="6"/>
      <c r="DKU9" s="6"/>
      <c r="DKV9" s="6"/>
      <c r="DKW9" s="6"/>
      <c r="DKX9" s="6"/>
      <c r="DKY9" s="6"/>
      <c r="DKZ9" s="6"/>
      <c r="DLA9" s="6"/>
      <c r="DLB9" s="6"/>
      <c r="DLC9" s="6"/>
      <c r="DLD9" s="6"/>
      <c r="DLE9" s="6"/>
      <c r="DLF9" s="6"/>
      <c r="DLG9" s="6"/>
      <c r="DLH9" s="6"/>
      <c r="DLI9" s="6"/>
      <c r="DLJ9" s="6"/>
      <c r="DLK9" s="6"/>
      <c r="DLL9" s="6"/>
      <c r="DLM9" s="6"/>
      <c r="DLN9" s="6"/>
      <c r="DLO9" s="6"/>
      <c r="DLP9" s="6"/>
      <c r="DLQ9" s="6"/>
      <c r="DLR9" s="6"/>
      <c r="DLS9" s="6"/>
      <c r="DLT9" s="6"/>
      <c r="DLU9" s="6"/>
      <c r="DLV9" s="6"/>
      <c r="DLW9" s="6"/>
      <c r="DLX9" s="6"/>
      <c r="DLY9" s="6"/>
      <c r="DLZ9" s="6"/>
      <c r="DMA9" s="6"/>
      <c r="DMB9" s="6"/>
      <c r="DMC9" s="6"/>
      <c r="DMD9" s="6"/>
      <c r="DME9" s="6"/>
      <c r="DMF9" s="6"/>
      <c r="DMG9" s="6"/>
      <c r="DMH9" s="6"/>
      <c r="DMI9" s="6"/>
      <c r="DMJ9" s="6"/>
      <c r="DMK9" s="6"/>
      <c r="DML9" s="6"/>
      <c r="DMM9" s="6"/>
      <c r="DMN9" s="6"/>
      <c r="DMO9" s="6"/>
      <c r="DMP9" s="6"/>
      <c r="DMQ9" s="6"/>
      <c r="DMR9" s="6"/>
      <c r="DMS9" s="6"/>
      <c r="DMT9" s="6"/>
      <c r="DMU9" s="6"/>
      <c r="DMV9" s="6"/>
      <c r="DMW9" s="6"/>
      <c r="DMX9" s="6"/>
      <c r="DMY9" s="6"/>
      <c r="DMZ9" s="6"/>
      <c r="DNA9" s="6"/>
      <c r="DNB9" s="6"/>
      <c r="DNC9" s="6"/>
      <c r="DND9" s="6"/>
      <c r="DNE9" s="6"/>
      <c r="DNF9" s="6"/>
      <c r="DNG9" s="6"/>
      <c r="DNH9" s="6"/>
      <c r="DNI9" s="6"/>
      <c r="DNJ9" s="6"/>
      <c r="DNK9" s="6"/>
      <c r="DNL9" s="6"/>
      <c r="DNM9" s="6"/>
      <c r="DNN9" s="6"/>
      <c r="DNO9" s="6"/>
      <c r="DNP9" s="6"/>
      <c r="DNQ9" s="6"/>
      <c r="DNR9" s="6"/>
      <c r="DNS9" s="6"/>
      <c r="DNT9" s="6"/>
      <c r="DNU9" s="6"/>
      <c r="DNV9" s="6"/>
      <c r="DNW9" s="6"/>
      <c r="DNX9" s="6"/>
      <c r="DNY9" s="6"/>
      <c r="DNZ9" s="6"/>
      <c r="DOA9" s="6"/>
      <c r="DOB9" s="6"/>
      <c r="DOC9" s="6"/>
      <c r="DOD9" s="6"/>
      <c r="DOE9" s="6"/>
      <c r="DOF9" s="6"/>
      <c r="DOG9" s="6"/>
      <c r="DOH9" s="6"/>
      <c r="DOI9" s="6"/>
      <c r="DOJ9" s="6"/>
      <c r="DOK9" s="6"/>
      <c r="DOL9" s="6"/>
      <c r="DOM9" s="6"/>
      <c r="DON9" s="6"/>
      <c r="DOO9" s="6"/>
      <c r="DOP9" s="6"/>
      <c r="DOQ9" s="6"/>
      <c r="DOR9" s="6"/>
      <c r="DOS9" s="6"/>
      <c r="DOT9" s="6"/>
      <c r="DOU9" s="6"/>
      <c r="DOV9" s="6"/>
      <c r="DOW9" s="6"/>
      <c r="DOX9" s="6"/>
      <c r="DOY9" s="6"/>
      <c r="DOZ9" s="6"/>
      <c r="DPA9" s="6"/>
      <c r="DPB9" s="6"/>
      <c r="DPC9" s="6"/>
      <c r="DPD9" s="6"/>
      <c r="DPE9" s="6"/>
      <c r="DPF9" s="6"/>
      <c r="DPG9" s="6"/>
      <c r="DPH9" s="6"/>
      <c r="DPI9" s="6"/>
      <c r="DPJ9" s="6"/>
      <c r="DPK9" s="6"/>
      <c r="DPL9" s="6"/>
      <c r="DPM9" s="6"/>
      <c r="DPN9" s="6"/>
      <c r="DPO9" s="6"/>
      <c r="DPP9" s="6"/>
      <c r="DPQ9" s="6"/>
      <c r="DPR9" s="6"/>
      <c r="DPS9" s="6"/>
      <c r="DPT9" s="6"/>
      <c r="DPU9" s="6"/>
      <c r="DPV9" s="6"/>
      <c r="DPW9" s="6"/>
      <c r="DPX9" s="6"/>
      <c r="DPY9" s="6"/>
      <c r="DPZ9" s="6"/>
      <c r="DQA9" s="6"/>
      <c r="DQB9" s="6"/>
      <c r="DQC9" s="6"/>
      <c r="DQD9" s="6"/>
      <c r="DQE9" s="6"/>
      <c r="DQF9" s="6"/>
      <c r="DQG9" s="6"/>
      <c r="DQH9" s="6"/>
      <c r="DQI9" s="6"/>
      <c r="DQJ9" s="6"/>
      <c r="DQK9" s="6"/>
      <c r="DQL9" s="6"/>
      <c r="DQM9" s="6"/>
      <c r="DQN9" s="6"/>
      <c r="DQO9" s="6"/>
      <c r="DQP9" s="6"/>
      <c r="DQQ9" s="6"/>
      <c r="DQR9" s="6"/>
      <c r="DQS9" s="6"/>
      <c r="DQT9" s="6"/>
      <c r="DQU9" s="6"/>
      <c r="DQV9" s="6"/>
      <c r="DQW9" s="6"/>
      <c r="DQX9" s="6"/>
      <c r="DQY9" s="6"/>
      <c r="DQZ9" s="6"/>
      <c r="DRA9" s="6"/>
      <c r="DRB9" s="6"/>
      <c r="DRC9" s="6"/>
      <c r="DRD9" s="6"/>
      <c r="DRE9" s="6"/>
      <c r="DRF9" s="6"/>
      <c r="DRG9" s="6"/>
      <c r="DRH9" s="6"/>
      <c r="DRI9" s="6"/>
      <c r="DRJ9" s="6"/>
      <c r="DRK9" s="6"/>
      <c r="DRL9" s="6"/>
      <c r="DRM9" s="6"/>
      <c r="DRN9" s="6"/>
      <c r="DRO9" s="6"/>
      <c r="DRP9" s="6"/>
      <c r="DRQ9" s="6"/>
      <c r="DRR9" s="6"/>
      <c r="DRS9" s="6"/>
      <c r="DRT9" s="6"/>
      <c r="DRU9" s="6"/>
      <c r="DRV9" s="6"/>
      <c r="DRW9" s="6"/>
      <c r="DRX9" s="6"/>
      <c r="DRY9" s="6"/>
      <c r="DRZ9" s="6"/>
      <c r="DSA9" s="6"/>
      <c r="DSB9" s="6"/>
      <c r="DSC9" s="6"/>
      <c r="DSD9" s="6"/>
      <c r="DSE9" s="6"/>
      <c r="DSF9" s="6"/>
      <c r="DSG9" s="6"/>
      <c r="DSH9" s="6"/>
      <c r="DSI9" s="6"/>
      <c r="DSJ9" s="6"/>
      <c r="DSK9" s="6"/>
      <c r="DSL9" s="6"/>
      <c r="DSM9" s="6"/>
      <c r="DSN9" s="6"/>
      <c r="DSO9" s="6"/>
      <c r="DSP9" s="6"/>
      <c r="DSQ9" s="6"/>
      <c r="DSR9" s="6"/>
      <c r="DSS9" s="6"/>
      <c r="DST9" s="6"/>
      <c r="DSU9" s="6"/>
      <c r="DSV9" s="6"/>
      <c r="DSW9" s="6"/>
      <c r="DSX9" s="6"/>
      <c r="DSY9" s="6"/>
      <c r="DSZ9" s="6"/>
      <c r="DTA9" s="6"/>
      <c r="DTB9" s="6"/>
      <c r="DTC9" s="6"/>
      <c r="DTD9" s="6"/>
      <c r="DTE9" s="6"/>
      <c r="DTF9" s="6"/>
      <c r="DTG9" s="6"/>
      <c r="DTH9" s="6"/>
      <c r="DTI9" s="6"/>
      <c r="DTJ9" s="6"/>
      <c r="DTK9" s="6"/>
      <c r="DTL9" s="6"/>
      <c r="DTM9" s="6"/>
      <c r="DTN9" s="6"/>
      <c r="DTO9" s="6"/>
      <c r="DTP9" s="6"/>
      <c r="DTQ9" s="6"/>
      <c r="DTR9" s="6"/>
      <c r="DTS9" s="6"/>
      <c r="DTT9" s="6"/>
      <c r="DTU9" s="6"/>
      <c r="DTV9" s="6"/>
      <c r="DTW9" s="6"/>
      <c r="DTX9" s="6"/>
      <c r="DTY9" s="6"/>
      <c r="DTZ9" s="6"/>
      <c r="DUA9" s="6"/>
      <c r="DUB9" s="6"/>
      <c r="DUC9" s="6"/>
      <c r="DUD9" s="6"/>
      <c r="DUE9" s="6"/>
      <c r="DUF9" s="6"/>
      <c r="DUG9" s="6"/>
      <c r="DUH9" s="6"/>
      <c r="DUI9" s="6"/>
      <c r="DUJ9" s="6"/>
      <c r="DUK9" s="6"/>
      <c r="DUL9" s="6"/>
      <c r="DUM9" s="6"/>
      <c r="DUN9" s="6"/>
      <c r="DUO9" s="6"/>
      <c r="DUP9" s="6"/>
      <c r="DUQ9" s="6"/>
      <c r="DUR9" s="6"/>
      <c r="DUS9" s="6"/>
      <c r="DUT9" s="6"/>
      <c r="DUU9" s="6"/>
      <c r="DUV9" s="6"/>
      <c r="DUW9" s="6"/>
      <c r="DUX9" s="6"/>
      <c r="DUY9" s="6"/>
      <c r="DUZ9" s="6"/>
      <c r="DVA9" s="6"/>
      <c r="DVB9" s="6"/>
      <c r="DVC9" s="6"/>
      <c r="DVD9" s="6"/>
      <c r="DVE9" s="6"/>
      <c r="DVF9" s="6"/>
      <c r="DVG9" s="6"/>
      <c r="DVH9" s="6"/>
      <c r="DVI9" s="6"/>
      <c r="DVJ9" s="6"/>
      <c r="DVK9" s="6"/>
      <c r="DVL9" s="6"/>
      <c r="DVM9" s="6"/>
      <c r="DVN9" s="6"/>
      <c r="DVO9" s="6"/>
      <c r="DVP9" s="6"/>
      <c r="DVQ9" s="6"/>
      <c r="DVR9" s="6"/>
      <c r="DVS9" s="6"/>
      <c r="DVT9" s="6"/>
      <c r="DVU9" s="6"/>
      <c r="DVV9" s="6"/>
      <c r="DVW9" s="6"/>
      <c r="DVX9" s="6"/>
      <c r="DVY9" s="6"/>
      <c r="DVZ9" s="6"/>
      <c r="DWA9" s="6"/>
      <c r="DWB9" s="6"/>
      <c r="DWC9" s="6"/>
      <c r="DWD9" s="6"/>
      <c r="DWE9" s="6"/>
      <c r="DWF9" s="6"/>
      <c r="DWG9" s="6"/>
      <c r="DWH9" s="6"/>
      <c r="DWI9" s="6"/>
      <c r="DWJ9" s="6"/>
      <c r="DWK9" s="6"/>
      <c r="DWL9" s="6"/>
      <c r="DWM9" s="6"/>
      <c r="DWN9" s="6"/>
      <c r="DWO9" s="6"/>
      <c r="DWP9" s="6"/>
      <c r="DWQ9" s="6"/>
      <c r="DWR9" s="6"/>
      <c r="DWS9" s="6"/>
      <c r="DWT9" s="6"/>
      <c r="DWU9" s="6"/>
      <c r="DWV9" s="6"/>
      <c r="DWW9" s="6"/>
      <c r="DWX9" s="6"/>
      <c r="DWY9" s="6"/>
      <c r="DWZ9" s="6"/>
      <c r="DXA9" s="6"/>
      <c r="DXB9" s="6"/>
      <c r="DXC9" s="6"/>
      <c r="DXD9" s="6"/>
      <c r="DXE9" s="6"/>
      <c r="DXF9" s="6"/>
      <c r="DXG9" s="6"/>
      <c r="DXH9" s="6"/>
      <c r="DXI9" s="6"/>
      <c r="DXJ9" s="6"/>
      <c r="DXK9" s="6"/>
      <c r="DXL9" s="6"/>
      <c r="DXM9" s="6"/>
      <c r="DXN9" s="6"/>
      <c r="DXO9" s="6"/>
      <c r="DXP9" s="6"/>
      <c r="DXQ9" s="6"/>
      <c r="DXR9" s="6"/>
      <c r="DXS9" s="6"/>
      <c r="DXT9" s="6"/>
      <c r="DXU9" s="6"/>
      <c r="DXV9" s="6"/>
      <c r="DXW9" s="6"/>
      <c r="DXX9" s="6"/>
      <c r="DXY9" s="6"/>
      <c r="DXZ9" s="6"/>
      <c r="DYA9" s="6"/>
      <c r="DYB9" s="6"/>
      <c r="DYC9" s="6"/>
      <c r="DYD9" s="6"/>
      <c r="DYE9" s="6"/>
      <c r="DYF9" s="6"/>
      <c r="DYG9" s="6"/>
      <c r="DYH9" s="6"/>
      <c r="DYI9" s="6"/>
      <c r="DYJ9" s="6"/>
      <c r="DYK9" s="6"/>
      <c r="DYL9" s="6"/>
      <c r="DYM9" s="6"/>
      <c r="DYN9" s="6"/>
      <c r="DYO9" s="6"/>
      <c r="DYP9" s="6"/>
      <c r="DYQ9" s="6"/>
      <c r="DYR9" s="6"/>
      <c r="DYS9" s="6"/>
      <c r="DYT9" s="6"/>
      <c r="DYU9" s="6"/>
      <c r="DYV9" s="6"/>
      <c r="DYW9" s="6"/>
      <c r="DYX9" s="6"/>
      <c r="DYY9" s="6"/>
      <c r="DYZ9" s="6"/>
      <c r="DZA9" s="6"/>
      <c r="DZB9" s="6"/>
      <c r="DZC9" s="6"/>
      <c r="DZD9" s="6"/>
      <c r="DZE9" s="6"/>
      <c r="DZF9" s="6"/>
      <c r="DZG9" s="6"/>
      <c r="DZH9" s="6"/>
      <c r="DZI9" s="6"/>
      <c r="DZJ9" s="6"/>
      <c r="DZK9" s="6"/>
      <c r="DZL9" s="6"/>
      <c r="DZM9" s="6"/>
      <c r="DZN9" s="6"/>
      <c r="DZO9" s="6"/>
      <c r="DZP9" s="6"/>
      <c r="DZQ9" s="6"/>
      <c r="DZR9" s="6"/>
      <c r="DZS9" s="6"/>
      <c r="DZT9" s="6"/>
      <c r="DZU9" s="6"/>
      <c r="DZV9" s="6"/>
      <c r="DZW9" s="6"/>
      <c r="DZX9" s="6"/>
      <c r="DZY9" s="6"/>
      <c r="DZZ9" s="6"/>
      <c r="EAA9" s="6"/>
      <c r="EAB9" s="6"/>
      <c r="EAC9" s="6"/>
      <c r="EAD9" s="6"/>
      <c r="EAE9" s="6"/>
      <c r="EAF9" s="6"/>
      <c r="EAG9" s="6"/>
      <c r="EAH9" s="6"/>
      <c r="EAI9" s="6"/>
      <c r="EAJ9" s="6"/>
      <c r="EAK9" s="6"/>
      <c r="EAL9" s="6"/>
      <c r="EAM9" s="6"/>
      <c r="EAN9" s="6"/>
      <c r="EAO9" s="6"/>
      <c r="EAP9" s="6"/>
      <c r="EAQ9" s="6"/>
      <c r="EAR9" s="6"/>
      <c r="EAS9" s="6"/>
      <c r="EAT9" s="6"/>
      <c r="EAU9" s="6"/>
      <c r="EAV9" s="6"/>
      <c r="EAW9" s="6"/>
      <c r="EAX9" s="6"/>
      <c r="EAY9" s="6"/>
      <c r="EAZ9" s="6"/>
      <c r="EBA9" s="6"/>
      <c r="EBB9" s="6"/>
      <c r="EBC9" s="6"/>
      <c r="EBD9" s="6"/>
      <c r="EBE9" s="6"/>
      <c r="EBF9" s="6"/>
      <c r="EBG9" s="6"/>
      <c r="EBH9" s="6"/>
      <c r="EBI9" s="6"/>
      <c r="EBJ9" s="6"/>
      <c r="EBK9" s="6"/>
      <c r="EBL9" s="6"/>
      <c r="EBM9" s="6"/>
      <c r="EBN9" s="6"/>
      <c r="EBO9" s="6"/>
      <c r="EBP9" s="6"/>
      <c r="EBQ9" s="6"/>
      <c r="EBR9" s="6"/>
      <c r="EBS9" s="6"/>
      <c r="EBT9" s="6"/>
      <c r="EBU9" s="6"/>
      <c r="EBV9" s="6"/>
      <c r="EBW9" s="6"/>
      <c r="EBX9" s="6"/>
      <c r="EBY9" s="6"/>
      <c r="EBZ9" s="6"/>
      <c r="ECA9" s="6"/>
      <c r="ECB9" s="6"/>
      <c r="ECC9" s="6"/>
      <c r="ECD9" s="6"/>
      <c r="ECE9" s="6"/>
      <c r="ECF9" s="6"/>
      <c r="ECG9" s="6"/>
      <c r="ECH9" s="6"/>
      <c r="ECI9" s="6"/>
      <c r="ECJ9" s="6"/>
      <c r="ECK9" s="6"/>
      <c r="ECL9" s="6"/>
      <c r="ECM9" s="6"/>
      <c r="ECN9" s="6"/>
      <c r="ECO9" s="6"/>
      <c r="ECP9" s="6"/>
      <c r="ECQ9" s="6"/>
      <c r="ECR9" s="6"/>
      <c r="ECS9" s="6"/>
      <c r="ECT9" s="6"/>
      <c r="ECU9" s="6"/>
      <c r="ECV9" s="6"/>
      <c r="ECW9" s="6"/>
      <c r="ECX9" s="6"/>
      <c r="ECY9" s="6"/>
      <c r="ECZ9" s="6"/>
      <c r="EDA9" s="6"/>
      <c r="EDB9" s="6"/>
      <c r="EDC9" s="6"/>
      <c r="EDD9" s="6"/>
      <c r="EDE9" s="6"/>
      <c r="EDF9" s="6"/>
      <c r="EDG9" s="6"/>
      <c r="EDH9" s="6"/>
      <c r="EDI9" s="6"/>
      <c r="EDJ9" s="6"/>
      <c r="EDK9" s="6"/>
      <c r="EDL9" s="6"/>
      <c r="EDM9" s="6"/>
      <c r="EDN9" s="6"/>
      <c r="EDO9" s="6"/>
      <c r="EDP9" s="6"/>
      <c r="EDQ9" s="6"/>
      <c r="EDR9" s="6"/>
      <c r="EDS9" s="6"/>
      <c r="EDT9" s="6"/>
      <c r="EDU9" s="6"/>
      <c r="EDV9" s="6"/>
      <c r="EDW9" s="6"/>
      <c r="EDX9" s="6"/>
      <c r="EDY9" s="6"/>
      <c r="EDZ9" s="6"/>
      <c r="EEA9" s="6"/>
      <c r="EEB9" s="6"/>
      <c r="EEC9" s="6"/>
      <c r="EED9" s="6"/>
      <c r="EEE9" s="6"/>
      <c r="EEF9" s="6"/>
      <c r="EEG9" s="6"/>
      <c r="EEH9" s="6"/>
      <c r="EEI9" s="6"/>
      <c r="EEJ9" s="6"/>
      <c r="EEK9" s="6"/>
      <c r="EEL9" s="6"/>
      <c r="EEM9" s="6"/>
      <c r="EEN9" s="6"/>
      <c r="EEO9" s="6"/>
      <c r="EEP9" s="6"/>
      <c r="EEQ9" s="6"/>
      <c r="EER9" s="6"/>
      <c r="EES9" s="6"/>
      <c r="EET9" s="6"/>
      <c r="EEU9" s="6"/>
      <c r="EEV9" s="6"/>
      <c r="EEW9" s="6"/>
      <c r="EEX9" s="6"/>
      <c r="EEY9" s="6"/>
      <c r="EEZ9" s="6"/>
      <c r="EFA9" s="6"/>
      <c r="EFB9" s="6"/>
      <c r="EFC9" s="6"/>
      <c r="EFD9" s="6"/>
      <c r="EFE9" s="6"/>
      <c r="EFF9" s="6"/>
      <c r="EFG9" s="6"/>
      <c r="EFH9" s="6"/>
      <c r="EFI9" s="6"/>
      <c r="EFJ9" s="6"/>
      <c r="EFK9" s="6"/>
      <c r="EFL9" s="6"/>
      <c r="EFM9" s="6"/>
      <c r="EFN9" s="6"/>
      <c r="EFO9" s="6"/>
      <c r="EFP9" s="6"/>
      <c r="EFQ9" s="6"/>
      <c r="EFR9" s="6"/>
      <c r="EFS9" s="6"/>
      <c r="EFT9" s="6"/>
      <c r="EFU9" s="6"/>
      <c r="EFV9" s="6"/>
      <c r="EFW9" s="6"/>
      <c r="EFX9" s="6"/>
      <c r="EFY9" s="6"/>
      <c r="EFZ9" s="6"/>
      <c r="EGA9" s="6"/>
      <c r="EGB9" s="6"/>
      <c r="EGC9" s="6"/>
      <c r="EGD9" s="6"/>
      <c r="EGE9" s="6"/>
      <c r="EGF9" s="6"/>
      <c r="EGG9" s="6"/>
      <c r="EGH9" s="6"/>
      <c r="EGI9" s="6"/>
      <c r="EGJ9" s="6"/>
      <c r="EGK9" s="6"/>
      <c r="EGL9" s="6"/>
      <c r="EGM9" s="6"/>
      <c r="EGN9" s="6"/>
      <c r="EGO9" s="6"/>
      <c r="EGP9" s="6"/>
      <c r="EGQ9" s="6"/>
      <c r="EGR9" s="6"/>
      <c r="EGS9" s="6"/>
      <c r="EGT9" s="6"/>
      <c r="EGU9" s="6"/>
      <c r="EGV9" s="6"/>
      <c r="EGW9" s="6"/>
      <c r="EGX9" s="6"/>
      <c r="EGY9" s="6"/>
      <c r="EGZ9" s="6"/>
      <c r="EHA9" s="6"/>
      <c r="EHB9" s="6"/>
      <c r="EHC9" s="6"/>
      <c r="EHD9" s="6"/>
      <c r="EHE9" s="6"/>
      <c r="EHF9" s="6"/>
      <c r="EHG9" s="6"/>
      <c r="EHH9" s="6"/>
      <c r="EHI9" s="6"/>
      <c r="EHJ9" s="6"/>
      <c r="EHK9" s="6"/>
      <c r="EHL9" s="6"/>
      <c r="EHM9" s="6"/>
      <c r="EHN9" s="6"/>
      <c r="EHO9" s="6"/>
      <c r="EHP9" s="6"/>
      <c r="EHQ9" s="6"/>
      <c r="EHR9" s="6"/>
      <c r="EHS9" s="6"/>
      <c r="EHT9" s="6"/>
      <c r="EHU9" s="6"/>
      <c r="EHV9" s="6"/>
      <c r="EHW9" s="6"/>
      <c r="EHX9" s="6"/>
      <c r="EHY9" s="6"/>
      <c r="EHZ9" s="6"/>
      <c r="EIA9" s="6"/>
      <c r="EIB9" s="6"/>
      <c r="EIC9" s="6"/>
      <c r="EID9" s="6"/>
      <c r="EIE9" s="6"/>
      <c r="EIF9" s="6"/>
      <c r="EIG9" s="6"/>
      <c r="EIH9" s="6"/>
      <c r="EII9" s="6"/>
      <c r="EIJ9" s="6"/>
      <c r="EIK9" s="6"/>
      <c r="EIL9" s="6"/>
      <c r="EIM9" s="6"/>
      <c r="EIN9" s="6"/>
      <c r="EIO9" s="6"/>
      <c r="EIP9" s="6"/>
      <c r="EIQ9" s="6"/>
      <c r="EIR9" s="6"/>
      <c r="EIS9" s="6"/>
      <c r="EIT9" s="6"/>
      <c r="EIU9" s="6"/>
      <c r="EIV9" s="6"/>
      <c r="EIW9" s="6"/>
      <c r="EIX9" s="6"/>
      <c r="EIY9" s="6"/>
      <c r="EIZ9" s="6"/>
      <c r="EJA9" s="6"/>
      <c r="EJB9" s="6"/>
      <c r="EJC9" s="6"/>
      <c r="EJD9" s="6"/>
      <c r="EJE9" s="6"/>
      <c r="EJF9" s="6"/>
      <c r="EJG9" s="6"/>
      <c r="EJH9" s="6"/>
      <c r="EJI9" s="6"/>
      <c r="EJJ9" s="6"/>
      <c r="EJK9" s="6"/>
      <c r="EJL9" s="6"/>
      <c r="EJM9" s="6"/>
      <c r="EJN9" s="6"/>
      <c r="EJO9" s="6"/>
      <c r="EJP9" s="6"/>
      <c r="EJQ9" s="6"/>
      <c r="EJR9" s="6"/>
      <c r="EJS9" s="6"/>
      <c r="EJT9" s="6"/>
      <c r="EJU9" s="6"/>
      <c r="EJV9" s="6"/>
      <c r="EJW9" s="6"/>
      <c r="EJX9" s="6"/>
      <c r="EJY9" s="6"/>
      <c r="EJZ9" s="6"/>
      <c r="EKA9" s="6"/>
      <c r="EKB9" s="6"/>
      <c r="EKC9" s="6"/>
      <c r="EKD9" s="6"/>
      <c r="EKE9" s="6"/>
      <c r="EKF9" s="6"/>
      <c r="EKG9" s="6"/>
      <c r="EKH9" s="6"/>
      <c r="EKI9" s="6"/>
      <c r="EKJ9" s="6"/>
      <c r="EKK9" s="6"/>
      <c r="EKL9" s="6"/>
      <c r="EKM9" s="6"/>
      <c r="EKN9" s="6"/>
      <c r="EKO9" s="6"/>
      <c r="EKP9" s="6"/>
      <c r="EKQ9" s="6"/>
      <c r="EKR9" s="6"/>
      <c r="EKS9" s="6"/>
      <c r="EKT9" s="6"/>
      <c r="EKU9" s="6"/>
      <c r="EKV9" s="6"/>
      <c r="EKW9" s="6"/>
      <c r="EKX9" s="6"/>
      <c r="EKY9" s="6"/>
      <c r="EKZ9" s="6"/>
      <c r="ELA9" s="6"/>
      <c r="ELB9" s="6"/>
      <c r="ELC9" s="6"/>
      <c r="ELD9" s="6"/>
      <c r="ELE9" s="6"/>
      <c r="ELF9" s="6"/>
      <c r="ELG9" s="6"/>
      <c r="ELH9" s="6"/>
      <c r="ELI9" s="6"/>
      <c r="ELJ9" s="6"/>
      <c r="ELK9" s="6"/>
      <c r="ELL9" s="6"/>
      <c r="ELM9" s="6"/>
      <c r="ELN9" s="6"/>
      <c r="ELO9" s="6"/>
      <c r="ELP9" s="6"/>
      <c r="ELQ9" s="6"/>
      <c r="ELR9" s="6"/>
      <c r="ELS9" s="6"/>
      <c r="ELT9" s="6"/>
      <c r="ELU9" s="6"/>
      <c r="ELV9" s="6"/>
      <c r="ELW9" s="6"/>
      <c r="ELX9" s="6"/>
      <c r="ELY9" s="6"/>
      <c r="ELZ9" s="6"/>
      <c r="EMA9" s="6"/>
      <c r="EMB9" s="6"/>
      <c r="EMC9" s="6"/>
      <c r="EMD9" s="6"/>
      <c r="EME9" s="6"/>
      <c r="EMF9" s="6"/>
      <c r="EMG9" s="6"/>
      <c r="EMH9" s="6"/>
      <c r="EMI9" s="6"/>
      <c r="EMJ9" s="6"/>
      <c r="EMK9" s="6"/>
      <c r="EML9" s="6"/>
      <c r="EMM9" s="6"/>
      <c r="EMN9" s="6"/>
      <c r="EMO9" s="6"/>
      <c r="EMP9" s="6"/>
      <c r="EMQ9" s="6"/>
      <c r="EMR9" s="6"/>
      <c r="EMS9" s="6"/>
      <c r="EMT9" s="6"/>
      <c r="EMU9" s="6"/>
      <c r="EMV9" s="6"/>
      <c r="EMW9" s="6"/>
      <c r="EMX9" s="6"/>
      <c r="EMY9" s="6"/>
      <c r="EMZ9" s="6"/>
      <c r="ENA9" s="6"/>
      <c r="ENB9" s="6"/>
      <c r="ENC9" s="6"/>
      <c r="END9" s="6"/>
      <c r="ENE9" s="6"/>
      <c r="ENF9" s="6"/>
      <c r="ENG9" s="6"/>
      <c r="ENH9" s="6"/>
      <c r="ENI9" s="6"/>
      <c r="ENJ9" s="6"/>
      <c r="ENK9" s="6"/>
      <c r="ENL9" s="6"/>
      <c r="ENM9" s="6"/>
      <c r="ENN9" s="6"/>
      <c r="ENO9" s="6"/>
      <c r="ENP9" s="6"/>
      <c r="ENQ9" s="6"/>
      <c r="ENR9" s="6"/>
      <c r="ENS9" s="6"/>
      <c r="ENT9" s="6"/>
      <c r="ENU9" s="6"/>
      <c r="ENV9" s="6"/>
      <c r="ENW9" s="6"/>
      <c r="ENX9" s="6"/>
      <c r="ENY9" s="6"/>
      <c r="ENZ9" s="6"/>
      <c r="EOA9" s="6"/>
      <c r="EOB9" s="6"/>
      <c r="EOC9" s="6"/>
      <c r="EOD9" s="6"/>
      <c r="EOE9" s="6"/>
      <c r="EOF9" s="6"/>
      <c r="EOG9" s="6"/>
      <c r="EOH9" s="6"/>
      <c r="EOI9" s="6"/>
      <c r="EOJ9" s="6"/>
      <c r="EOK9" s="6"/>
      <c r="EOL9" s="6"/>
      <c r="EOM9" s="6"/>
      <c r="EON9" s="6"/>
      <c r="EOO9" s="6"/>
      <c r="EOP9" s="6"/>
      <c r="EOQ9" s="6"/>
      <c r="EOR9" s="6"/>
      <c r="EOS9" s="6"/>
      <c r="EOT9" s="6"/>
      <c r="EOU9" s="6"/>
      <c r="EOV9" s="6"/>
      <c r="EOW9" s="6"/>
      <c r="EOX9" s="6"/>
      <c r="EOY9" s="6"/>
      <c r="EOZ9" s="6"/>
      <c r="EPA9" s="6"/>
      <c r="EPB9" s="6"/>
      <c r="EPC9" s="6"/>
      <c r="EPD9" s="6"/>
      <c r="EPE9" s="6"/>
      <c r="EPF9" s="6"/>
      <c r="EPG9" s="6"/>
      <c r="EPH9" s="6"/>
      <c r="EPI9" s="6"/>
      <c r="EPJ9" s="6"/>
      <c r="EPK9" s="6"/>
      <c r="EPL9" s="6"/>
      <c r="EPM9" s="6"/>
      <c r="EPN9" s="6"/>
      <c r="EPO9" s="6"/>
      <c r="EPP9" s="6"/>
      <c r="EPQ9" s="6"/>
      <c r="EPR9" s="6"/>
      <c r="EPS9" s="6"/>
      <c r="EPT9" s="6"/>
      <c r="EPU9" s="6"/>
      <c r="EPV9" s="6"/>
      <c r="EPW9" s="6"/>
      <c r="EPX9" s="6"/>
      <c r="EPY9" s="6"/>
      <c r="EPZ9" s="6"/>
      <c r="EQA9" s="6"/>
      <c r="EQB9" s="6"/>
      <c r="EQC9" s="6"/>
      <c r="EQD9" s="6"/>
      <c r="EQE9" s="6"/>
      <c r="EQF9" s="6"/>
      <c r="EQG9" s="6"/>
      <c r="EQH9" s="6"/>
      <c r="EQI9" s="6"/>
      <c r="EQJ9" s="6"/>
      <c r="EQK9" s="6"/>
      <c r="EQL9" s="6"/>
      <c r="EQM9" s="6"/>
      <c r="EQN9" s="6"/>
      <c r="EQO9" s="6"/>
      <c r="EQP9" s="6"/>
      <c r="EQQ9" s="6"/>
      <c r="EQR9" s="6"/>
      <c r="EQS9" s="6"/>
      <c r="EQT9" s="6"/>
      <c r="EQU9" s="6"/>
      <c r="EQV9" s="6"/>
      <c r="EQW9" s="6"/>
      <c r="EQX9" s="6"/>
      <c r="EQY9" s="6"/>
      <c r="EQZ9" s="6"/>
      <c r="ERA9" s="6"/>
      <c r="ERB9" s="6"/>
      <c r="ERC9" s="6"/>
      <c r="ERD9" s="6"/>
      <c r="ERE9" s="6"/>
      <c r="ERF9" s="6"/>
      <c r="ERG9" s="6"/>
      <c r="ERH9" s="6"/>
      <c r="ERI9" s="6"/>
      <c r="ERJ9" s="6"/>
      <c r="ERK9" s="6"/>
      <c r="ERL9" s="6"/>
      <c r="ERM9" s="6"/>
      <c r="ERN9" s="6"/>
      <c r="ERO9" s="6"/>
      <c r="ERP9" s="6"/>
      <c r="ERQ9" s="6"/>
      <c r="ERR9" s="6"/>
      <c r="ERS9" s="6"/>
      <c r="ERT9" s="6"/>
      <c r="ERU9" s="6"/>
      <c r="ERV9" s="6"/>
      <c r="ERW9" s="6"/>
      <c r="ERX9" s="6"/>
      <c r="ERY9" s="6"/>
      <c r="ERZ9" s="6"/>
      <c r="ESA9" s="6"/>
      <c r="ESB9" s="6"/>
      <c r="ESC9" s="6"/>
      <c r="ESD9" s="6"/>
      <c r="ESE9" s="6"/>
      <c r="ESF9" s="6"/>
      <c r="ESG9" s="6"/>
      <c r="ESH9" s="6"/>
      <c r="ESI9" s="6"/>
      <c r="ESJ9" s="6"/>
      <c r="ESK9" s="6"/>
      <c r="ESL9" s="6"/>
      <c r="ESM9" s="6"/>
      <c r="ESN9" s="6"/>
      <c r="ESO9" s="6"/>
      <c r="ESP9" s="6"/>
      <c r="ESQ9" s="6"/>
      <c r="ESR9" s="6"/>
      <c r="ESS9" s="6"/>
      <c r="EST9" s="6"/>
      <c r="ESU9" s="6"/>
      <c r="ESV9" s="6"/>
      <c r="ESW9" s="6"/>
      <c r="ESX9" s="6"/>
      <c r="ESY9" s="6"/>
      <c r="ESZ9" s="6"/>
      <c r="ETA9" s="6"/>
      <c r="ETB9" s="6"/>
      <c r="ETC9" s="6"/>
      <c r="ETD9" s="6"/>
      <c r="ETE9" s="6"/>
      <c r="ETF9" s="6"/>
      <c r="ETG9" s="6"/>
      <c r="ETH9" s="6"/>
      <c r="ETI9" s="6"/>
      <c r="ETJ9" s="6"/>
      <c r="ETK9" s="6"/>
      <c r="ETL9" s="6"/>
      <c r="ETM9" s="6"/>
      <c r="ETN9" s="6"/>
      <c r="ETO9" s="6"/>
      <c r="ETP9" s="6"/>
      <c r="ETQ9" s="6"/>
      <c r="ETR9" s="6"/>
      <c r="ETS9" s="6"/>
      <c r="ETT9" s="6"/>
      <c r="ETU9" s="6"/>
      <c r="ETV9" s="6"/>
      <c r="ETW9" s="6"/>
      <c r="ETX9" s="6"/>
      <c r="ETY9" s="6"/>
      <c r="ETZ9" s="6"/>
      <c r="EUA9" s="6"/>
      <c r="EUB9" s="6"/>
      <c r="EUC9" s="6"/>
      <c r="EUD9" s="6"/>
      <c r="EUE9" s="6"/>
      <c r="EUF9" s="6"/>
      <c r="EUG9" s="6"/>
      <c r="EUH9" s="6"/>
      <c r="EUI9" s="6"/>
      <c r="EUJ9" s="6"/>
      <c r="EUK9" s="6"/>
      <c r="EUL9" s="6"/>
      <c r="EUM9" s="6"/>
      <c r="EUN9" s="6"/>
      <c r="EUO9" s="6"/>
      <c r="EUP9" s="6"/>
      <c r="EUQ9" s="6"/>
      <c r="EUR9" s="6"/>
      <c r="EUS9" s="6"/>
      <c r="EUT9" s="6"/>
      <c r="EUU9" s="6"/>
      <c r="EUV9" s="6"/>
      <c r="EUW9" s="6"/>
      <c r="EUX9" s="6"/>
      <c r="EUY9" s="6"/>
      <c r="EUZ9" s="6"/>
      <c r="EVA9" s="6"/>
      <c r="EVB9" s="6"/>
      <c r="EVC9" s="6"/>
      <c r="EVD9" s="6"/>
      <c r="EVE9" s="6"/>
      <c r="EVF9" s="6"/>
      <c r="EVG9" s="6"/>
      <c r="EVH9" s="6"/>
      <c r="EVI9" s="6"/>
      <c r="EVJ9" s="6"/>
      <c r="EVK9" s="6"/>
      <c r="EVL9" s="6"/>
      <c r="EVM9" s="6"/>
      <c r="EVN9" s="6"/>
      <c r="EVO9" s="6"/>
      <c r="EVP9" s="6"/>
      <c r="EVQ9" s="6"/>
      <c r="EVR9" s="6"/>
      <c r="EVS9" s="6"/>
      <c r="EVT9" s="6"/>
      <c r="EVU9" s="6"/>
      <c r="EVV9" s="6"/>
      <c r="EVW9" s="6"/>
      <c r="EVX9" s="6"/>
      <c r="EVY9" s="6"/>
      <c r="EVZ9" s="6"/>
      <c r="EWA9" s="6"/>
      <c r="EWB9" s="6"/>
      <c r="EWC9" s="6"/>
      <c r="EWD9" s="6"/>
      <c r="EWE9" s="6"/>
      <c r="EWF9" s="6"/>
      <c r="EWG9" s="6"/>
      <c r="EWH9" s="6"/>
      <c r="EWI9" s="6"/>
      <c r="EWJ9" s="6"/>
      <c r="EWK9" s="6"/>
      <c r="EWL9" s="6"/>
      <c r="EWM9" s="6"/>
      <c r="EWN9" s="6"/>
      <c r="EWO9" s="6"/>
      <c r="EWP9" s="6"/>
      <c r="EWQ9" s="6"/>
      <c r="EWR9" s="6"/>
      <c r="EWS9" s="6"/>
      <c r="EWT9" s="6"/>
      <c r="EWU9" s="6"/>
      <c r="EWV9" s="6"/>
      <c r="EWW9" s="6"/>
      <c r="EWX9" s="6"/>
      <c r="EWY9" s="6"/>
      <c r="EWZ9" s="6"/>
      <c r="EXA9" s="6"/>
      <c r="EXB9" s="6"/>
      <c r="EXC9" s="6"/>
      <c r="EXD9" s="6"/>
      <c r="EXE9" s="6"/>
      <c r="EXF9" s="6"/>
      <c r="EXG9" s="6"/>
      <c r="EXH9" s="6"/>
      <c r="EXI9" s="6"/>
      <c r="EXJ9" s="6"/>
      <c r="EXK9" s="6"/>
      <c r="EXL9" s="6"/>
      <c r="EXM9" s="6"/>
      <c r="EXN9" s="6"/>
      <c r="EXO9" s="6"/>
      <c r="EXP9" s="6"/>
      <c r="EXQ9" s="6"/>
      <c r="EXR9" s="6"/>
      <c r="EXS9" s="6"/>
      <c r="EXT9" s="6"/>
      <c r="EXU9" s="6"/>
      <c r="EXV9" s="6"/>
      <c r="EXW9" s="6"/>
      <c r="EXX9" s="6"/>
      <c r="EXY9" s="6"/>
      <c r="EXZ9" s="6"/>
      <c r="EYA9" s="6"/>
      <c r="EYB9" s="6"/>
      <c r="EYC9" s="6"/>
      <c r="EYD9" s="6"/>
      <c r="EYE9" s="6"/>
      <c r="EYF9" s="6"/>
      <c r="EYG9" s="6"/>
      <c r="EYH9" s="6"/>
      <c r="EYI9" s="6"/>
      <c r="EYJ9" s="6"/>
      <c r="EYK9" s="6"/>
      <c r="EYL9" s="6"/>
      <c r="EYM9" s="6"/>
      <c r="EYN9" s="6"/>
      <c r="EYO9" s="6"/>
      <c r="EYP9" s="6"/>
      <c r="EYQ9" s="6"/>
      <c r="EYR9" s="6"/>
      <c r="EYS9" s="6"/>
      <c r="EYT9" s="6"/>
      <c r="EYU9" s="6"/>
      <c r="EYV9" s="6"/>
      <c r="EYW9" s="6"/>
      <c r="EYX9" s="6"/>
      <c r="EYY9" s="6"/>
      <c r="EYZ9" s="6"/>
      <c r="EZA9" s="6"/>
      <c r="EZB9" s="6"/>
      <c r="EZC9" s="6"/>
      <c r="EZD9" s="6"/>
      <c r="EZE9" s="6"/>
      <c r="EZF9" s="6"/>
      <c r="EZG9" s="6"/>
      <c r="EZH9" s="6"/>
      <c r="EZI9" s="6"/>
      <c r="EZJ9" s="6"/>
      <c r="EZK9" s="6"/>
      <c r="EZL9" s="6"/>
      <c r="EZM9" s="6"/>
      <c r="EZN9" s="6"/>
      <c r="EZO9" s="6"/>
      <c r="EZP9" s="6"/>
      <c r="EZQ9" s="6"/>
      <c r="EZR9" s="6"/>
      <c r="EZS9" s="6"/>
      <c r="EZT9" s="6"/>
      <c r="EZU9" s="6"/>
      <c r="EZV9" s="6"/>
      <c r="EZW9" s="6"/>
      <c r="EZX9" s="6"/>
      <c r="EZY9" s="6"/>
      <c r="EZZ9" s="6"/>
      <c r="FAA9" s="6"/>
      <c r="FAB9" s="6"/>
      <c r="FAC9" s="6"/>
      <c r="FAD9" s="6"/>
      <c r="FAE9" s="6"/>
      <c r="FAF9" s="6"/>
      <c r="FAG9" s="6"/>
      <c r="FAH9" s="6"/>
      <c r="FAI9" s="6"/>
      <c r="FAJ9" s="6"/>
      <c r="FAK9" s="6"/>
      <c r="FAL9" s="6"/>
      <c r="FAM9" s="6"/>
      <c r="FAN9" s="6"/>
      <c r="FAO9" s="6"/>
      <c r="FAP9" s="6"/>
      <c r="FAQ9" s="6"/>
      <c r="FAR9" s="6"/>
      <c r="FAS9" s="6"/>
      <c r="FAT9" s="6"/>
      <c r="FAU9" s="6"/>
      <c r="FAV9" s="6"/>
      <c r="FAW9" s="6"/>
      <c r="FAX9" s="6"/>
      <c r="FAY9" s="6"/>
      <c r="FAZ9" s="6"/>
      <c r="FBA9" s="6"/>
      <c r="FBB9" s="6"/>
      <c r="FBC9" s="6"/>
      <c r="FBD9" s="6"/>
      <c r="FBE9" s="6"/>
      <c r="FBF9" s="6"/>
      <c r="FBG9" s="6"/>
      <c r="FBH9" s="6"/>
      <c r="FBI9" s="6"/>
      <c r="FBJ9" s="6"/>
      <c r="FBK9" s="6"/>
      <c r="FBL9" s="6"/>
      <c r="FBM9" s="6"/>
      <c r="FBN9" s="6"/>
      <c r="FBO9" s="6"/>
      <c r="FBP9" s="6"/>
      <c r="FBQ9" s="6"/>
      <c r="FBR9" s="6"/>
      <c r="FBS9" s="6"/>
      <c r="FBT9" s="6"/>
      <c r="FBU9" s="6"/>
      <c r="FBV9" s="6"/>
      <c r="FBW9" s="6"/>
      <c r="FBX9" s="6"/>
      <c r="FBY9" s="6"/>
      <c r="FBZ9" s="6"/>
      <c r="FCA9" s="6"/>
      <c r="FCB9" s="6"/>
      <c r="FCC9" s="6"/>
      <c r="FCD9" s="6"/>
      <c r="FCE9" s="6"/>
      <c r="FCF9" s="6"/>
      <c r="FCG9" s="6"/>
      <c r="FCH9" s="6"/>
      <c r="FCI9" s="6"/>
      <c r="FCJ9" s="6"/>
      <c r="FCK9" s="6"/>
      <c r="FCL9" s="6"/>
      <c r="FCM9" s="6"/>
      <c r="FCN9" s="6"/>
      <c r="FCO9" s="6"/>
      <c r="FCP9" s="6"/>
      <c r="FCQ9" s="6"/>
      <c r="FCR9" s="6"/>
      <c r="FCS9" s="6"/>
      <c r="FCT9" s="6"/>
      <c r="FCU9" s="6"/>
      <c r="FCV9" s="6"/>
      <c r="FCW9" s="6"/>
      <c r="FCX9" s="6"/>
      <c r="FCY9" s="6"/>
      <c r="FCZ9" s="6"/>
      <c r="FDA9" s="6"/>
      <c r="FDB9" s="6"/>
      <c r="FDC9" s="6"/>
      <c r="FDD9" s="6"/>
      <c r="FDE9" s="6"/>
      <c r="FDF9" s="6"/>
      <c r="FDG9" s="6"/>
      <c r="FDH9" s="6"/>
      <c r="FDI9" s="6"/>
      <c r="FDJ9" s="6"/>
      <c r="FDK9" s="6"/>
      <c r="FDL9" s="6"/>
      <c r="FDM9" s="6"/>
      <c r="FDN9" s="6"/>
      <c r="FDO9" s="6"/>
      <c r="FDP9" s="6"/>
      <c r="FDQ9" s="6"/>
      <c r="FDR9" s="6"/>
      <c r="FDS9" s="6"/>
      <c r="FDT9" s="6"/>
      <c r="FDU9" s="6"/>
      <c r="FDV9" s="6"/>
      <c r="FDW9" s="6"/>
      <c r="FDX9" s="6"/>
      <c r="FDY9" s="6"/>
      <c r="FDZ9" s="6"/>
      <c r="FEA9" s="6"/>
      <c r="FEB9" s="6"/>
      <c r="FEC9" s="6"/>
      <c r="FED9" s="6"/>
      <c r="FEE9" s="6"/>
      <c r="FEF9" s="6"/>
      <c r="FEG9" s="6"/>
      <c r="FEH9" s="6"/>
      <c r="FEI9" s="6"/>
      <c r="FEJ9" s="6"/>
      <c r="FEK9" s="6"/>
      <c r="FEL9" s="6"/>
      <c r="FEM9" s="6"/>
      <c r="FEN9" s="6"/>
      <c r="FEO9" s="6"/>
      <c r="FEP9" s="6"/>
      <c r="FEQ9" s="6"/>
      <c r="FER9" s="6"/>
      <c r="FES9" s="6"/>
      <c r="FET9" s="6"/>
      <c r="FEU9" s="6"/>
      <c r="FEV9" s="6"/>
      <c r="FEW9" s="6"/>
      <c r="FEX9" s="6"/>
      <c r="FEY9" s="6"/>
      <c r="FEZ9" s="6"/>
      <c r="FFA9" s="6"/>
      <c r="FFB9" s="6"/>
      <c r="FFC9" s="6"/>
      <c r="FFD9" s="6"/>
      <c r="FFE9" s="6"/>
      <c r="FFF9" s="6"/>
      <c r="FFG9" s="6"/>
      <c r="FFH9" s="6"/>
      <c r="FFI9" s="6"/>
      <c r="FFJ9" s="6"/>
      <c r="FFK9" s="6"/>
      <c r="FFL9" s="6"/>
      <c r="FFM9" s="6"/>
      <c r="FFN9" s="6"/>
      <c r="FFO9" s="6"/>
      <c r="FFP9" s="6"/>
      <c r="FFQ9" s="6"/>
      <c r="FFR9" s="6"/>
      <c r="FFS9" s="6"/>
      <c r="FFT9" s="6"/>
      <c r="FFU9" s="6"/>
      <c r="FFV9" s="6"/>
      <c r="FFW9" s="6"/>
      <c r="FFX9" s="6"/>
      <c r="FFY9" s="6"/>
      <c r="FFZ9" s="6"/>
      <c r="FGA9" s="6"/>
      <c r="FGB9" s="6"/>
      <c r="FGC9" s="6"/>
      <c r="FGD9" s="6"/>
      <c r="FGE9" s="6"/>
      <c r="FGF9" s="6"/>
      <c r="FGG9" s="6"/>
      <c r="FGH9" s="6"/>
      <c r="FGI9" s="6"/>
      <c r="FGJ9" s="6"/>
      <c r="FGK9" s="6"/>
      <c r="FGL9" s="6"/>
      <c r="FGM9" s="6"/>
      <c r="FGN9" s="6"/>
      <c r="FGO9" s="6"/>
      <c r="FGP9" s="6"/>
      <c r="FGQ9" s="6"/>
      <c r="FGR9" s="6"/>
      <c r="FGS9" s="6"/>
      <c r="FGT9" s="6"/>
      <c r="FGU9" s="6"/>
      <c r="FGV9" s="6"/>
      <c r="FGW9" s="6"/>
      <c r="FGX9" s="6"/>
      <c r="FGY9" s="6"/>
      <c r="FGZ9" s="6"/>
      <c r="FHA9" s="6"/>
      <c r="FHB9" s="6"/>
      <c r="FHC9" s="6"/>
      <c r="FHD9" s="6"/>
      <c r="FHE9" s="6"/>
      <c r="FHF9" s="6"/>
      <c r="FHG9" s="6"/>
      <c r="FHH9" s="6"/>
      <c r="FHI9" s="6"/>
      <c r="FHJ9" s="6"/>
      <c r="FHK9" s="6"/>
      <c r="FHL9" s="6"/>
      <c r="FHM9" s="6"/>
      <c r="FHN9" s="6"/>
      <c r="FHO9" s="6"/>
      <c r="FHP9" s="6"/>
      <c r="FHQ9" s="6"/>
      <c r="FHR9" s="6"/>
      <c r="FHS9" s="6"/>
      <c r="FHT9" s="6"/>
      <c r="FHU9" s="6"/>
      <c r="FHV9" s="6"/>
      <c r="FHW9" s="6"/>
      <c r="FHX9" s="6"/>
      <c r="FHY9" s="6"/>
      <c r="FHZ9" s="6"/>
      <c r="FIA9" s="6"/>
      <c r="FIB9" s="6"/>
      <c r="FIC9" s="6"/>
      <c r="FID9" s="6"/>
      <c r="FIE9" s="6"/>
      <c r="FIF9" s="6"/>
      <c r="FIG9" s="6"/>
      <c r="FIH9" s="6"/>
      <c r="FII9" s="6"/>
      <c r="FIJ9" s="6"/>
      <c r="FIK9" s="6"/>
      <c r="FIL9" s="6"/>
      <c r="FIM9" s="6"/>
      <c r="FIN9" s="6"/>
      <c r="FIO9" s="6"/>
      <c r="FIP9" s="6"/>
      <c r="FIQ9" s="6"/>
      <c r="FIR9" s="6"/>
      <c r="FIS9" s="6"/>
      <c r="FIT9" s="6"/>
      <c r="FIU9" s="6"/>
      <c r="FIV9" s="6"/>
      <c r="FIW9" s="6"/>
      <c r="FIX9" s="6"/>
      <c r="FIY9" s="6"/>
      <c r="FIZ9" s="6"/>
      <c r="FJA9" s="6"/>
      <c r="FJB9" s="6"/>
      <c r="FJC9" s="6"/>
      <c r="FJD9" s="6"/>
      <c r="FJE9" s="6"/>
      <c r="FJF9" s="6"/>
      <c r="FJG9" s="6"/>
      <c r="FJH9" s="6"/>
      <c r="FJI9" s="6"/>
      <c r="FJJ9" s="6"/>
      <c r="FJK9" s="6"/>
      <c r="FJL9" s="6"/>
      <c r="FJM9" s="6"/>
      <c r="FJN9" s="6"/>
      <c r="FJO9" s="6"/>
      <c r="FJP9" s="6"/>
      <c r="FJQ9" s="6"/>
      <c r="FJR9" s="6"/>
      <c r="FJS9" s="6"/>
      <c r="FJT9" s="6"/>
      <c r="FJU9" s="6"/>
      <c r="FJV9" s="6"/>
      <c r="FJW9" s="6"/>
      <c r="FJX9" s="6"/>
      <c r="FJY9" s="6"/>
      <c r="FJZ9" s="6"/>
      <c r="FKA9" s="6"/>
      <c r="FKB9" s="6"/>
      <c r="FKC9" s="6"/>
      <c r="FKD9" s="6"/>
      <c r="FKE9" s="6"/>
      <c r="FKF9" s="6"/>
      <c r="FKG9" s="6"/>
      <c r="FKH9" s="6"/>
      <c r="FKI9" s="6"/>
      <c r="FKJ9" s="6"/>
      <c r="FKK9" s="6"/>
      <c r="FKL9" s="6"/>
      <c r="FKM9" s="6"/>
      <c r="FKN9" s="6"/>
      <c r="FKO9" s="6"/>
      <c r="FKP9" s="6"/>
      <c r="FKQ9" s="6"/>
      <c r="FKR9" s="6"/>
      <c r="FKS9" s="6"/>
      <c r="FKT9" s="6"/>
      <c r="FKU9" s="6"/>
      <c r="FKV9" s="6"/>
      <c r="FKW9" s="6"/>
      <c r="FKX9" s="6"/>
      <c r="FKY9" s="6"/>
      <c r="FKZ9" s="6"/>
      <c r="FLA9" s="6"/>
      <c r="FLB9" s="6"/>
      <c r="FLC9" s="6"/>
      <c r="FLD9" s="6"/>
      <c r="FLE9" s="6"/>
      <c r="FLF9" s="6"/>
      <c r="FLG9" s="6"/>
      <c r="FLH9" s="6"/>
      <c r="FLI9" s="6"/>
      <c r="FLJ9" s="6"/>
      <c r="FLK9" s="6"/>
      <c r="FLL9" s="6"/>
      <c r="FLM9" s="6"/>
      <c r="FLN9" s="6"/>
      <c r="FLO9" s="6"/>
      <c r="FLP9" s="6"/>
      <c r="FLQ9" s="6"/>
      <c r="FLR9" s="6"/>
      <c r="FLS9" s="6"/>
      <c r="FLT9" s="6"/>
      <c r="FLU9" s="6"/>
      <c r="FLV9" s="6"/>
      <c r="FLW9" s="6"/>
      <c r="FLX9" s="6"/>
      <c r="FLY9" s="6"/>
      <c r="FLZ9" s="6"/>
      <c r="FMA9" s="6"/>
      <c r="FMB9" s="6"/>
      <c r="FMC9" s="6"/>
      <c r="FMD9" s="6"/>
      <c r="FME9" s="6"/>
      <c r="FMF9" s="6"/>
      <c r="FMG9" s="6"/>
      <c r="FMH9" s="6"/>
      <c r="FMI9" s="6"/>
      <c r="FMJ9" s="6"/>
      <c r="FMK9" s="6"/>
      <c r="FML9" s="6"/>
      <c r="FMM9" s="6"/>
      <c r="FMN9" s="6"/>
      <c r="FMO9" s="6"/>
      <c r="FMP9" s="6"/>
      <c r="FMQ9" s="6"/>
      <c r="FMR9" s="6"/>
      <c r="FMS9" s="6"/>
      <c r="FMT9" s="6"/>
      <c r="FMU9" s="6"/>
      <c r="FMV9" s="6"/>
      <c r="FMW9" s="6"/>
      <c r="FMX9" s="6"/>
      <c r="FMY9" s="6"/>
      <c r="FMZ9" s="6"/>
      <c r="FNA9" s="6"/>
      <c r="FNB9" s="6"/>
      <c r="FNC9" s="6"/>
      <c r="FND9" s="6"/>
      <c r="FNE9" s="6"/>
      <c r="FNF9" s="6"/>
      <c r="FNG9" s="6"/>
      <c r="FNH9" s="6"/>
      <c r="FNI9" s="6"/>
      <c r="FNJ9" s="6"/>
      <c r="FNK9" s="6"/>
      <c r="FNL9" s="6"/>
      <c r="FNM9" s="6"/>
      <c r="FNN9" s="6"/>
      <c r="FNO9" s="6"/>
      <c r="FNP9" s="6"/>
      <c r="FNQ9" s="6"/>
      <c r="FNR9" s="6"/>
      <c r="FNS9" s="6"/>
      <c r="FNT9" s="6"/>
      <c r="FNU9" s="6"/>
      <c r="FNV9" s="6"/>
      <c r="FNW9" s="6"/>
      <c r="FNX9" s="6"/>
      <c r="FNY9" s="6"/>
      <c r="FNZ9" s="6"/>
      <c r="FOA9" s="6"/>
      <c r="FOB9" s="6"/>
      <c r="FOC9" s="6"/>
      <c r="FOD9" s="6"/>
      <c r="FOE9" s="6"/>
      <c r="FOF9" s="6"/>
      <c r="FOG9" s="6"/>
      <c r="FOH9" s="6"/>
      <c r="FOI9" s="6"/>
      <c r="FOJ9" s="6"/>
      <c r="FOK9" s="6"/>
      <c r="FOL9" s="6"/>
      <c r="FOM9" s="6"/>
      <c r="FON9" s="6"/>
      <c r="FOO9" s="6"/>
      <c r="FOP9" s="6"/>
      <c r="FOQ9" s="6"/>
      <c r="FOR9" s="6"/>
      <c r="FOS9" s="6"/>
      <c r="FOT9" s="6"/>
      <c r="FOU9" s="6"/>
      <c r="FOV9" s="6"/>
      <c r="FOW9" s="6"/>
      <c r="FOX9" s="6"/>
      <c r="FOY9" s="6"/>
      <c r="FOZ9" s="6"/>
      <c r="FPA9" s="6"/>
      <c r="FPB9" s="6"/>
      <c r="FPC9" s="6"/>
      <c r="FPD9" s="6"/>
      <c r="FPE9" s="6"/>
      <c r="FPF9" s="6"/>
      <c r="FPG9" s="6"/>
      <c r="FPH9" s="6"/>
      <c r="FPI9" s="6"/>
      <c r="FPJ9" s="6"/>
      <c r="FPK9" s="6"/>
      <c r="FPL9" s="6"/>
      <c r="FPM9" s="6"/>
      <c r="FPN9" s="6"/>
      <c r="FPO9" s="6"/>
      <c r="FPP9" s="6"/>
      <c r="FPQ9" s="6"/>
      <c r="FPR9" s="6"/>
      <c r="FPS9" s="6"/>
      <c r="FPT9" s="6"/>
      <c r="FPU9" s="6"/>
      <c r="FPV9" s="6"/>
      <c r="FPW9" s="6"/>
      <c r="FPX9" s="6"/>
      <c r="FPY9" s="6"/>
      <c r="FPZ9" s="6"/>
      <c r="FQA9" s="6"/>
      <c r="FQB9" s="6"/>
      <c r="FQC9" s="6"/>
      <c r="FQD9" s="6"/>
      <c r="FQE9" s="6"/>
      <c r="FQF9" s="6"/>
      <c r="FQG9" s="6"/>
      <c r="FQH9" s="6"/>
      <c r="FQI9" s="6"/>
      <c r="FQJ9" s="6"/>
      <c r="FQK9" s="6"/>
      <c r="FQL9" s="6"/>
      <c r="FQM9" s="6"/>
      <c r="FQN9" s="6"/>
      <c r="FQO9" s="6"/>
      <c r="FQP9" s="6"/>
      <c r="FQQ9" s="6"/>
      <c r="FQR9" s="6"/>
      <c r="FQS9" s="6"/>
      <c r="FQT9" s="6"/>
      <c r="FQU9" s="6"/>
      <c r="FQV9" s="6"/>
      <c r="FQW9" s="6"/>
      <c r="FQX9" s="6"/>
      <c r="FQY9" s="6"/>
      <c r="FQZ9" s="6"/>
      <c r="FRA9" s="6"/>
      <c r="FRB9" s="6"/>
      <c r="FRC9" s="6"/>
      <c r="FRD9" s="6"/>
      <c r="FRE9" s="6"/>
      <c r="FRF9" s="6"/>
      <c r="FRG9" s="6"/>
      <c r="FRH9" s="6"/>
      <c r="FRI9" s="6"/>
      <c r="FRJ9" s="6"/>
      <c r="FRK9" s="6"/>
      <c r="FRL9" s="6"/>
      <c r="FRM9" s="6"/>
      <c r="FRN9" s="6"/>
      <c r="FRO9" s="6"/>
      <c r="FRP9" s="6"/>
      <c r="FRQ9" s="6"/>
      <c r="FRR9" s="6"/>
      <c r="FRS9" s="6"/>
      <c r="FRT9" s="6"/>
      <c r="FRU9" s="6"/>
      <c r="FRV9" s="6"/>
      <c r="FRW9" s="6"/>
      <c r="FRX9" s="6"/>
      <c r="FRY9" s="6"/>
      <c r="FRZ9" s="6"/>
      <c r="FSA9" s="6"/>
      <c r="FSB9" s="6"/>
      <c r="FSC9" s="6"/>
      <c r="FSD9" s="6"/>
      <c r="FSE9" s="6"/>
      <c r="FSF9" s="6"/>
      <c r="FSG9" s="6"/>
      <c r="FSH9" s="6"/>
      <c r="FSI9" s="6"/>
      <c r="FSJ9" s="6"/>
      <c r="FSK9" s="6"/>
      <c r="FSL9" s="6"/>
      <c r="FSM9" s="6"/>
      <c r="FSN9" s="6"/>
      <c r="FSO9" s="6"/>
      <c r="FSP9" s="6"/>
      <c r="FSQ9" s="6"/>
      <c r="FSR9" s="6"/>
      <c r="FSS9" s="6"/>
      <c r="FST9" s="6"/>
      <c r="FSU9" s="6"/>
      <c r="FSV9" s="6"/>
      <c r="FSW9" s="6"/>
      <c r="FSX9" s="6"/>
      <c r="FSY9" s="6"/>
      <c r="FSZ9" s="6"/>
      <c r="FTA9" s="6"/>
      <c r="FTB9" s="6"/>
      <c r="FTC9" s="6"/>
      <c r="FTD9" s="6"/>
      <c r="FTE9" s="6"/>
      <c r="FTF9" s="6"/>
      <c r="FTG9" s="6"/>
      <c r="FTH9" s="6"/>
      <c r="FTI9" s="6"/>
      <c r="FTJ9" s="6"/>
      <c r="FTK9" s="6"/>
      <c r="FTL9" s="6"/>
      <c r="FTM9" s="6"/>
      <c r="FTN9" s="6"/>
      <c r="FTO9" s="6"/>
      <c r="FTP9" s="6"/>
      <c r="FTQ9" s="6"/>
      <c r="FTR9" s="6"/>
      <c r="FTS9" s="6"/>
      <c r="FTT9" s="6"/>
      <c r="FTU9" s="6"/>
      <c r="FTV9" s="6"/>
      <c r="FTW9" s="6"/>
      <c r="FTX9" s="6"/>
      <c r="FTY9" s="6"/>
      <c r="FTZ9" s="6"/>
      <c r="FUA9" s="6"/>
      <c r="FUB9" s="6"/>
      <c r="FUC9" s="6"/>
      <c r="FUD9" s="6"/>
      <c r="FUE9" s="6"/>
      <c r="FUF9" s="6"/>
      <c r="FUG9" s="6"/>
      <c r="FUH9" s="6"/>
      <c r="FUI9" s="6"/>
      <c r="FUJ9" s="6"/>
      <c r="FUK9" s="6"/>
      <c r="FUL9" s="6"/>
      <c r="FUM9" s="6"/>
      <c r="FUN9" s="6"/>
      <c r="FUO9" s="6"/>
      <c r="FUP9" s="6"/>
      <c r="FUQ9" s="6"/>
      <c r="FUR9" s="6"/>
      <c r="FUS9" s="6"/>
      <c r="FUT9" s="6"/>
      <c r="FUU9" s="6"/>
      <c r="FUV9" s="6"/>
      <c r="FUW9" s="6"/>
      <c r="FUX9" s="6"/>
      <c r="FUY9" s="6"/>
      <c r="FUZ9" s="6"/>
      <c r="FVA9" s="6"/>
      <c r="FVB9" s="6"/>
      <c r="FVC9" s="6"/>
      <c r="FVD9" s="6"/>
      <c r="FVE9" s="6"/>
      <c r="FVF9" s="6"/>
      <c r="FVG9" s="6"/>
      <c r="FVH9" s="6"/>
      <c r="FVI9" s="6"/>
      <c r="FVJ9" s="6"/>
      <c r="FVK9" s="6"/>
      <c r="FVL9" s="6"/>
      <c r="FVM9" s="6"/>
      <c r="FVN9" s="6"/>
      <c r="FVO9" s="6"/>
      <c r="FVP9" s="6"/>
      <c r="FVQ9" s="6"/>
      <c r="FVR9" s="6"/>
      <c r="FVS9" s="6"/>
      <c r="FVT9" s="6"/>
      <c r="FVU9" s="6"/>
      <c r="FVV9" s="6"/>
      <c r="FVW9" s="6"/>
      <c r="FVX9" s="6"/>
      <c r="FVY9" s="6"/>
      <c r="FVZ9" s="6"/>
      <c r="FWA9" s="6"/>
      <c r="FWB9" s="6"/>
      <c r="FWC9" s="6"/>
      <c r="FWD9" s="6"/>
      <c r="FWE9" s="6"/>
      <c r="FWF9" s="6"/>
      <c r="FWG9" s="6"/>
      <c r="FWH9" s="6"/>
      <c r="FWI9" s="6"/>
      <c r="FWJ9" s="6"/>
      <c r="FWK9" s="6"/>
      <c r="FWL9" s="6"/>
      <c r="FWM9" s="6"/>
      <c r="FWN9" s="6"/>
      <c r="FWO9" s="6"/>
      <c r="FWP9" s="6"/>
      <c r="FWQ9" s="6"/>
      <c r="FWR9" s="6"/>
      <c r="FWS9" s="6"/>
      <c r="FWT9" s="6"/>
      <c r="FWU9" s="6"/>
      <c r="FWV9" s="6"/>
      <c r="FWW9" s="6"/>
      <c r="FWX9" s="6"/>
      <c r="FWY9" s="6"/>
      <c r="FWZ9" s="6"/>
      <c r="FXA9" s="6"/>
      <c r="FXB9" s="6"/>
      <c r="FXC9" s="6"/>
      <c r="FXD9" s="6"/>
      <c r="FXE9" s="6"/>
      <c r="FXF9" s="6"/>
      <c r="FXG9" s="6"/>
      <c r="FXH9" s="6"/>
      <c r="FXI9" s="6"/>
      <c r="FXJ9" s="6"/>
      <c r="FXK9" s="6"/>
      <c r="FXL9" s="6"/>
      <c r="FXM9" s="6"/>
      <c r="FXN9" s="6"/>
      <c r="FXO9" s="6"/>
      <c r="FXP9" s="6"/>
      <c r="FXQ9" s="6"/>
      <c r="FXR9" s="6"/>
      <c r="FXS9" s="6"/>
      <c r="FXT9" s="6"/>
      <c r="FXU9" s="6"/>
      <c r="FXV9" s="6"/>
      <c r="FXW9" s="6"/>
      <c r="FXX9" s="6"/>
      <c r="FXY9" s="6"/>
      <c r="FXZ9" s="6"/>
      <c r="FYA9" s="6"/>
      <c r="FYB9" s="6"/>
      <c r="FYC9" s="6"/>
      <c r="FYD9" s="6"/>
      <c r="FYE9" s="6"/>
      <c r="FYF9" s="6"/>
      <c r="FYG9" s="6"/>
      <c r="FYH9" s="6"/>
      <c r="FYI9" s="6"/>
      <c r="FYJ9" s="6"/>
      <c r="FYK9" s="6"/>
      <c r="FYL9" s="6"/>
      <c r="FYM9" s="6"/>
      <c r="FYN9" s="6"/>
      <c r="FYO9" s="6"/>
      <c r="FYP9" s="6"/>
      <c r="FYQ9" s="6"/>
      <c r="FYR9" s="6"/>
      <c r="FYS9" s="6"/>
      <c r="FYT9" s="6"/>
      <c r="FYU9" s="6"/>
      <c r="FYV9" s="6"/>
      <c r="FYW9" s="6"/>
      <c r="FYX9" s="6"/>
      <c r="FYY9" s="6"/>
      <c r="FYZ9" s="6"/>
      <c r="FZA9" s="6"/>
      <c r="FZB9" s="6"/>
      <c r="FZC9" s="6"/>
      <c r="FZD9" s="6"/>
      <c r="FZE9" s="6"/>
      <c r="FZF9" s="6"/>
      <c r="FZG9" s="6"/>
      <c r="FZH9" s="6"/>
      <c r="FZI9" s="6"/>
      <c r="FZJ9" s="6"/>
      <c r="FZK9" s="6"/>
      <c r="FZL9" s="6"/>
      <c r="FZM9" s="6"/>
      <c r="FZN9" s="6"/>
      <c r="FZO9" s="6"/>
      <c r="FZP9" s="6"/>
      <c r="FZQ9" s="6"/>
      <c r="FZR9" s="6"/>
      <c r="FZS9" s="6"/>
      <c r="FZT9" s="6"/>
      <c r="FZU9" s="6"/>
      <c r="FZV9" s="6"/>
      <c r="FZW9" s="6"/>
      <c r="FZX9" s="6"/>
      <c r="FZY9" s="6"/>
      <c r="FZZ9" s="6"/>
      <c r="GAA9" s="6"/>
      <c r="GAB9" s="6"/>
      <c r="GAC9" s="6"/>
      <c r="GAD9" s="6"/>
      <c r="GAE9" s="6"/>
      <c r="GAF9" s="6"/>
      <c r="GAG9" s="6"/>
      <c r="GAH9" s="6"/>
      <c r="GAI9" s="6"/>
      <c r="GAJ9" s="6"/>
      <c r="GAK9" s="6"/>
      <c r="GAL9" s="6"/>
      <c r="GAM9" s="6"/>
      <c r="GAN9" s="6"/>
      <c r="GAO9" s="6"/>
      <c r="GAP9" s="6"/>
      <c r="GAQ9" s="6"/>
      <c r="GAR9" s="6"/>
      <c r="GAS9" s="6"/>
      <c r="GAT9" s="6"/>
      <c r="GAU9" s="6"/>
      <c r="GAV9" s="6"/>
      <c r="GAW9" s="6"/>
      <c r="GAX9" s="6"/>
      <c r="GAY9" s="6"/>
      <c r="GAZ9" s="6"/>
      <c r="GBA9" s="6"/>
      <c r="GBB9" s="6"/>
      <c r="GBC9" s="6"/>
      <c r="GBD9" s="6"/>
      <c r="GBE9" s="6"/>
      <c r="GBF9" s="6"/>
      <c r="GBG9" s="6"/>
      <c r="GBH9" s="6"/>
      <c r="GBI9" s="6"/>
      <c r="GBJ9" s="6"/>
      <c r="GBK9" s="6"/>
      <c r="GBL9" s="6"/>
      <c r="GBM9" s="6"/>
      <c r="GBN9" s="6"/>
      <c r="GBO9" s="6"/>
      <c r="GBP9" s="6"/>
      <c r="GBQ9" s="6"/>
      <c r="GBR9" s="6"/>
      <c r="GBS9" s="6"/>
      <c r="GBT9" s="6"/>
      <c r="GBU9" s="6"/>
      <c r="GBV9" s="6"/>
      <c r="GBW9" s="6"/>
      <c r="GBX9" s="6"/>
      <c r="GBY9" s="6"/>
      <c r="GBZ9" s="6"/>
      <c r="GCA9" s="6"/>
      <c r="GCB9" s="6"/>
      <c r="GCC9" s="6"/>
      <c r="GCD9" s="6"/>
      <c r="GCE9" s="6"/>
      <c r="GCF9" s="6"/>
      <c r="GCG9" s="6"/>
      <c r="GCH9" s="6"/>
      <c r="GCI9" s="6"/>
      <c r="GCJ9" s="6"/>
      <c r="GCK9" s="6"/>
      <c r="GCL9" s="6"/>
      <c r="GCM9" s="6"/>
      <c r="GCN9" s="6"/>
      <c r="GCO9" s="6"/>
      <c r="GCP9" s="6"/>
      <c r="GCQ9" s="6"/>
      <c r="GCR9" s="6"/>
      <c r="GCS9" s="6"/>
      <c r="GCT9" s="6"/>
      <c r="GCU9" s="6"/>
      <c r="GCV9" s="6"/>
      <c r="GCW9" s="6"/>
      <c r="GCX9" s="6"/>
      <c r="GCY9" s="6"/>
      <c r="GCZ9" s="6"/>
      <c r="GDA9" s="6"/>
      <c r="GDB9" s="6"/>
      <c r="GDC9" s="6"/>
      <c r="GDD9" s="6"/>
      <c r="GDE9" s="6"/>
      <c r="GDF9" s="6"/>
      <c r="GDG9" s="6"/>
      <c r="GDH9" s="6"/>
      <c r="GDI9" s="6"/>
      <c r="GDJ9" s="6"/>
      <c r="GDK9" s="6"/>
      <c r="GDL9" s="6"/>
      <c r="GDM9" s="6"/>
      <c r="GDN9" s="6"/>
      <c r="GDO9" s="6"/>
      <c r="GDP9" s="6"/>
      <c r="GDQ9" s="6"/>
      <c r="GDR9" s="6"/>
      <c r="GDS9" s="6"/>
      <c r="GDT9" s="6"/>
      <c r="GDU9" s="6"/>
      <c r="GDV9" s="6"/>
      <c r="GDW9" s="6"/>
      <c r="GDX9" s="6"/>
      <c r="GDY9" s="6"/>
      <c r="GDZ9" s="6"/>
      <c r="GEA9" s="6"/>
      <c r="GEB9" s="6"/>
      <c r="GEC9" s="6"/>
      <c r="GED9" s="6"/>
      <c r="GEE9" s="6"/>
      <c r="GEF9" s="6"/>
      <c r="GEG9" s="6"/>
      <c r="GEH9" s="6"/>
      <c r="GEI9" s="6"/>
      <c r="GEJ9" s="6"/>
      <c r="GEK9" s="6"/>
      <c r="GEL9" s="6"/>
      <c r="GEM9" s="6"/>
      <c r="GEN9" s="6"/>
      <c r="GEO9" s="6"/>
      <c r="GEP9" s="6"/>
      <c r="GEQ9" s="6"/>
      <c r="GER9" s="6"/>
      <c r="GES9" s="6"/>
      <c r="GET9" s="6"/>
      <c r="GEU9" s="6"/>
      <c r="GEV9" s="6"/>
      <c r="GEW9" s="6"/>
      <c r="GEX9" s="6"/>
      <c r="GEY9" s="6"/>
      <c r="GEZ9" s="6"/>
      <c r="GFA9" s="6"/>
      <c r="GFB9" s="6"/>
      <c r="GFC9" s="6"/>
      <c r="GFD9" s="6"/>
      <c r="GFE9" s="6"/>
      <c r="GFF9" s="6"/>
      <c r="GFG9" s="6"/>
      <c r="GFH9" s="6"/>
      <c r="GFI9" s="6"/>
      <c r="GFJ9" s="6"/>
      <c r="GFK9" s="6"/>
      <c r="GFL9" s="6"/>
      <c r="GFM9" s="6"/>
      <c r="GFN9" s="6"/>
      <c r="GFO9" s="6"/>
      <c r="GFP9" s="6"/>
      <c r="GFQ9" s="6"/>
      <c r="GFR9" s="6"/>
      <c r="GFS9" s="6"/>
      <c r="GFT9" s="6"/>
      <c r="GFU9" s="6"/>
      <c r="GFV9" s="6"/>
      <c r="GFW9" s="6"/>
      <c r="GFX9" s="6"/>
      <c r="GFY9" s="6"/>
      <c r="GFZ9" s="6"/>
      <c r="GGA9" s="6"/>
      <c r="GGB9" s="6"/>
      <c r="GGC9" s="6"/>
      <c r="GGD9" s="6"/>
      <c r="GGE9" s="6"/>
      <c r="GGF9" s="6"/>
      <c r="GGG9" s="6"/>
      <c r="GGH9" s="6"/>
      <c r="GGI9" s="6"/>
      <c r="GGJ9" s="6"/>
      <c r="GGK9" s="6"/>
      <c r="GGL9" s="6"/>
      <c r="GGM9" s="6"/>
      <c r="GGN9" s="6"/>
      <c r="GGO9" s="6"/>
      <c r="GGP9" s="6"/>
      <c r="GGQ9" s="6"/>
      <c r="GGR9" s="6"/>
      <c r="GGS9" s="6"/>
      <c r="GGT9" s="6"/>
      <c r="GGU9" s="6"/>
      <c r="GGV9" s="6"/>
      <c r="GGW9" s="6"/>
      <c r="GGX9" s="6"/>
      <c r="GGY9" s="6"/>
      <c r="GGZ9" s="6"/>
      <c r="GHA9" s="6"/>
      <c r="GHB9" s="6"/>
      <c r="GHC9" s="6"/>
      <c r="GHD9" s="6"/>
      <c r="GHE9" s="6"/>
      <c r="GHF9" s="6"/>
      <c r="GHG9" s="6"/>
      <c r="GHH9" s="6"/>
      <c r="GHI9" s="6"/>
      <c r="GHJ9" s="6"/>
      <c r="GHK9" s="6"/>
      <c r="GHL9" s="6"/>
      <c r="GHM9" s="6"/>
      <c r="GHN9" s="6"/>
      <c r="GHO9" s="6"/>
      <c r="GHP9" s="6"/>
      <c r="GHQ9" s="6"/>
      <c r="GHR9" s="6"/>
      <c r="GHS9" s="6"/>
      <c r="GHT9" s="6"/>
      <c r="GHU9" s="6"/>
      <c r="GHV9" s="6"/>
      <c r="GHW9" s="6"/>
      <c r="GHX9" s="6"/>
      <c r="GHY9" s="6"/>
      <c r="GHZ9" s="6"/>
      <c r="GIA9" s="6"/>
      <c r="GIB9" s="6"/>
      <c r="GIC9" s="6"/>
      <c r="GID9" s="6"/>
      <c r="GIE9" s="6"/>
      <c r="GIF9" s="6"/>
      <c r="GIG9" s="6"/>
      <c r="GIH9" s="6"/>
      <c r="GII9" s="6"/>
      <c r="GIJ9" s="6"/>
      <c r="GIK9" s="6"/>
      <c r="GIL9" s="6"/>
      <c r="GIM9" s="6"/>
      <c r="GIN9" s="6"/>
      <c r="GIO9" s="6"/>
      <c r="GIP9" s="6"/>
      <c r="GIQ9" s="6"/>
      <c r="GIR9" s="6"/>
      <c r="GIS9" s="6"/>
      <c r="GIT9" s="6"/>
      <c r="GIU9" s="6"/>
      <c r="GIV9" s="6"/>
      <c r="GIW9" s="6"/>
      <c r="GIX9" s="6"/>
      <c r="GIY9" s="6"/>
      <c r="GIZ9" s="6"/>
      <c r="GJA9" s="6"/>
      <c r="GJB9" s="6"/>
      <c r="GJC9" s="6"/>
      <c r="GJD9" s="6"/>
      <c r="GJE9" s="6"/>
      <c r="GJF9" s="6"/>
      <c r="GJG9" s="6"/>
      <c r="GJH9" s="6"/>
      <c r="GJI9" s="6"/>
      <c r="GJJ9" s="6"/>
      <c r="GJK9" s="6"/>
      <c r="GJL9" s="6"/>
      <c r="GJM9" s="6"/>
      <c r="GJN9" s="6"/>
      <c r="GJO9" s="6"/>
      <c r="GJP9" s="6"/>
      <c r="GJQ9" s="6"/>
      <c r="GJR9" s="6"/>
      <c r="GJS9" s="6"/>
      <c r="GJT9" s="6"/>
      <c r="GJU9" s="6"/>
      <c r="GJV9" s="6"/>
      <c r="GJW9" s="6"/>
      <c r="GJX9" s="6"/>
      <c r="GJY9" s="6"/>
      <c r="GJZ9" s="6"/>
      <c r="GKA9" s="6"/>
      <c r="GKB9" s="6"/>
      <c r="GKC9" s="6"/>
      <c r="GKD9" s="6"/>
      <c r="GKE9" s="6"/>
      <c r="GKF9" s="6"/>
      <c r="GKG9" s="6"/>
      <c r="GKH9" s="6"/>
      <c r="GKI9" s="6"/>
      <c r="GKJ9" s="6"/>
      <c r="GKK9" s="6"/>
      <c r="GKL9" s="6"/>
      <c r="GKM9" s="6"/>
      <c r="GKN9" s="6"/>
      <c r="GKO9" s="6"/>
      <c r="GKP9" s="6"/>
      <c r="GKQ9" s="6"/>
      <c r="GKR9" s="6"/>
      <c r="GKS9" s="6"/>
      <c r="GKT9" s="6"/>
      <c r="GKU9" s="6"/>
      <c r="GKV9" s="6"/>
      <c r="GKW9" s="6"/>
      <c r="GKX9" s="6"/>
      <c r="GKY9" s="6"/>
      <c r="GKZ9" s="6"/>
      <c r="GLA9" s="6"/>
      <c r="GLB9" s="6"/>
      <c r="GLC9" s="6"/>
      <c r="GLD9" s="6"/>
      <c r="GLE9" s="6"/>
      <c r="GLF9" s="6"/>
      <c r="GLG9" s="6"/>
      <c r="GLH9" s="6"/>
      <c r="GLI9" s="6"/>
      <c r="GLJ9" s="6"/>
      <c r="GLK9" s="6"/>
      <c r="GLL9" s="6"/>
      <c r="GLM9" s="6"/>
      <c r="GLN9" s="6"/>
      <c r="GLO9" s="6"/>
      <c r="GLP9" s="6"/>
      <c r="GLQ9" s="6"/>
      <c r="GLR9" s="6"/>
      <c r="GLS9" s="6"/>
      <c r="GLT9" s="6"/>
      <c r="GLU9" s="6"/>
      <c r="GLV9" s="6"/>
      <c r="GLW9" s="6"/>
      <c r="GLX9" s="6"/>
      <c r="GLY9" s="6"/>
      <c r="GLZ9" s="6"/>
      <c r="GMA9" s="6"/>
      <c r="GMB9" s="6"/>
      <c r="GMC9" s="6"/>
      <c r="GMD9" s="6"/>
      <c r="GME9" s="6"/>
      <c r="GMF9" s="6"/>
      <c r="GMG9" s="6"/>
      <c r="GMH9" s="6"/>
      <c r="GMI9" s="6"/>
      <c r="GMJ9" s="6"/>
      <c r="GMK9" s="6"/>
      <c r="GML9" s="6"/>
      <c r="GMM9" s="6"/>
      <c r="GMN9" s="6"/>
      <c r="GMO9" s="6"/>
      <c r="GMP9" s="6"/>
      <c r="GMQ9" s="6"/>
      <c r="GMR9" s="6"/>
      <c r="GMS9" s="6"/>
      <c r="GMT9" s="6"/>
      <c r="GMU9" s="6"/>
      <c r="GMV9" s="6"/>
      <c r="GMW9" s="6"/>
      <c r="GMX9" s="6"/>
      <c r="GMY9" s="6"/>
      <c r="GMZ9" s="6"/>
      <c r="GNA9" s="6"/>
      <c r="GNB9" s="6"/>
      <c r="GNC9" s="6"/>
      <c r="GND9" s="6"/>
      <c r="GNE9" s="6"/>
      <c r="GNF9" s="6"/>
      <c r="GNG9" s="6"/>
      <c r="GNH9" s="6"/>
      <c r="GNI9" s="6"/>
      <c r="GNJ9" s="6"/>
      <c r="GNK9" s="6"/>
      <c r="GNL9" s="6"/>
      <c r="GNM9" s="6"/>
      <c r="GNN9" s="6"/>
      <c r="GNO9" s="6"/>
      <c r="GNP9" s="6"/>
      <c r="GNQ9" s="6"/>
      <c r="GNR9" s="6"/>
      <c r="GNS9" s="6"/>
      <c r="GNT9" s="6"/>
      <c r="GNU9" s="6"/>
      <c r="GNV9" s="6"/>
      <c r="GNW9" s="6"/>
      <c r="GNX9" s="6"/>
      <c r="GNY9" s="6"/>
      <c r="GNZ9" s="6"/>
      <c r="GOA9" s="6"/>
      <c r="GOB9" s="6"/>
      <c r="GOC9" s="6"/>
      <c r="GOD9" s="6"/>
      <c r="GOE9" s="6"/>
      <c r="GOF9" s="6"/>
      <c r="GOG9" s="6"/>
      <c r="GOH9" s="6"/>
      <c r="GOI9" s="6"/>
      <c r="GOJ9" s="6"/>
      <c r="GOK9" s="6"/>
      <c r="GOL9" s="6"/>
      <c r="GOM9" s="6"/>
      <c r="GON9" s="6"/>
      <c r="GOO9" s="6"/>
      <c r="GOP9" s="6"/>
      <c r="GOQ9" s="6"/>
      <c r="GOR9" s="6"/>
      <c r="GOS9" s="6"/>
      <c r="GOT9" s="6"/>
      <c r="GOU9" s="6"/>
      <c r="GOV9" s="6"/>
      <c r="GOW9" s="6"/>
      <c r="GOX9" s="6"/>
      <c r="GOY9" s="6"/>
      <c r="GOZ9" s="6"/>
      <c r="GPA9" s="6"/>
      <c r="GPB9" s="6"/>
      <c r="GPC9" s="6"/>
      <c r="GPD9" s="6"/>
      <c r="GPE9" s="6"/>
      <c r="GPF9" s="6"/>
      <c r="GPG9" s="6"/>
      <c r="GPH9" s="6"/>
      <c r="GPI9" s="6"/>
      <c r="GPJ9" s="6"/>
      <c r="GPK9" s="6"/>
      <c r="GPL9" s="6"/>
      <c r="GPM9" s="6"/>
      <c r="GPN9" s="6"/>
      <c r="GPO9" s="6"/>
      <c r="GPP9" s="6"/>
      <c r="GPQ9" s="6"/>
      <c r="GPR9" s="6"/>
      <c r="GPS9" s="6"/>
      <c r="GPT9" s="6"/>
      <c r="GPU9" s="6"/>
      <c r="GPV9" s="6"/>
      <c r="GPW9" s="6"/>
      <c r="GPX9" s="6"/>
      <c r="GPY9" s="6"/>
      <c r="GPZ9" s="6"/>
      <c r="GQA9" s="6"/>
      <c r="GQB9" s="6"/>
      <c r="GQC9" s="6"/>
      <c r="GQD9" s="6"/>
      <c r="GQE9" s="6"/>
      <c r="GQF9" s="6"/>
      <c r="GQG9" s="6"/>
      <c r="GQH9" s="6"/>
      <c r="GQI9" s="6"/>
      <c r="GQJ9" s="6"/>
      <c r="GQK9" s="6"/>
      <c r="GQL9" s="6"/>
      <c r="GQM9" s="6"/>
      <c r="GQN9" s="6"/>
      <c r="GQO9" s="6"/>
      <c r="GQP9" s="6"/>
      <c r="GQQ9" s="6"/>
      <c r="GQR9" s="6"/>
      <c r="GQS9" s="6"/>
      <c r="GQT9" s="6"/>
      <c r="GQU9" s="6"/>
      <c r="GQV9" s="6"/>
      <c r="GQW9" s="6"/>
      <c r="GQX9" s="6"/>
      <c r="GQY9" s="6"/>
      <c r="GQZ9" s="6"/>
      <c r="GRA9" s="6"/>
      <c r="GRB9" s="6"/>
      <c r="GRC9" s="6"/>
      <c r="GRD9" s="6"/>
      <c r="GRE9" s="6"/>
      <c r="GRF9" s="6"/>
      <c r="GRG9" s="6"/>
      <c r="GRH9" s="6"/>
      <c r="GRI9" s="6"/>
      <c r="GRJ9" s="6"/>
      <c r="GRK9" s="6"/>
      <c r="GRL9" s="6"/>
      <c r="GRM9" s="6"/>
      <c r="GRN9" s="6"/>
      <c r="GRO9" s="6"/>
      <c r="GRP9" s="6"/>
      <c r="GRQ9" s="6"/>
      <c r="GRR9" s="6"/>
      <c r="GRS9" s="6"/>
      <c r="GRT9" s="6"/>
      <c r="GRU9" s="6"/>
      <c r="GRV9" s="6"/>
      <c r="GRW9" s="6"/>
      <c r="GRX9" s="6"/>
      <c r="GRY9" s="6"/>
      <c r="GRZ9" s="6"/>
      <c r="GSA9" s="6"/>
      <c r="GSB9" s="6"/>
      <c r="GSC9" s="6"/>
      <c r="GSD9" s="6"/>
      <c r="GSE9" s="6"/>
      <c r="GSF9" s="6"/>
      <c r="GSG9" s="6"/>
      <c r="GSH9" s="6"/>
      <c r="GSI9" s="6"/>
      <c r="GSJ9" s="6"/>
      <c r="GSK9" s="6"/>
      <c r="GSL9" s="6"/>
      <c r="GSM9" s="6"/>
      <c r="GSN9" s="6"/>
      <c r="GSO9" s="6"/>
      <c r="GSP9" s="6"/>
      <c r="GSQ9" s="6"/>
      <c r="GSR9" s="6"/>
      <c r="GSS9" s="6"/>
      <c r="GST9" s="6"/>
      <c r="GSU9" s="6"/>
      <c r="GSV9" s="6"/>
      <c r="GSW9" s="6"/>
      <c r="GSX9" s="6"/>
      <c r="GSY9" s="6"/>
      <c r="GSZ9" s="6"/>
      <c r="GTA9" s="6"/>
      <c r="GTB9" s="6"/>
      <c r="GTC9" s="6"/>
      <c r="GTD9" s="6"/>
      <c r="GTE9" s="6"/>
      <c r="GTF9" s="6"/>
      <c r="GTG9" s="6"/>
      <c r="GTH9" s="6"/>
      <c r="GTI9" s="6"/>
      <c r="GTJ9" s="6"/>
      <c r="GTK9" s="6"/>
      <c r="GTL9" s="6"/>
      <c r="GTM9" s="6"/>
      <c r="GTN9" s="6"/>
      <c r="GTO9" s="6"/>
      <c r="GTP9" s="6"/>
      <c r="GTQ9" s="6"/>
      <c r="GTR9" s="6"/>
      <c r="GTS9" s="6"/>
      <c r="GTT9" s="6"/>
      <c r="GTU9" s="6"/>
      <c r="GTV9" s="6"/>
      <c r="GTW9" s="6"/>
      <c r="GTX9" s="6"/>
      <c r="GTY9" s="6"/>
      <c r="GTZ9" s="6"/>
      <c r="GUA9" s="6"/>
      <c r="GUB9" s="6"/>
      <c r="GUC9" s="6"/>
      <c r="GUD9" s="6"/>
      <c r="GUE9" s="6"/>
      <c r="GUF9" s="6"/>
      <c r="GUG9" s="6"/>
      <c r="GUH9" s="6"/>
      <c r="GUI9" s="6"/>
      <c r="GUJ9" s="6"/>
      <c r="GUK9" s="6"/>
      <c r="GUL9" s="6"/>
      <c r="GUM9" s="6"/>
      <c r="GUN9" s="6"/>
      <c r="GUO9" s="6"/>
      <c r="GUP9" s="6"/>
      <c r="GUQ9" s="6"/>
      <c r="GUR9" s="6"/>
      <c r="GUS9" s="6"/>
      <c r="GUT9" s="6"/>
      <c r="GUU9" s="6"/>
      <c r="GUV9" s="6"/>
      <c r="GUW9" s="6"/>
      <c r="GUX9" s="6"/>
      <c r="GUY9" s="6"/>
      <c r="GUZ9" s="6"/>
      <c r="GVA9" s="6"/>
      <c r="GVB9" s="6"/>
      <c r="GVC9" s="6"/>
      <c r="GVD9" s="6"/>
      <c r="GVE9" s="6"/>
      <c r="GVF9" s="6"/>
      <c r="GVG9" s="6"/>
      <c r="GVH9" s="6"/>
      <c r="GVI9" s="6"/>
      <c r="GVJ9" s="6"/>
      <c r="GVK9" s="6"/>
      <c r="GVL9" s="6"/>
      <c r="GVM9" s="6"/>
      <c r="GVN9" s="6"/>
      <c r="GVO9" s="6"/>
      <c r="GVP9" s="6"/>
      <c r="GVQ9" s="6"/>
      <c r="GVR9" s="6"/>
      <c r="GVS9" s="6"/>
      <c r="GVT9" s="6"/>
      <c r="GVU9" s="6"/>
      <c r="GVV9" s="6"/>
      <c r="GVW9" s="6"/>
      <c r="GVX9" s="6"/>
      <c r="GVY9" s="6"/>
      <c r="GVZ9" s="6"/>
      <c r="GWA9" s="6"/>
      <c r="GWB9" s="6"/>
      <c r="GWC9" s="6"/>
      <c r="GWD9" s="6"/>
      <c r="GWE9" s="6"/>
      <c r="GWF9" s="6"/>
      <c r="GWG9" s="6"/>
      <c r="GWH9" s="6"/>
      <c r="GWI9" s="6"/>
      <c r="GWJ9" s="6"/>
      <c r="GWK9" s="6"/>
      <c r="GWL9" s="6"/>
      <c r="GWM9" s="6"/>
      <c r="GWN9" s="6"/>
      <c r="GWO9" s="6"/>
      <c r="GWP9" s="6"/>
      <c r="GWQ9" s="6"/>
      <c r="GWR9" s="6"/>
      <c r="GWS9" s="6"/>
      <c r="GWT9" s="6"/>
      <c r="GWU9" s="6"/>
      <c r="GWV9" s="6"/>
      <c r="GWW9" s="6"/>
      <c r="GWX9" s="6"/>
      <c r="GWY9" s="6"/>
      <c r="GWZ9" s="6"/>
      <c r="GXA9" s="6"/>
      <c r="GXB9" s="6"/>
      <c r="GXC9" s="6"/>
      <c r="GXD9" s="6"/>
      <c r="GXE9" s="6"/>
      <c r="GXF9" s="6"/>
      <c r="GXG9" s="6"/>
      <c r="GXH9" s="6"/>
      <c r="GXI9" s="6"/>
      <c r="GXJ9" s="6"/>
      <c r="GXK9" s="6"/>
      <c r="GXL9" s="6"/>
      <c r="GXM9" s="6"/>
      <c r="GXN9" s="6"/>
      <c r="GXO9" s="6"/>
      <c r="GXP9" s="6"/>
      <c r="GXQ9" s="6"/>
      <c r="GXR9" s="6"/>
      <c r="GXS9" s="6"/>
      <c r="GXT9" s="6"/>
      <c r="GXU9" s="6"/>
      <c r="GXV9" s="6"/>
      <c r="GXW9" s="6"/>
      <c r="GXX9" s="6"/>
      <c r="GXY9" s="6"/>
      <c r="GXZ9" s="6"/>
      <c r="GYA9" s="6"/>
      <c r="GYB9" s="6"/>
      <c r="GYC9" s="6"/>
      <c r="GYD9" s="6"/>
      <c r="GYE9" s="6"/>
      <c r="GYF9" s="6"/>
      <c r="GYG9" s="6"/>
      <c r="GYH9" s="6"/>
      <c r="GYI9" s="6"/>
      <c r="GYJ9" s="6"/>
      <c r="GYK9" s="6"/>
      <c r="GYL9" s="6"/>
      <c r="GYM9" s="6"/>
      <c r="GYN9" s="6"/>
      <c r="GYO9" s="6"/>
      <c r="GYP9" s="6"/>
      <c r="GYQ9" s="6"/>
      <c r="GYR9" s="6"/>
      <c r="GYS9" s="6"/>
      <c r="GYT9" s="6"/>
      <c r="GYU9" s="6"/>
      <c r="GYV9" s="6"/>
      <c r="GYW9" s="6"/>
      <c r="GYX9" s="6"/>
      <c r="GYY9" s="6"/>
      <c r="GYZ9" s="6"/>
      <c r="GZA9" s="6"/>
      <c r="GZB9" s="6"/>
      <c r="GZC9" s="6"/>
      <c r="GZD9" s="6"/>
      <c r="GZE9" s="6"/>
      <c r="GZF9" s="6"/>
      <c r="GZG9" s="6"/>
      <c r="GZH9" s="6"/>
      <c r="GZI9" s="6"/>
      <c r="GZJ9" s="6"/>
      <c r="GZK9" s="6"/>
      <c r="GZL9" s="6"/>
      <c r="GZM9" s="6"/>
      <c r="GZN9" s="6"/>
      <c r="GZO9" s="6"/>
      <c r="GZP9" s="6"/>
      <c r="GZQ9" s="6"/>
      <c r="GZR9" s="6"/>
      <c r="GZS9" s="6"/>
      <c r="GZT9" s="6"/>
      <c r="GZU9" s="6"/>
      <c r="GZV9" s="6"/>
      <c r="GZW9" s="6"/>
      <c r="GZX9" s="6"/>
      <c r="GZY9" s="6"/>
      <c r="GZZ9" s="6"/>
      <c r="HAA9" s="6"/>
      <c r="HAB9" s="6"/>
      <c r="HAC9" s="6"/>
      <c r="HAD9" s="6"/>
      <c r="HAE9" s="6"/>
      <c r="HAF9" s="6"/>
      <c r="HAG9" s="6"/>
      <c r="HAH9" s="6"/>
      <c r="HAI9" s="6"/>
      <c r="HAJ9" s="6"/>
      <c r="HAK9" s="6"/>
      <c r="HAL9" s="6"/>
      <c r="HAM9" s="6"/>
      <c r="HAN9" s="6"/>
      <c r="HAO9" s="6"/>
      <c r="HAP9" s="6"/>
      <c r="HAQ9" s="6"/>
      <c r="HAR9" s="6"/>
      <c r="HAS9" s="6"/>
      <c r="HAT9" s="6"/>
      <c r="HAU9" s="6"/>
      <c r="HAV9" s="6"/>
      <c r="HAW9" s="6"/>
      <c r="HAX9" s="6"/>
      <c r="HAY9" s="6"/>
      <c r="HAZ9" s="6"/>
      <c r="HBA9" s="6"/>
      <c r="HBB9" s="6"/>
      <c r="HBC9" s="6"/>
      <c r="HBD9" s="6"/>
      <c r="HBE9" s="6"/>
      <c r="HBF9" s="6"/>
      <c r="HBG9" s="6"/>
      <c r="HBH9" s="6"/>
      <c r="HBI9" s="6"/>
      <c r="HBJ9" s="6"/>
      <c r="HBK9" s="6"/>
      <c r="HBL9" s="6"/>
      <c r="HBM9" s="6"/>
      <c r="HBN9" s="6"/>
      <c r="HBO9" s="6"/>
      <c r="HBP9" s="6"/>
      <c r="HBQ9" s="6"/>
      <c r="HBR9" s="6"/>
      <c r="HBS9" s="6"/>
      <c r="HBT9" s="6"/>
      <c r="HBU9" s="6"/>
      <c r="HBV9" s="6"/>
      <c r="HBW9" s="6"/>
      <c r="HBX9" s="6"/>
      <c r="HBY9" s="6"/>
      <c r="HBZ9" s="6"/>
      <c r="HCA9" s="6"/>
      <c r="HCB9" s="6"/>
      <c r="HCC9" s="6"/>
      <c r="HCD9" s="6"/>
      <c r="HCE9" s="6"/>
      <c r="HCF9" s="6"/>
      <c r="HCG9" s="6"/>
      <c r="HCH9" s="6"/>
      <c r="HCI9" s="6"/>
      <c r="HCJ9" s="6"/>
      <c r="HCK9" s="6"/>
      <c r="HCL9" s="6"/>
      <c r="HCM9" s="6"/>
      <c r="HCN9" s="6"/>
      <c r="HCO9" s="6"/>
      <c r="HCP9" s="6"/>
      <c r="HCQ9" s="6"/>
      <c r="HCR9" s="6"/>
      <c r="HCS9" s="6"/>
      <c r="HCT9" s="6"/>
      <c r="HCU9" s="6"/>
      <c r="HCV9" s="6"/>
      <c r="HCW9" s="6"/>
      <c r="HCX9" s="6"/>
      <c r="HCY9" s="6"/>
      <c r="HCZ9" s="6"/>
      <c r="HDA9" s="6"/>
      <c r="HDB9" s="6"/>
      <c r="HDC9" s="6"/>
      <c r="HDD9" s="6"/>
      <c r="HDE9" s="6"/>
      <c r="HDF9" s="6"/>
      <c r="HDG9" s="6"/>
      <c r="HDH9" s="6"/>
      <c r="HDI9" s="6"/>
      <c r="HDJ9" s="6"/>
      <c r="HDK9" s="6"/>
      <c r="HDL9" s="6"/>
      <c r="HDM9" s="6"/>
      <c r="HDN9" s="6"/>
      <c r="HDO9" s="6"/>
      <c r="HDP9" s="6"/>
      <c r="HDQ9" s="6"/>
      <c r="HDR9" s="6"/>
      <c r="HDS9" s="6"/>
      <c r="HDT9" s="6"/>
      <c r="HDU9" s="6"/>
      <c r="HDV9" s="6"/>
      <c r="HDW9" s="6"/>
      <c r="HDX9" s="6"/>
      <c r="HDY9" s="6"/>
      <c r="HDZ9" s="6"/>
      <c r="HEA9" s="6"/>
      <c r="HEB9" s="6"/>
      <c r="HEC9" s="6"/>
      <c r="HED9" s="6"/>
      <c r="HEE9" s="6"/>
      <c r="HEF9" s="6"/>
      <c r="HEG9" s="6"/>
      <c r="HEH9" s="6"/>
      <c r="HEI9" s="6"/>
      <c r="HEJ9" s="6"/>
      <c r="HEK9" s="6"/>
      <c r="HEL9" s="6"/>
      <c r="HEM9" s="6"/>
      <c r="HEN9" s="6"/>
      <c r="HEO9" s="6"/>
      <c r="HEP9" s="6"/>
      <c r="HEQ9" s="6"/>
      <c r="HER9" s="6"/>
      <c r="HES9" s="6"/>
      <c r="HET9" s="6"/>
      <c r="HEU9" s="6"/>
      <c r="HEV9" s="6"/>
      <c r="HEW9" s="6"/>
      <c r="HEX9" s="6"/>
      <c r="HEY9" s="6"/>
      <c r="HEZ9" s="6"/>
      <c r="HFA9" s="6"/>
      <c r="HFB9" s="6"/>
      <c r="HFC9" s="6"/>
      <c r="HFD9" s="6"/>
      <c r="HFE9" s="6"/>
      <c r="HFF9" s="6"/>
      <c r="HFG9" s="6"/>
      <c r="HFH9" s="6"/>
      <c r="HFI9" s="6"/>
      <c r="HFJ9" s="6"/>
      <c r="HFK9" s="6"/>
      <c r="HFL9" s="6"/>
      <c r="HFM9" s="6"/>
      <c r="HFN9" s="6"/>
      <c r="HFO9" s="6"/>
      <c r="HFP9" s="6"/>
      <c r="HFQ9" s="6"/>
      <c r="HFR9" s="6"/>
      <c r="HFS9" s="6"/>
      <c r="HFT9" s="6"/>
      <c r="HFU9" s="6"/>
      <c r="HFV9" s="6"/>
      <c r="HFW9" s="6"/>
      <c r="HFX9" s="6"/>
      <c r="HFY9" s="6"/>
      <c r="HFZ9" s="6"/>
      <c r="HGA9" s="6"/>
      <c r="HGB9" s="6"/>
      <c r="HGC9" s="6"/>
      <c r="HGD9" s="6"/>
      <c r="HGE9" s="6"/>
      <c r="HGF9" s="6"/>
      <c r="HGG9" s="6"/>
      <c r="HGH9" s="6"/>
      <c r="HGI9" s="6"/>
      <c r="HGJ9" s="6"/>
      <c r="HGK9" s="6"/>
      <c r="HGL9" s="6"/>
      <c r="HGM9" s="6"/>
      <c r="HGN9" s="6"/>
      <c r="HGO9" s="6"/>
      <c r="HGP9" s="6"/>
      <c r="HGQ9" s="6"/>
      <c r="HGR9" s="6"/>
      <c r="HGS9" s="6"/>
      <c r="HGT9" s="6"/>
      <c r="HGU9" s="6"/>
      <c r="HGV9" s="6"/>
      <c r="HGW9" s="6"/>
      <c r="HGX9" s="6"/>
      <c r="HGY9" s="6"/>
      <c r="HGZ9" s="6"/>
      <c r="HHA9" s="6"/>
      <c r="HHB9" s="6"/>
      <c r="HHC9" s="6"/>
      <c r="HHD9" s="6"/>
      <c r="HHE9" s="6"/>
      <c r="HHF9" s="6"/>
      <c r="HHG9" s="6"/>
      <c r="HHH9" s="6"/>
      <c r="HHI9" s="6"/>
      <c r="HHJ9" s="6"/>
      <c r="HHK9" s="6"/>
      <c r="HHL9" s="6"/>
      <c r="HHM9" s="6"/>
      <c r="HHN9" s="6"/>
      <c r="HHO9" s="6"/>
      <c r="HHP9" s="6"/>
      <c r="HHQ9" s="6"/>
      <c r="HHR9" s="6"/>
      <c r="HHS9" s="6"/>
      <c r="HHT9" s="6"/>
      <c r="HHU9" s="6"/>
      <c r="HHV9" s="6"/>
      <c r="HHW9" s="6"/>
      <c r="HHX9" s="6"/>
      <c r="HHY9" s="6"/>
      <c r="HHZ9" s="6"/>
      <c r="HIA9" s="6"/>
      <c r="HIB9" s="6"/>
      <c r="HIC9" s="6"/>
      <c r="HID9" s="6"/>
      <c r="HIE9" s="6"/>
      <c r="HIF9" s="6"/>
      <c r="HIG9" s="6"/>
      <c r="HIH9" s="6"/>
      <c r="HII9" s="6"/>
      <c r="HIJ9" s="6"/>
      <c r="HIK9" s="6"/>
      <c r="HIL9" s="6"/>
      <c r="HIM9" s="6"/>
      <c r="HIN9" s="6"/>
      <c r="HIO9" s="6"/>
      <c r="HIP9" s="6"/>
      <c r="HIQ9" s="6"/>
      <c r="HIR9" s="6"/>
      <c r="HIS9" s="6"/>
      <c r="HIT9" s="6"/>
      <c r="HIU9" s="6"/>
      <c r="HIV9" s="6"/>
      <c r="HIW9" s="6"/>
      <c r="HIX9" s="6"/>
      <c r="HIY9" s="6"/>
      <c r="HIZ9" s="6"/>
      <c r="HJA9" s="6"/>
      <c r="HJB9" s="6"/>
      <c r="HJC9" s="6"/>
      <c r="HJD9" s="6"/>
      <c r="HJE9" s="6"/>
      <c r="HJF9" s="6"/>
      <c r="HJG9" s="6"/>
      <c r="HJH9" s="6"/>
      <c r="HJI9" s="6"/>
      <c r="HJJ9" s="6"/>
      <c r="HJK9" s="6"/>
      <c r="HJL9" s="6"/>
      <c r="HJM9" s="6"/>
      <c r="HJN9" s="6"/>
      <c r="HJO9" s="6"/>
      <c r="HJP9" s="6"/>
      <c r="HJQ9" s="6"/>
      <c r="HJR9" s="6"/>
      <c r="HJS9" s="6"/>
      <c r="HJT9" s="6"/>
      <c r="HJU9" s="6"/>
      <c r="HJV9" s="6"/>
      <c r="HJW9" s="6"/>
      <c r="HJX9" s="6"/>
      <c r="HJY9" s="6"/>
      <c r="HJZ9" s="6"/>
      <c r="HKA9" s="6"/>
      <c r="HKB9" s="6"/>
      <c r="HKC9" s="6"/>
      <c r="HKD9" s="6"/>
      <c r="HKE9" s="6"/>
      <c r="HKF9" s="6"/>
      <c r="HKG9" s="6"/>
      <c r="HKH9" s="6"/>
      <c r="HKI9" s="6"/>
      <c r="HKJ9" s="6"/>
      <c r="HKK9" s="6"/>
      <c r="HKL9" s="6"/>
      <c r="HKM9" s="6"/>
      <c r="HKN9" s="6"/>
      <c r="HKO9" s="6"/>
      <c r="HKP9" s="6"/>
      <c r="HKQ9" s="6"/>
      <c r="HKR9" s="6"/>
      <c r="HKS9" s="6"/>
      <c r="HKT9" s="6"/>
      <c r="HKU9" s="6"/>
      <c r="HKV9" s="6"/>
      <c r="HKW9" s="6"/>
      <c r="HKX9" s="6"/>
      <c r="HKY9" s="6"/>
      <c r="HKZ9" s="6"/>
      <c r="HLA9" s="6"/>
      <c r="HLB9" s="6"/>
      <c r="HLC9" s="6"/>
      <c r="HLD9" s="6"/>
      <c r="HLE9" s="6"/>
      <c r="HLF9" s="6"/>
      <c r="HLG9" s="6"/>
      <c r="HLH9" s="6"/>
      <c r="HLI9" s="6"/>
      <c r="HLJ9" s="6"/>
      <c r="HLK9" s="6"/>
      <c r="HLL9" s="6"/>
      <c r="HLM9" s="6"/>
      <c r="HLN9" s="6"/>
      <c r="HLO9" s="6"/>
      <c r="HLP9" s="6"/>
      <c r="HLQ9" s="6"/>
      <c r="HLR9" s="6"/>
      <c r="HLS9" s="6"/>
      <c r="HLT9" s="6"/>
      <c r="HLU9" s="6"/>
      <c r="HLV9" s="6"/>
      <c r="HLW9" s="6"/>
      <c r="HLX9" s="6"/>
      <c r="HLY9" s="6"/>
      <c r="HLZ9" s="6"/>
      <c r="HMA9" s="6"/>
      <c r="HMB9" s="6"/>
      <c r="HMC9" s="6"/>
      <c r="HMD9" s="6"/>
      <c r="HME9" s="6"/>
      <c r="HMF9" s="6"/>
      <c r="HMG9" s="6"/>
      <c r="HMH9" s="6"/>
      <c r="HMI9" s="6"/>
      <c r="HMJ9" s="6"/>
      <c r="HMK9" s="6"/>
      <c r="HML9" s="6"/>
      <c r="HMM9" s="6"/>
      <c r="HMN9" s="6"/>
      <c r="HMO9" s="6"/>
      <c r="HMP9" s="6"/>
      <c r="HMQ9" s="6"/>
      <c r="HMR9" s="6"/>
      <c r="HMS9" s="6"/>
      <c r="HMT9" s="6"/>
      <c r="HMU9" s="6"/>
      <c r="HMV9" s="6"/>
      <c r="HMW9" s="6"/>
      <c r="HMX9" s="6"/>
      <c r="HMY9" s="6"/>
      <c r="HMZ9" s="6"/>
      <c r="HNA9" s="6"/>
      <c r="HNB9" s="6"/>
      <c r="HNC9" s="6"/>
      <c r="HND9" s="6"/>
      <c r="HNE9" s="6"/>
      <c r="HNF9" s="6"/>
      <c r="HNG9" s="6"/>
      <c r="HNH9" s="6"/>
      <c r="HNI9" s="6"/>
      <c r="HNJ9" s="6"/>
      <c r="HNK9" s="6"/>
      <c r="HNL9" s="6"/>
      <c r="HNM9" s="6"/>
      <c r="HNN9" s="6"/>
      <c r="HNO9" s="6"/>
      <c r="HNP9" s="6"/>
      <c r="HNQ9" s="6"/>
      <c r="HNR9" s="6"/>
      <c r="HNS9" s="6"/>
      <c r="HNT9" s="6"/>
      <c r="HNU9" s="6"/>
      <c r="HNV9" s="6"/>
      <c r="HNW9" s="6"/>
      <c r="HNX9" s="6"/>
      <c r="HNY9" s="6"/>
      <c r="HNZ9" s="6"/>
      <c r="HOA9" s="6"/>
      <c r="HOB9" s="6"/>
      <c r="HOC9" s="6"/>
      <c r="HOD9" s="6"/>
      <c r="HOE9" s="6"/>
      <c r="HOF9" s="6"/>
      <c r="HOG9" s="6"/>
      <c r="HOH9" s="6"/>
      <c r="HOI9" s="6"/>
      <c r="HOJ9" s="6"/>
      <c r="HOK9" s="6"/>
      <c r="HOL9" s="6"/>
      <c r="HOM9" s="6"/>
      <c r="HON9" s="6"/>
      <c r="HOO9" s="6"/>
      <c r="HOP9" s="6"/>
      <c r="HOQ9" s="6"/>
      <c r="HOR9" s="6"/>
      <c r="HOS9" s="6"/>
      <c r="HOT9" s="6"/>
      <c r="HOU9" s="6"/>
      <c r="HOV9" s="6"/>
      <c r="HOW9" s="6"/>
      <c r="HOX9" s="6"/>
      <c r="HOY9" s="6"/>
      <c r="HOZ9" s="6"/>
      <c r="HPA9" s="6"/>
      <c r="HPB9" s="6"/>
      <c r="HPC9" s="6"/>
      <c r="HPD9" s="6"/>
      <c r="HPE9" s="6"/>
      <c r="HPF9" s="6"/>
      <c r="HPG9" s="6"/>
      <c r="HPH9" s="6"/>
      <c r="HPI9" s="6"/>
      <c r="HPJ9" s="6"/>
      <c r="HPK9" s="6"/>
      <c r="HPL9" s="6"/>
      <c r="HPM9" s="6"/>
      <c r="HPN9" s="6"/>
      <c r="HPO9" s="6"/>
      <c r="HPP9" s="6"/>
      <c r="HPQ9" s="6"/>
      <c r="HPR9" s="6"/>
      <c r="HPS9" s="6"/>
      <c r="HPT9" s="6"/>
      <c r="HPU9" s="6"/>
      <c r="HPV9" s="6"/>
      <c r="HPW9" s="6"/>
      <c r="HPX9" s="6"/>
      <c r="HPY9" s="6"/>
      <c r="HPZ9" s="6"/>
      <c r="HQA9" s="6"/>
      <c r="HQB9" s="6"/>
      <c r="HQC9" s="6"/>
      <c r="HQD9" s="6"/>
      <c r="HQE9" s="6"/>
      <c r="HQF9" s="6"/>
      <c r="HQG9" s="6"/>
      <c r="HQH9" s="6"/>
      <c r="HQI9" s="6"/>
      <c r="HQJ9" s="6"/>
      <c r="HQK9" s="6"/>
      <c r="HQL9" s="6"/>
      <c r="HQM9" s="6"/>
      <c r="HQN9" s="6"/>
      <c r="HQO9" s="6"/>
      <c r="HQP9" s="6"/>
      <c r="HQQ9" s="6"/>
      <c r="HQR9" s="6"/>
      <c r="HQS9" s="6"/>
      <c r="HQT9" s="6"/>
      <c r="HQU9" s="6"/>
      <c r="HQV9" s="6"/>
      <c r="HQW9" s="6"/>
      <c r="HQX9" s="6"/>
      <c r="HQY9" s="6"/>
      <c r="HQZ9" s="6"/>
      <c r="HRA9" s="6"/>
      <c r="HRB9" s="6"/>
      <c r="HRC9" s="6"/>
      <c r="HRD9" s="6"/>
      <c r="HRE9" s="6"/>
      <c r="HRF9" s="6"/>
      <c r="HRG9" s="6"/>
      <c r="HRH9" s="6"/>
      <c r="HRI9" s="6"/>
      <c r="HRJ9" s="6"/>
      <c r="HRK9" s="6"/>
      <c r="HRL9" s="6"/>
      <c r="HRM9" s="6"/>
      <c r="HRN9" s="6"/>
      <c r="HRO9" s="6"/>
      <c r="HRP9" s="6"/>
      <c r="HRQ9" s="6"/>
      <c r="HRR9" s="6"/>
      <c r="HRS9" s="6"/>
      <c r="HRT9" s="6"/>
      <c r="HRU9" s="6"/>
      <c r="HRV9" s="6"/>
      <c r="HRW9" s="6"/>
      <c r="HRX9" s="6"/>
      <c r="HRY9" s="6"/>
      <c r="HRZ9" s="6"/>
      <c r="HSA9" s="6"/>
      <c r="HSB9" s="6"/>
      <c r="HSC9" s="6"/>
      <c r="HSD9" s="6"/>
      <c r="HSE9" s="6"/>
      <c r="HSF9" s="6"/>
      <c r="HSG9" s="6"/>
      <c r="HSH9" s="6"/>
      <c r="HSI9" s="6"/>
      <c r="HSJ9" s="6"/>
      <c r="HSK9" s="6"/>
      <c r="HSL9" s="6"/>
      <c r="HSM9" s="6"/>
      <c r="HSN9" s="6"/>
      <c r="HSO9" s="6"/>
      <c r="HSP9" s="6"/>
      <c r="HSQ9" s="6"/>
      <c r="HSR9" s="6"/>
      <c r="HSS9" s="6"/>
      <c r="HST9" s="6"/>
      <c r="HSU9" s="6"/>
      <c r="HSV9" s="6"/>
      <c r="HSW9" s="6"/>
      <c r="HSX9" s="6"/>
      <c r="HSY9" s="6"/>
      <c r="HSZ9" s="6"/>
      <c r="HTA9" s="6"/>
      <c r="HTB9" s="6"/>
      <c r="HTC9" s="6"/>
      <c r="HTD9" s="6"/>
      <c r="HTE9" s="6"/>
      <c r="HTF9" s="6"/>
      <c r="HTG9" s="6"/>
      <c r="HTH9" s="6"/>
      <c r="HTI9" s="6"/>
      <c r="HTJ9" s="6"/>
      <c r="HTK9" s="6"/>
      <c r="HTL9" s="6"/>
      <c r="HTM9" s="6"/>
      <c r="HTN9" s="6"/>
      <c r="HTO9" s="6"/>
      <c r="HTP9" s="6"/>
      <c r="HTQ9" s="6"/>
      <c r="HTR9" s="6"/>
      <c r="HTS9" s="6"/>
      <c r="HTT9" s="6"/>
      <c r="HTU9" s="6"/>
      <c r="HTV9" s="6"/>
      <c r="HTW9" s="6"/>
      <c r="HTX9" s="6"/>
      <c r="HTY9" s="6"/>
      <c r="HTZ9" s="6"/>
      <c r="HUA9" s="6"/>
      <c r="HUB9" s="6"/>
      <c r="HUC9" s="6"/>
      <c r="HUD9" s="6"/>
      <c r="HUE9" s="6"/>
      <c r="HUF9" s="6"/>
      <c r="HUG9" s="6"/>
      <c r="HUH9" s="6"/>
      <c r="HUI9" s="6"/>
      <c r="HUJ9" s="6"/>
      <c r="HUK9" s="6"/>
      <c r="HUL9" s="6"/>
      <c r="HUM9" s="6"/>
      <c r="HUN9" s="6"/>
      <c r="HUO9" s="6"/>
      <c r="HUP9" s="6"/>
      <c r="HUQ9" s="6"/>
      <c r="HUR9" s="6"/>
      <c r="HUS9" s="6"/>
      <c r="HUT9" s="6"/>
      <c r="HUU9" s="6"/>
      <c r="HUV9" s="6"/>
      <c r="HUW9" s="6"/>
      <c r="HUX9" s="6"/>
      <c r="HUY9" s="6"/>
      <c r="HUZ9" s="6"/>
      <c r="HVA9" s="6"/>
      <c r="HVB9" s="6"/>
      <c r="HVC9" s="6"/>
      <c r="HVD9" s="6"/>
      <c r="HVE9" s="6"/>
      <c r="HVF9" s="6"/>
      <c r="HVG9" s="6"/>
      <c r="HVH9" s="6"/>
      <c r="HVI9" s="6"/>
      <c r="HVJ9" s="6"/>
      <c r="HVK9" s="6"/>
      <c r="HVL9" s="6"/>
      <c r="HVM9" s="6"/>
      <c r="HVN9" s="6"/>
      <c r="HVO9" s="6"/>
      <c r="HVP9" s="6"/>
      <c r="HVQ9" s="6"/>
      <c r="HVR9" s="6"/>
      <c r="HVS9" s="6"/>
      <c r="HVT9" s="6"/>
      <c r="HVU9" s="6"/>
      <c r="HVV9" s="6"/>
      <c r="HVW9" s="6"/>
      <c r="HVX9" s="6"/>
      <c r="HVY9" s="6"/>
      <c r="HVZ9" s="6"/>
      <c r="HWA9" s="6"/>
      <c r="HWB9" s="6"/>
      <c r="HWC9" s="6"/>
      <c r="HWD9" s="6"/>
      <c r="HWE9" s="6"/>
      <c r="HWF9" s="6"/>
      <c r="HWG9" s="6"/>
      <c r="HWH9" s="6"/>
      <c r="HWI9" s="6"/>
      <c r="HWJ9" s="6"/>
      <c r="HWK9" s="6"/>
      <c r="HWL9" s="6"/>
      <c r="HWM9" s="6"/>
      <c r="HWN9" s="6"/>
      <c r="HWO9" s="6"/>
      <c r="HWP9" s="6"/>
      <c r="HWQ9" s="6"/>
      <c r="HWR9" s="6"/>
      <c r="HWS9" s="6"/>
      <c r="HWT9" s="6"/>
      <c r="HWU9" s="6"/>
      <c r="HWV9" s="6"/>
      <c r="HWW9" s="6"/>
      <c r="HWX9" s="6"/>
      <c r="HWY9" s="6"/>
      <c r="HWZ9" s="6"/>
      <c r="HXA9" s="6"/>
      <c r="HXB9" s="6"/>
      <c r="HXC9" s="6"/>
      <c r="HXD9" s="6"/>
      <c r="HXE9" s="6"/>
      <c r="HXF9" s="6"/>
      <c r="HXG9" s="6"/>
      <c r="HXH9" s="6"/>
      <c r="HXI9" s="6"/>
      <c r="HXJ9" s="6"/>
      <c r="HXK9" s="6"/>
      <c r="HXL9" s="6"/>
      <c r="HXM9" s="6"/>
      <c r="HXN9" s="6"/>
      <c r="HXO9" s="6"/>
      <c r="HXP9" s="6"/>
      <c r="HXQ9" s="6"/>
      <c r="HXR9" s="6"/>
      <c r="HXS9" s="6"/>
      <c r="HXT9" s="6"/>
      <c r="HXU9" s="6"/>
      <c r="HXV9" s="6"/>
      <c r="HXW9" s="6"/>
      <c r="HXX9" s="6"/>
      <c r="HXY9" s="6"/>
      <c r="HXZ9" s="6"/>
      <c r="HYA9" s="6"/>
      <c r="HYB9" s="6"/>
      <c r="HYC9" s="6"/>
      <c r="HYD9" s="6"/>
      <c r="HYE9" s="6"/>
      <c r="HYF9" s="6"/>
      <c r="HYG9" s="6"/>
      <c r="HYH9" s="6"/>
      <c r="HYI9" s="6"/>
      <c r="HYJ9" s="6"/>
      <c r="HYK9" s="6"/>
      <c r="HYL9" s="6"/>
      <c r="HYM9" s="6"/>
      <c r="HYN9" s="6"/>
      <c r="HYO9" s="6"/>
      <c r="HYP9" s="6"/>
      <c r="HYQ9" s="6"/>
      <c r="HYR9" s="6"/>
      <c r="HYS9" s="6"/>
      <c r="HYT9" s="6"/>
      <c r="HYU9" s="6"/>
      <c r="HYV9" s="6"/>
      <c r="HYW9" s="6"/>
      <c r="HYX9" s="6"/>
      <c r="HYY9" s="6"/>
      <c r="HYZ9" s="6"/>
      <c r="HZA9" s="6"/>
      <c r="HZB9" s="6"/>
      <c r="HZC9" s="6"/>
      <c r="HZD9" s="6"/>
      <c r="HZE9" s="6"/>
      <c r="HZF9" s="6"/>
      <c r="HZG9" s="6"/>
      <c r="HZH9" s="6"/>
      <c r="HZI9" s="6"/>
      <c r="HZJ9" s="6"/>
      <c r="HZK9" s="6"/>
      <c r="HZL9" s="6"/>
      <c r="HZM9" s="6"/>
      <c r="HZN9" s="6"/>
      <c r="HZO9" s="6"/>
      <c r="HZP9" s="6"/>
      <c r="HZQ9" s="6"/>
      <c r="HZR9" s="6"/>
      <c r="HZS9" s="6"/>
      <c r="HZT9" s="6"/>
      <c r="HZU9" s="6"/>
      <c r="HZV9" s="6"/>
      <c r="HZW9" s="6"/>
      <c r="HZX9" s="6"/>
      <c r="HZY9" s="6"/>
      <c r="HZZ9" s="6"/>
      <c r="IAA9" s="6"/>
      <c r="IAB9" s="6"/>
      <c r="IAC9" s="6"/>
      <c r="IAD9" s="6"/>
      <c r="IAE9" s="6"/>
      <c r="IAF9" s="6"/>
      <c r="IAG9" s="6"/>
      <c r="IAH9" s="6"/>
      <c r="IAI9" s="6"/>
      <c r="IAJ9" s="6"/>
      <c r="IAK9" s="6"/>
      <c r="IAL9" s="6"/>
      <c r="IAM9" s="6"/>
      <c r="IAN9" s="6"/>
      <c r="IAO9" s="6"/>
      <c r="IAP9" s="6"/>
      <c r="IAQ9" s="6"/>
      <c r="IAR9" s="6"/>
      <c r="IAS9" s="6"/>
      <c r="IAT9" s="6"/>
      <c r="IAU9" s="6"/>
      <c r="IAV9" s="6"/>
      <c r="IAW9" s="6"/>
      <c r="IAX9" s="6"/>
      <c r="IAY9" s="6"/>
      <c r="IAZ9" s="6"/>
      <c r="IBA9" s="6"/>
      <c r="IBB9" s="6"/>
      <c r="IBC9" s="6"/>
      <c r="IBD9" s="6"/>
      <c r="IBE9" s="6"/>
      <c r="IBF9" s="6"/>
      <c r="IBG9" s="6"/>
      <c r="IBH9" s="6"/>
      <c r="IBI9" s="6"/>
      <c r="IBJ9" s="6"/>
      <c r="IBK9" s="6"/>
      <c r="IBL9" s="6"/>
      <c r="IBM9" s="6"/>
      <c r="IBN9" s="6"/>
      <c r="IBO9" s="6"/>
      <c r="IBP9" s="6"/>
      <c r="IBQ9" s="6"/>
      <c r="IBR9" s="6"/>
      <c r="IBS9" s="6"/>
      <c r="IBT9" s="6"/>
      <c r="IBU9" s="6"/>
      <c r="IBV9" s="6"/>
      <c r="IBW9" s="6"/>
      <c r="IBX9" s="6"/>
      <c r="IBY9" s="6"/>
      <c r="IBZ9" s="6"/>
      <c r="ICA9" s="6"/>
      <c r="ICB9" s="6"/>
      <c r="ICC9" s="6"/>
      <c r="ICD9" s="6"/>
      <c r="ICE9" s="6"/>
      <c r="ICF9" s="6"/>
      <c r="ICG9" s="6"/>
      <c r="ICH9" s="6"/>
      <c r="ICI9" s="6"/>
      <c r="ICJ9" s="6"/>
      <c r="ICK9" s="6"/>
      <c r="ICL9" s="6"/>
      <c r="ICM9" s="6"/>
      <c r="ICN9" s="6"/>
      <c r="ICO9" s="6"/>
      <c r="ICP9" s="6"/>
      <c r="ICQ9" s="6"/>
      <c r="ICR9" s="6"/>
      <c r="ICS9" s="6"/>
      <c r="ICT9" s="6"/>
      <c r="ICU9" s="6"/>
      <c r="ICV9" s="6"/>
      <c r="ICW9" s="6"/>
      <c r="ICX9" s="6"/>
      <c r="ICY9" s="6"/>
      <c r="ICZ9" s="6"/>
      <c r="IDA9" s="6"/>
      <c r="IDB9" s="6"/>
      <c r="IDC9" s="6"/>
      <c r="IDD9" s="6"/>
      <c r="IDE9" s="6"/>
      <c r="IDF9" s="6"/>
      <c r="IDG9" s="6"/>
      <c r="IDH9" s="6"/>
      <c r="IDI9" s="6"/>
      <c r="IDJ9" s="6"/>
      <c r="IDK9" s="6"/>
      <c r="IDL9" s="6"/>
      <c r="IDM9" s="6"/>
      <c r="IDN9" s="6"/>
      <c r="IDO9" s="6"/>
      <c r="IDP9" s="6"/>
      <c r="IDQ9" s="6"/>
      <c r="IDR9" s="6"/>
      <c r="IDS9" s="6"/>
      <c r="IDT9" s="6"/>
      <c r="IDU9" s="6"/>
      <c r="IDV9" s="6"/>
      <c r="IDW9" s="6"/>
      <c r="IDX9" s="6"/>
      <c r="IDY9" s="6"/>
      <c r="IDZ9" s="6"/>
      <c r="IEA9" s="6"/>
      <c r="IEB9" s="6"/>
      <c r="IEC9" s="6"/>
      <c r="IED9" s="6"/>
      <c r="IEE9" s="6"/>
      <c r="IEF9" s="6"/>
      <c r="IEG9" s="6"/>
      <c r="IEH9" s="6"/>
      <c r="IEI9" s="6"/>
      <c r="IEJ9" s="6"/>
      <c r="IEK9" s="6"/>
      <c r="IEL9" s="6"/>
      <c r="IEM9" s="6"/>
      <c r="IEN9" s="6"/>
      <c r="IEO9" s="6"/>
      <c r="IEP9" s="6"/>
      <c r="IEQ9" s="6"/>
      <c r="IER9" s="6"/>
      <c r="IES9" s="6"/>
      <c r="IET9" s="6"/>
      <c r="IEU9" s="6"/>
      <c r="IEV9" s="6"/>
      <c r="IEW9" s="6"/>
      <c r="IEX9" s="6"/>
      <c r="IEY9" s="6"/>
      <c r="IEZ9" s="6"/>
      <c r="IFA9" s="6"/>
      <c r="IFB9" s="6"/>
      <c r="IFC9" s="6"/>
      <c r="IFD9" s="6"/>
      <c r="IFE9" s="6"/>
      <c r="IFF9" s="6"/>
      <c r="IFG9" s="6"/>
      <c r="IFH9" s="6"/>
      <c r="IFI9" s="6"/>
      <c r="IFJ9" s="6"/>
      <c r="IFK9" s="6"/>
      <c r="IFL9" s="6"/>
      <c r="IFM9" s="6"/>
      <c r="IFN9" s="6"/>
      <c r="IFO9" s="6"/>
      <c r="IFP9" s="6"/>
      <c r="IFQ9" s="6"/>
      <c r="IFR9" s="6"/>
      <c r="IFS9" s="6"/>
      <c r="IFT9" s="6"/>
      <c r="IFU9" s="6"/>
      <c r="IFV9" s="6"/>
      <c r="IFW9" s="6"/>
      <c r="IFX9" s="6"/>
      <c r="IFY9" s="6"/>
      <c r="IFZ9" s="6"/>
      <c r="IGA9" s="6"/>
      <c r="IGB9" s="6"/>
      <c r="IGC9" s="6"/>
      <c r="IGD9" s="6"/>
      <c r="IGE9" s="6"/>
      <c r="IGF9" s="6"/>
      <c r="IGG9" s="6"/>
      <c r="IGH9" s="6"/>
      <c r="IGI9" s="6"/>
      <c r="IGJ9" s="6"/>
      <c r="IGK9" s="6"/>
      <c r="IGL9" s="6"/>
      <c r="IGM9" s="6"/>
      <c r="IGN9" s="6"/>
      <c r="IGO9" s="6"/>
      <c r="IGP9" s="6"/>
      <c r="IGQ9" s="6"/>
      <c r="IGR9" s="6"/>
      <c r="IGS9" s="6"/>
      <c r="IGT9" s="6"/>
      <c r="IGU9" s="6"/>
      <c r="IGV9" s="6"/>
      <c r="IGW9" s="6"/>
      <c r="IGX9" s="6"/>
      <c r="IGY9" s="6"/>
      <c r="IGZ9" s="6"/>
      <c r="IHA9" s="6"/>
      <c r="IHB9" s="6"/>
      <c r="IHC9" s="6"/>
      <c r="IHD9" s="6"/>
      <c r="IHE9" s="6"/>
      <c r="IHF9" s="6"/>
      <c r="IHG9" s="6"/>
      <c r="IHH9" s="6"/>
      <c r="IHI9" s="6"/>
      <c r="IHJ9" s="6"/>
      <c r="IHK9" s="6"/>
      <c r="IHL9" s="6"/>
      <c r="IHM9" s="6"/>
      <c r="IHN9" s="6"/>
      <c r="IHO9" s="6"/>
      <c r="IHP9" s="6"/>
      <c r="IHQ9" s="6"/>
      <c r="IHR9" s="6"/>
      <c r="IHS9" s="6"/>
      <c r="IHT9" s="6"/>
      <c r="IHU9" s="6"/>
      <c r="IHV9" s="6"/>
      <c r="IHW9" s="6"/>
      <c r="IHX9" s="6"/>
      <c r="IHY9" s="6"/>
      <c r="IHZ9" s="6"/>
      <c r="IIA9" s="6"/>
      <c r="IIB9" s="6"/>
      <c r="IIC9" s="6"/>
      <c r="IID9" s="6"/>
      <c r="IIE9" s="6"/>
      <c r="IIF9" s="6"/>
      <c r="IIG9" s="6"/>
      <c r="IIH9" s="6"/>
      <c r="III9" s="6"/>
      <c r="IIJ9" s="6"/>
      <c r="IIK9" s="6"/>
      <c r="IIL9" s="6"/>
      <c r="IIM9" s="6"/>
      <c r="IIN9" s="6"/>
      <c r="IIO9" s="6"/>
      <c r="IIP9" s="6"/>
      <c r="IIQ9" s="6"/>
      <c r="IIR9" s="6"/>
      <c r="IIS9" s="6"/>
      <c r="IIT9" s="6"/>
      <c r="IIU9" s="6"/>
      <c r="IIV9" s="6"/>
      <c r="IIW9" s="6"/>
      <c r="IIX9" s="6"/>
      <c r="IIY9" s="6"/>
      <c r="IIZ9" s="6"/>
      <c r="IJA9" s="6"/>
      <c r="IJB9" s="6"/>
      <c r="IJC9" s="6"/>
      <c r="IJD9" s="6"/>
      <c r="IJE9" s="6"/>
      <c r="IJF9" s="6"/>
      <c r="IJG9" s="6"/>
      <c r="IJH9" s="6"/>
      <c r="IJI9" s="6"/>
      <c r="IJJ9" s="6"/>
      <c r="IJK9" s="6"/>
      <c r="IJL9" s="6"/>
      <c r="IJM9" s="6"/>
      <c r="IJN9" s="6"/>
      <c r="IJO9" s="6"/>
      <c r="IJP9" s="6"/>
      <c r="IJQ9" s="6"/>
      <c r="IJR9" s="6"/>
      <c r="IJS9" s="6"/>
      <c r="IJT9" s="6"/>
      <c r="IJU9" s="6"/>
      <c r="IJV9" s="6"/>
      <c r="IJW9" s="6"/>
      <c r="IJX9" s="6"/>
      <c r="IJY9" s="6"/>
      <c r="IJZ9" s="6"/>
      <c r="IKA9" s="6"/>
      <c r="IKB9" s="6"/>
      <c r="IKC9" s="6"/>
      <c r="IKD9" s="6"/>
      <c r="IKE9" s="6"/>
      <c r="IKF9" s="6"/>
      <c r="IKG9" s="6"/>
      <c r="IKH9" s="6"/>
      <c r="IKI9" s="6"/>
      <c r="IKJ9" s="6"/>
      <c r="IKK9" s="6"/>
      <c r="IKL9" s="6"/>
      <c r="IKM9" s="6"/>
      <c r="IKN9" s="6"/>
      <c r="IKO9" s="6"/>
      <c r="IKP9" s="6"/>
      <c r="IKQ9" s="6"/>
      <c r="IKR9" s="6"/>
      <c r="IKS9" s="6"/>
      <c r="IKT9" s="6"/>
      <c r="IKU9" s="6"/>
      <c r="IKV9" s="6"/>
      <c r="IKW9" s="6"/>
      <c r="IKX9" s="6"/>
      <c r="IKY9" s="6"/>
      <c r="IKZ9" s="6"/>
      <c r="ILA9" s="6"/>
      <c r="ILB9" s="6"/>
      <c r="ILC9" s="6"/>
      <c r="ILD9" s="6"/>
      <c r="ILE9" s="6"/>
      <c r="ILF9" s="6"/>
      <c r="ILG9" s="6"/>
      <c r="ILH9" s="6"/>
      <c r="ILI9" s="6"/>
      <c r="ILJ9" s="6"/>
      <c r="ILK9" s="6"/>
      <c r="ILL9" s="6"/>
      <c r="ILM9" s="6"/>
      <c r="ILN9" s="6"/>
      <c r="ILO9" s="6"/>
      <c r="ILP9" s="6"/>
      <c r="ILQ9" s="6"/>
      <c r="ILR9" s="6"/>
      <c r="ILS9" s="6"/>
      <c r="ILT9" s="6"/>
      <c r="ILU9" s="6"/>
      <c r="ILV9" s="6"/>
      <c r="ILW9" s="6"/>
      <c r="ILX9" s="6"/>
      <c r="ILY9" s="6"/>
      <c r="ILZ9" s="6"/>
      <c r="IMA9" s="6"/>
      <c r="IMB9" s="6"/>
      <c r="IMC9" s="6"/>
      <c r="IMD9" s="6"/>
      <c r="IME9" s="6"/>
      <c r="IMF9" s="6"/>
      <c r="IMG9" s="6"/>
      <c r="IMH9" s="6"/>
      <c r="IMI9" s="6"/>
      <c r="IMJ9" s="6"/>
      <c r="IMK9" s="6"/>
      <c r="IML9" s="6"/>
      <c r="IMM9" s="6"/>
      <c r="IMN9" s="6"/>
      <c r="IMO9" s="6"/>
      <c r="IMP9" s="6"/>
      <c r="IMQ9" s="6"/>
      <c r="IMR9" s="6"/>
      <c r="IMS9" s="6"/>
      <c r="IMT9" s="6"/>
      <c r="IMU9" s="6"/>
      <c r="IMV9" s="6"/>
      <c r="IMW9" s="6"/>
      <c r="IMX9" s="6"/>
      <c r="IMY9" s="6"/>
      <c r="IMZ9" s="6"/>
      <c r="INA9" s="6"/>
      <c r="INB9" s="6"/>
      <c r="INC9" s="6"/>
      <c r="IND9" s="6"/>
      <c r="INE9" s="6"/>
      <c r="INF9" s="6"/>
      <c r="ING9" s="6"/>
      <c r="INH9" s="6"/>
      <c r="INI9" s="6"/>
      <c r="INJ9" s="6"/>
      <c r="INK9" s="6"/>
      <c r="INL9" s="6"/>
      <c r="INM9" s="6"/>
      <c r="INN9" s="6"/>
      <c r="INO9" s="6"/>
      <c r="INP9" s="6"/>
      <c r="INQ9" s="6"/>
      <c r="INR9" s="6"/>
      <c r="INS9" s="6"/>
      <c r="INT9" s="6"/>
      <c r="INU9" s="6"/>
      <c r="INV9" s="6"/>
      <c r="INW9" s="6"/>
      <c r="INX9" s="6"/>
      <c r="INY9" s="6"/>
      <c r="INZ9" s="6"/>
      <c r="IOA9" s="6"/>
      <c r="IOB9" s="6"/>
      <c r="IOC9" s="6"/>
      <c r="IOD9" s="6"/>
      <c r="IOE9" s="6"/>
      <c r="IOF9" s="6"/>
      <c r="IOG9" s="6"/>
      <c r="IOH9" s="6"/>
      <c r="IOI9" s="6"/>
      <c r="IOJ9" s="6"/>
      <c r="IOK9" s="6"/>
      <c r="IOL9" s="6"/>
      <c r="IOM9" s="6"/>
      <c r="ION9" s="6"/>
      <c r="IOO9" s="6"/>
      <c r="IOP9" s="6"/>
      <c r="IOQ9" s="6"/>
      <c r="IOR9" s="6"/>
      <c r="IOS9" s="6"/>
      <c r="IOT9" s="6"/>
      <c r="IOU9" s="6"/>
      <c r="IOV9" s="6"/>
      <c r="IOW9" s="6"/>
      <c r="IOX9" s="6"/>
      <c r="IOY9" s="6"/>
      <c r="IOZ9" s="6"/>
      <c r="IPA9" s="6"/>
      <c r="IPB9" s="6"/>
      <c r="IPC9" s="6"/>
      <c r="IPD9" s="6"/>
      <c r="IPE9" s="6"/>
      <c r="IPF9" s="6"/>
      <c r="IPG9" s="6"/>
      <c r="IPH9" s="6"/>
      <c r="IPI9" s="6"/>
      <c r="IPJ9" s="6"/>
      <c r="IPK9" s="6"/>
      <c r="IPL9" s="6"/>
      <c r="IPM9" s="6"/>
      <c r="IPN9" s="6"/>
      <c r="IPO9" s="6"/>
      <c r="IPP9" s="6"/>
      <c r="IPQ9" s="6"/>
      <c r="IPR9" s="6"/>
      <c r="IPS9" s="6"/>
      <c r="IPT9" s="6"/>
      <c r="IPU9" s="6"/>
      <c r="IPV9" s="6"/>
      <c r="IPW9" s="6"/>
      <c r="IPX9" s="6"/>
      <c r="IPY9" s="6"/>
      <c r="IPZ9" s="6"/>
      <c r="IQA9" s="6"/>
      <c r="IQB9" s="6"/>
      <c r="IQC9" s="6"/>
      <c r="IQD9" s="6"/>
      <c r="IQE9" s="6"/>
      <c r="IQF9" s="6"/>
      <c r="IQG9" s="6"/>
      <c r="IQH9" s="6"/>
      <c r="IQI9" s="6"/>
      <c r="IQJ9" s="6"/>
      <c r="IQK9" s="6"/>
      <c r="IQL9" s="6"/>
      <c r="IQM9" s="6"/>
      <c r="IQN9" s="6"/>
      <c r="IQO9" s="6"/>
      <c r="IQP9" s="6"/>
      <c r="IQQ9" s="6"/>
      <c r="IQR9" s="6"/>
      <c r="IQS9" s="6"/>
      <c r="IQT9" s="6"/>
      <c r="IQU9" s="6"/>
      <c r="IQV9" s="6"/>
      <c r="IQW9" s="6"/>
      <c r="IQX9" s="6"/>
      <c r="IQY9" s="6"/>
      <c r="IQZ9" s="6"/>
      <c r="IRA9" s="6"/>
      <c r="IRB9" s="6"/>
      <c r="IRC9" s="6"/>
      <c r="IRD9" s="6"/>
      <c r="IRE9" s="6"/>
      <c r="IRF9" s="6"/>
      <c r="IRG9" s="6"/>
      <c r="IRH9" s="6"/>
      <c r="IRI9" s="6"/>
      <c r="IRJ9" s="6"/>
      <c r="IRK9" s="6"/>
      <c r="IRL9" s="6"/>
      <c r="IRM9" s="6"/>
      <c r="IRN9" s="6"/>
      <c r="IRO9" s="6"/>
      <c r="IRP9" s="6"/>
      <c r="IRQ9" s="6"/>
      <c r="IRR9" s="6"/>
      <c r="IRS9" s="6"/>
      <c r="IRT9" s="6"/>
      <c r="IRU9" s="6"/>
      <c r="IRV9" s="6"/>
      <c r="IRW9" s="6"/>
      <c r="IRX9" s="6"/>
      <c r="IRY9" s="6"/>
      <c r="IRZ9" s="6"/>
      <c r="ISA9" s="6"/>
      <c r="ISB9" s="6"/>
      <c r="ISC9" s="6"/>
      <c r="ISD9" s="6"/>
      <c r="ISE9" s="6"/>
      <c r="ISF9" s="6"/>
      <c r="ISG9" s="6"/>
      <c r="ISH9" s="6"/>
      <c r="ISI9" s="6"/>
      <c r="ISJ9" s="6"/>
      <c r="ISK9" s="6"/>
      <c r="ISL9" s="6"/>
      <c r="ISM9" s="6"/>
      <c r="ISN9" s="6"/>
      <c r="ISO9" s="6"/>
      <c r="ISP9" s="6"/>
      <c r="ISQ9" s="6"/>
      <c r="ISR9" s="6"/>
      <c r="ISS9" s="6"/>
      <c r="IST9" s="6"/>
      <c r="ISU9" s="6"/>
      <c r="ISV9" s="6"/>
      <c r="ISW9" s="6"/>
      <c r="ISX9" s="6"/>
      <c r="ISY9" s="6"/>
      <c r="ISZ9" s="6"/>
      <c r="ITA9" s="6"/>
      <c r="ITB9" s="6"/>
      <c r="ITC9" s="6"/>
      <c r="ITD9" s="6"/>
      <c r="ITE9" s="6"/>
      <c r="ITF9" s="6"/>
      <c r="ITG9" s="6"/>
      <c r="ITH9" s="6"/>
      <c r="ITI9" s="6"/>
      <c r="ITJ9" s="6"/>
      <c r="ITK9" s="6"/>
      <c r="ITL9" s="6"/>
      <c r="ITM9" s="6"/>
      <c r="ITN9" s="6"/>
      <c r="ITO9" s="6"/>
      <c r="ITP9" s="6"/>
      <c r="ITQ9" s="6"/>
      <c r="ITR9" s="6"/>
      <c r="ITS9" s="6"/>
      <c r="ITT9" s="6"/>
      <c r="ITU9" s="6"/>
      <c r="ITV9" s="6"/>
      <c r="ITW9" s="6"/>
      <c r="ITX9" s="6"/>
      <c r="ITY9" s="6"/>
      <c r="ITZ9" s="6"/>
      <c r="IUA9" s="6"/>
      <c r="IUB9" s="6"/>
      <c r="IUC9" s="6"/>
      <c r="IUD9" s="6"/>
      <c r="IUE9" s="6"/>
      <c r="IUF9" s="6"/>
      <c r="IUG9" s="6"/>
      <c r="IUH9" s="6"/>
      <c r="IUI9" s="6"/>
      <c r="IUJ9" s="6"/>
      <c r="IUK9" s="6"/>
      <c r="IUL9" s="6"/>
      <c r="IUM9" s="6"/>
      <c r="IUN9" s="6"/>
      <c r="IUO9" s="6"/>
      <c r="IUP9" s="6"/>
      <c r="IUQ9" s="6"/>
      <c r="IUR9" s="6"/>
      <c r="IUS9" s="6"/>
      <c r="IUT9" s="6"/>
      <c r="IUU9" s="6"/>
      <c r="IUV9" s="6"/>
      <c r="IUW9" s="6"/>
      <c r="IUX9" s="6"/>
      <c r="IUY9" s="6"/>
      <c r="IUZ9" s="6"/>
      <c r="IVA9" s="6"/>
      <c r="IVB9" s="6"/>
      <c r="IVC9" s="6"/>
      <c r="IVD9" s="6"/>
      <c r="IVE9" s="6"/>
      <c r="IVF9" s="6"/>
      <c r="IVG9" s="6"/>
      <c r="IVH9" s="6"/>
      <c r="IVI9" s="6"/>
      <c r="IVJ9" s="6"/>
      <c r="IVK9" s="6"/>
      <c r="IVL9" s="6"/>
      <c r="IVM9" s="6"/>
      <c r="IVN9" s="6"/>
      <c r="IVO9" s="6"/>
      <c r="IVP9" s="6"/>
      <c r="IVQ9" s="6"/>
      <c r="IVR9" s="6"/>
      <c r="IVS9" s="6"/>
      <c r="IVT9" s="6"/>
      <c r="IVU9" s="6"/>
      <c r="IVV9" s="6"/>
      <c r="IVW9" s="6"/>
      <c r="IVX9" s="6"/>
      <c r="IVY9" s="6"/>
      <c r="IVZ9" s="6"/>
      <c r="IWA9" s="6"/>
      <c r="IWB9" s="6"/>
      <c r="IWC9" s="6"/>
      <c r="IWD9" s="6"/>
      <c r="IWE9" s="6"/>
      <c r="IWF9" s="6"/>
      <c r="IWG9" s="6"/>
      <c r="IWH9" s="6"/>
      <c r="IWI9" s="6"/>
      <c r="IWJ9" s="6"/>
      <c r="IWK9" s="6"/>
      <c r="IWL9" s="6"/>
      <c r="IWM9" s="6"/>
      <c r="IWN9" s="6"/>
      <c r="IWO9" s="6"/>
      <c r="IWP9" s="6"/>
      <c r="IWQ9" s="6"/>
      <c r="IWR9" s="6"/>
      <c r="IWS9" s="6"/>
      <c r="IWT9" s="6"/>
      <c r="IWU9" s="6"/>
      <c r="IWV9" s="6"/>
      <c r="IWW9" s="6"/>
      <c r="IWX9" s="6"/>
      <c r="IWY9" s="6"/>
      <c r="IWZ9" s="6"/>
      <c r="IXA9" s="6"/>
      <c r="IXB9" s="6"/>
      <c r="IXC9" s="6"/>
      <c r="IXD9" s="6"/>
      <c r="IXE9" s="6"/>
      <c r="IXF9" s="6"/>
      <c r="IXG9" s="6"/>
      <c r="IXH9" s="6"/>
      <c r="IXI9" s="6"/>
      <c r="IXJ9" s="6"/>
      <c r="IXK9" s="6"/>
      <c r="IXL9" s="6"/>
      <c r="IXM9" s="6"/>
      <c r="IXN9" s="6"/>
      <c r="IXO9" s="6"/>
      <c r="IXP9" s="6"/>
      <c r="IXQ9" s="6"/>
      <c r="IXR9" s="6"/>
      <c r="IXS9" s="6"/>
      <c r="IXT9" s="6"/>
      <c r="IXU9" s="6"/>
      <c r="IXV9" s="6"/>
      <c r="IXW9" s="6"/>
      <c r="IXX9" s="6"/>
      <c r="IXY9" s="6"/>
      <c r="IXZ9" s="6"/>
      <c r="IYA9" s="6"/>
      <c r="IYB9" s="6"/>
      <c r="IYC9" s="6"/>
      <c r="IYD9" s="6"/>
      <c r="IYE9" s="6"/>
      <c r="IYF9" s="6"/>
      <c r="IYG9" s="6"/>
      <c r="IYH9" s="6"/>
      <c r="IYI9" s="6"/>
      <c r="IYJ9" s="6"/>
      <c r="IYK9" s="6"/>
      <c r="IYL9" s="6"/>
      <c r="IYM9" s="6"/>
      <c r="IYN9" s="6"/>
      <c r="IYO9" s="6"/>
      <c r="IYP9" s="6"/>
      <c r="IYQ9" s="6"/>
      <c r="IYR9" s="6"/>
      <c r="IYS9" s="6"/>
      <c r="IYT9" s="6"/>
      <c r="IYU9" s="6"/>
      <c r="IYV9" s="6"/>
      <c r="IYW9" s="6"/>
      <c r="IYX9" s="6"/>
      <c r="IYY9" s="6"/>
      <c r="IYZ9" s="6"/>
      <c r="IZA9" s="6"/>
      <c r="IZB9" s="6"/>
      <c r="IZC9" s="6"/>
      <c r="IZD9" s="6"/>
      <c r="IZE9" s="6"/>
      <c r="IZF9" s="6"/>
      <c r="IZG9" s="6"/>
      <c r="IZH9" s="6"/>
      <c r="IZI9" s="6"/>
      <c r="IZJ9" s="6"/>
      <c r="IZK9" s="6"/>
      <c r="IZL9" s="6"/>
      <c r="IZM9" s="6"/>
      <c r="IZN9" s="6"/>
      <c r="IZO9" s="6"/>
      <c r="IZP9" s="6"/>
      <c r="IZQ9" s="6"/>
      <c r="IZR9" s="6"/>
      <c r="IZS9" s="6"/>
      <c r="IZT9" s="6"/>
      <c r="IZU9" s="6"/>
      <c r="IZV9" s="6"/>
      <c r="IZW9" s="6"/>
      <c r="IZX9" s="6"/>
      <c r="IZY9" s="6"/>
      <c r="IZZ9" s="6"/>
      <c r="JAA9" s="6"/>
      <c r="JAB9" s="6"/>
      <c r="JAC9" s="6"/>
      <c r="JAD9" s="6"/>
      <c r="JAE9" s="6"/>
      <c r="JAF9" s="6"/>
      <c r="JAG9" s="6"/>
      <c r="JAH9" s="6"/>
      <c r="JAI9" s="6"/>
      <c r="JAJ9" s="6"/>
      <c r="JAK9" s="6"/>
      <c r="JAL9" s="6"/>
      <c r="JAM9" s="6"/>
      <c r="JAN9" s="6"/>
      <c r="JAO9" s="6"/>
      <c r="JAP9" s="6"/>
      <c r="JAQ9" s="6"/>
      <c r="JAR9" s="6"/>
      <c r="JAS9" s="6"/>
      <c r="JAT9" s="6"/>
      <c r="JAU9" s="6"/>
      <c r="JAV9" s="6"/>
      <c r="JAW9" s="6"/>
      <c r="JAX9" s="6"/>
      <c r="JAY9" s="6"/>
      <c r="JAZ9" s="6"/>
      <c r="JBA9" s="6"/>
      <c r="JBB9" s="6"/>
      <c r="JBC9" s="6"/>
      <c r="JBD9" s="6"/>
      <c r="JBE9" s="6"/>
      <c r="JBF9" s="6"/>
      <c r="JBG9" s="6"/>
      <c r="JBH9" s="6"/>
      <c r="JBI9" s="6"/>
      <c r="JBJ9" s="6"/>
      <c r="JBK9" s="6"/>
      <c r="JBL9" s="6"/>
      <c r="JBM9" s="6"/>
      <c r="JBN9" s="6"/>
      <c r="JBO9" s="6"/>
      <c r="JBP9" s="6"/>
      <c r="JBQ9" s="6"/>
      <c r="JBR9" s="6"/>
      <c r="JBS9" s="6"/>
      <c r="JBT9" s="6"/>
      <c r="JBU9" s="6"/>
      <c r="JBV9" s="6"/>
      <c r="JBW9" s="6"/>
      <c r="JBX9" s="6"/>
      <c r="JBY9" s="6"/>
      <c r="JBZ9" s="6"/>
      <c r="JCA9" s="6"/>
      <c r="JCB9" s="6"/>
      <c r="JCC9" s="6"/>
      <c r="JCD9" s="6"/>
      <c r="JCE9" s="6"/>
      <c r="JCF9" s="6"/>
      <c r="JCG9" s="6"/>
      <c r="JCH9" s="6"/>
      <c r="JCI9" s="6"/>
      <c r="JCJ9" s="6"/>
      <c r="JCK9" s="6"/>
      <c r="JCL9" s="6"/>
      <c r="JCM9" s="6"/>
      <c r="JCN9" s="6"/>
      <c r="JCO9" s="6"/>
      <c r="JCP9" s="6"/>
      <c r="JCQ9" s="6"/>
      <c r="JCR9" s="6"/>
      <c r="JCS9" s="6"/>
      <c r="JCT9" s="6"/>
      <c r="JCU9" s="6"/>
      <c r="JCV9" s="6"/>
      <c r="JCW9" s="6"/>
      <c r="JCX9" s="6"/>
      <c r="JCY9" s="6"/>
      <c r="JCZ9" s="6"/>
      <c r="JDA9" s="6"/>
      <c r="JDB9" s="6"/>
      <c r="JDC9" s="6"/>
      <c r="JDD9" s="6"/>
      <c r="JDE9" s="6"/>
      <c r="JDF9" s="6"/>
      <c r="JDG9" s="6"/>
      <c r="JDH9" s="6"/>
      <c r="JDI9" s="6"/>
      <c r="JDJ9" s="6"/>
      <c r="JDK9" s="6"/>
      <c r="JDL9" s="6"/>
      <c r="JDM9" s="6"/>
      <c r="JDN9" s="6"/>
      <c r="JDO9" s="6"/>
      <c r="JDP9" s="6"/>
      <c r="JDQ9" s="6"/>
      <c r="JDR9" s="6"/>
      <c r="JDS9" s="6"/>
      <c r="JDT9" s="6"/>
      <c r="JDU9" s="6"/>
      <c r="JDV9" s="6"/>
      <c r="JDW9" s="6"/>
      <c r="JDX9" s="6"/>
      <c r="JDY9" s="6"/>
      <c r="JDZ9" s="6"/>
      <c r="JEA9" s="6"/>
      <c r="JEB9" s="6"/>
      <c r="JEC9" s="6"/>
      <c r="JED9" s="6"/>
      <c r="JEE9" s="6"/>
      <c r="JEF9" s="6"/>
      <c r="JEG9" s="6"/>
      <c r="JEH9" s="6"/>
      <c r="JEI9" s="6"/>
      <c r="JEJ9" s="6"/>
      <c r="JEK9" s="6"/>
      <c r="JEL9" s="6"/>
      <c r="JEM9" s="6"/>
      <c r="JEN9" s="6"/>
      <c r="JEO9" s="6"/>
      <c r="JEP9" s="6"/>
      <c r="JEQ9" s="6"/>
      <c r="JER9" s="6"/>
      <c r="JES9" s="6"/>
      <c r="JET9" s="6"/>
      <c r="JEU9" s="6"/>
      <c r="JEV9" s="6"/>
      <c r="JEW9" s="6"/>
      <c r="JEX9" s="6"/>
      <c r="JEY9" s="6"/>
      <c r="JEZ9" s="6"/>
      <c r="JFA9" s="6"/>
      <c r="JFB9" s="6"/>
      <c r="JFC9" s="6"/>
      <c r="JFD9" s="6"/>
      <c r="JFE9" s="6"/>
      <c r="JFF9" s="6"/>
      <c r="JFG9" s="6"/>
      <c r="JFH9" s="6"/>
      <c r="JFI9" s="6"/>
      <c r="JFJ9" s="6"/>
      <c r="JFK9" s="6"/>
      <c r="JFL9" s="6"/>
      <c r="JFM9" s="6"/>
      <c r="JFN9" s="6"/>
      <c r="JFO9" s="6"/>
      <c r="JFP9" s="6"/>
      <c r="JFQ9" s="6"/>
      <c r="JFR9" s="6"/>
      <c r="JFS9" s="6"/>
      <c r="JFT9" s="6"/>
      <c r="JFU9" s="6"/>
      <c r="JFV9" s="6"/>
      <c r="JFW9" s="6"/>
      <c r="JFX9" s="6"/>
      <c r="JFY9" s="6"/>
      <c r="JFZ9" s="6"/>
      <c r="JGA9" s="6"/>
      <c r="JGB9" s="6"/>
      <c r="JGC9" s="6"/>
      <c r="JGD9" s="6"/>
      <c r="JGE9" s="6"/>
      <c r="JGF9" s="6"/>
      <c r="JGG9" s="6"/>
      <c r="JGH9" s="6"/>
      <c r="JGI9" s="6"/>
      <c r="JGJ9" s="6"/>
      <c r="JGK9" s="6"/>
      <c r="JGL9" s="6"/>
      <c r="JGM9" s="6"/>
      <c r="JGN9" s="6"/>
      <c r="JGO9" s="6"/>
      <c r="JGP9" s="6"/>
      <c r="JGQ9" s="6"/>
      <c r="JGR9" s="6"/>
      <c r="JGS9" s="6"/>
      <c r="JGT9" s="6"/>
      <c r="JGU9" s="6"/>
      <c r="JGV9" s="6"/>
      <c r="JGW9" s="6"/>
      <c r="JGX9" s="6"/>
      <c r="JGY9" s="6"/>
      <c r="JGZ9" s="6"/>
      <c r="JHA9" s="6"/>
      <c r="JHB9" s="6"/>
      <c r="JHC9" s="6"/>
      <c r="JHD9" s="6"/>
      <c r="JHE9" s="6"/>
      <c r="JHF9" s="6"/>
      <c r="JHG9" s="6"/>
      <c r="JHH9" s="6"/>
      <c r="JHI9" s="6"/>
      <c r="JHJ9" s="6"/>
      <c r="JHK9" s="6"/>
      <c r="JHL9" s="6"/>
      <c r="JHM9" s="6"/>
      <c r="JHN9" s="6"/>
      <c r="JHO9" s="6"/>
      <c r="JHP9" s="6"/>
      <c r="JHQ9" s="6"/>
      <c r="JHR9" s="6"/>
      <c r="JHS9" s="6"/>
      <c r="JHT9" s="6"/>
      <c r="JHU9" s="6"/>
      <c r="JHV9" s="6"/>
      <c r="JHW9" s="6"/>
      <c r="JHX9" s="6"/>
      <c r="JHY9" s="6"/>
      <c r="JHZ9" s="6"/>
      <c r="JIA9" s="6"/>
      <c r="JIB9" s="6"/>
      <c r="JIC9" s="6"/>
      <c r="JID9" s="6"/>
      <c r="JIE9" s="6"/>
      <c r="JIF9" s="6"/>
      <c r="JIG9" s="6"/>
      <c r="JIH9" s="6"/>
      <c r="JII9" s="6"/>
      <c r="JIJ9" s="6"/>
      <c r="JIK9" s="6"/>
      <c r="JIL9" s="6"/>
      <c r="JIM9" s="6"/>
      <c r="JIN9" s="6"/>
      <c r="JIO9" s="6"/>
      <c r="JIP9" s="6"/>
      <c r="JIQ9" s="6"/>
      <c r="JIR9" s="6"/>
      <c r="JIS9" s="6"/>
      <c r="JIT9" s="6"/>
      <c r="JIU9" s="6"/>
      <c r="JIV9" s="6"/>
      <c r="JIW9" s="6"/>
      <c r="JIX9" s="6"/>
      <c r="JIY9" s="6"/>
      <c r="JIZ9" s="6"/>
      <c r="JJA9" s="6"/>
      <c r="JJB9" s="6"/>
      <c r="JJC9" s="6"/>
      <c r="JJD9" s="6"/>
      <c r="JJE9" s="6"/>
      <c r="JJF9" s="6"/>
      <c r="JJG9" s="6"/>
      <c r="JJH9" s="6"/>
      <c r="JJI9" s="6"/>
      <c r="JJJ9" s="6"/>
      <c r="JJK9" s="6"/>
      <c r="JJL9" s="6"/>
      <c r="JJM9" s="6"/>
      <c r="JJN9" s="6"/>
      <c r="JJO9" s="6"/>
      <c r="JJP9" s="6"/>
      <c r="JJQ9" s="6"/>
      <c r="JJR9" s="6"/>
      <c r="JJS9" s="6"/>
      <c r="JJT9" s="6"/>
      <c r="JJU9" s="6"/>
      <c r="JJV9" s="6"/>
      <c r="JJW9" s="6"/>
      <c r="JJX9" s="6"/>
      <c r="JJY9" s="6"/>
      <c r="JJZ9" s="6"/>
      <c r="JKA9" s="6"/>
      <c r="JKB9" s="6"/>
      <c r="JKC9" s="6"/>
      <c r="JKD9" s="6"/>
      <c r="JKE9" s="6"/>
      <c r="JKF9" s="6"/>
      <c r="JKG9" s="6"/>
      <c r="JKH9" s="6"/>
      <c r="JKI9" s="6"/>
      <c r="JKJ9" s="6"/>
      <c r="JKK9" s="6"/>
      <c r="JKL9" s="6"/>
      <c r="JKM9" s="6"/>
      <c r="JKN9" s="6"/>
      <c r="JKO9" s="6"/>
      <c r="JKP9" s="6"/>
      <c r="JKQ9" s="6"/>
      <c r="JKR9" s="6"/>
      <c r="JKS9" s="6"/>
      <c r="JKT9" s="6"/>
      <c r="JKU9" s="6"/>
      <c r="JKV9" s="6"/>
      <c r="JKW9" s="6"/>
      <c r="JKX9" s="6"/>
      <c r="JKY9" s="6"/>
      <c r="JKZ9" s="6"/>
      <c r="JLA9" s="6"/>
      <c r="JLB9" s="6"/>
      <c r="JLC9" s="6"/>
      <c r="JLD9" s="6"/>
      <c r="JLE9" s="6"/>
      <c r="JLF9" s="6"/>
      <c r="JLG9" s="6"/>
      <c r="JLH9" s="6"/>
      <c r="JLI9" s="6"/>
      <c r="JLJ9" s="6"/>
      <c r="JLK9" s="6"/>
      <c r="JLL9" s="6"/>
      <c r="JLM9" s="6"/>
      <c r="JLN9" s="6"/>
      <c r="JLO9" s="6"/>
      <c r="JLP9" s="6"/>
      <c r="JLQ9" s="6"/>
      <c r="JLR9" s="6"/>
      <c r="JLS9" s="6"/>
      <c r="JLT9" s="6"/>
      <c r="JLU9" s="6"/>
      <c r="JLV9" s="6"/>
      <c r="JLW9" s="6"/>
      <c r="JLX9" s="6"/>
      <c r="JLY9" s="6"/>
      <c r="JLZ9" s="6"/>
      <c r="JMA9" s="6"/>
      <c r="JMB9" s="6"/>
      <c r="JMC9" s="6"/>
      <c r="JMD9" s="6"/>
      <c r="JME9" s="6"/>
      <c r="JMF9" s="6"/>
      <c r="JMG9" s="6"/>
      <c r="JMH9" s="6"/>
      <c r="JMI9" s="6"/>
      <c r="JMJ9" s="6"/>
      <c r="JMK9" s="6"/>
      <c r="JML9" s="6"/>
      <c r="JMM9" s="6"/>
      <c r="JMN9" s="6"/>
      <c r="JMO9" s="6"/>
      <c r="JMP9" s="6"/>
      <c r="JMQ9" s="6"/>
      <c r="JMR9" s="6"/>
      <c r="JMS9" s="6"/>
      <c r="JMT9" s="6"/>
      <c r="JMU9" s="6"/>
      <c r="JMV9" s="6"/>
      <c r="JMW9" s="6"/>
      <c r="JMX9" s="6"/>
      <c r="JMY9" s="6"/>
      <c r="JMZ9" s="6"/>
      <c r="JNA9" s="6"/>
      <c r="JNB9" s="6"/>
      <c r="JNC9" s="6"/>
      <c r="JND9" s="6"/>
      <c r="JNE9" s="6"/>
      <c r="JNF9" s="6"/>
      <c r="JNG9" s="6"/>
      <c r="JNH9" s="6"/>
      <c r="JNI9" s="6"/>
      <c r="JNJ9" s="6"/>
      <c r="JNK9" s="6"/>
      <c r="JNL9" s="6"/>
      <c r="JNM9" s="6"/>
      <c r="JNN9" s="6"/>
      <c r="JNO9" s="6"/>
      <c r="JNP9" s="6"/>
      <c r="JNQ9" s="6"/>
      <c r="JNR9" s="6"/>
      <c r="JNS9" s="6"/>
      <c r="JNT9" s="6"/>
      <c r="JNU9" s="6"/>
      <c r="JNV9" s="6"/>
      <c r="JNW9" s="6"/>
      <c r="JNX9" s="6"/>
      <c r="JNY9" s="6"/>
      <c r="JNZ9" s="6"/>
      <c r="JOA9" s="6"/>
      <c r="JOB9" s="6"/>
      <c r="JOC9" s="6"/>
      <c r="JOD9" s="6"/>
      <c r="JOE9" s="6"/>
      <c r="JOF9" s="6"/>
      <c r="JOG9" s="6"/>
      <c r="JOH9" s="6"/>
      <c r="JOI9" s="6"/>
      <c r="JOJ9" s="6"/>
      <c r="JOK9" s="6"/>
      <c r="JOL9" s="6"/>
      <c r="JOM9" s="6"/>
      <c r="JON9" s="6"/>
      <c r="JOO9" s="6"/>
      <c r="JOP9" s="6"/>
      <c r="JOQ9" s="6"/>
      <c r="JOR9" s="6"/>
      <c r="JOS9" s="6"/>
      <c r="JOT9" s="6"/>
      <c r="JOU9" s="6"/>
      <c r="JOV9" s="6"/>
      <c r="JOW9" s="6"/>
      <c r="JOX9" s="6"/>
      <c r="JOY9" s="6"/>
      <c r="JOZ9" s="6"/>
      <c r="JPA9" s="6"/>
      <c r="JPB9" s="6"/>
      <c r="JPC9" s="6"/>
      <c r="JPD9" s="6"/>
      <c r="JPE9" s="6"/>
      <c r="JPF9" s="6"/>
      <c r="JPG9" s="6"/>
      <c r="JPH9" s="6"/>
      <c r="JPI9" s="6"/>
      <c r="JPJ9" s="6"/>
      <c r="JPK9" s="6"/>
      <c r="JPL9" s="6"/>
      <c r="JPM9" s="6"/>
      <c r="JPN9" s="6"/>
      <c r="JPO9" s="6"/>
      <c r="JPP9" s="6"/>
      <c r="JPQ9" s="6"/>
      <c r="JPR9" s="6"/>
      <c r="JPS9" s="6"/>
      <c r="JPT9" s="6"/>
      <c r="JPU9" s="6"/>
      <c r="JPV9" s="6"/>
      <c r="JPW9" s="6"/>
      <c r="JPX9" s="6"/>
      <c r="JPY9" s="6"/>
      <c r="JPZ9" s="6"/>
      <c r="JQA9" s="6"/>
      <c r="JQB9" s="6"/>
      <c r="JQC9" s="6"/>
      <c r="JQD9" s="6"/>
      <c r="JQE9" s="6"/>
      <c r="JQF9" s="6"/>
      <c r="JQG9" s="6"/>
      <c r="JQH9" s="6"/>
      <c r="JQI9" s="6"/>
      <c r="JQJ9" s="6"/>
      <c r="JQK9" s="6"/>
      <c r="JQL9" s="6"/>
      <c r="JQM9" s="6"/>
      <c r="JQN9" s="6"/>
      <c r="JQO9" s="6"/>
      <c r="JQP9" s="6"/>
      <c r="JQQ9" s="6"/>
      <c r="JQR9" s="6"/>
      <c r="JQS9" s="6"/>
      <c r="JQT9" s="6"/>
      <c r="JQU9" s="6"/>
      <c r="JQV9" s="6"/>
      <c r="JQW9" s="6"/>
      <c r="JQX9" s="6"/>
      <c r="JQY9" s="6"/>
      <c r="JQZ9" s="6"/>
      <c r="JRA9" s="6"/>
      <c r="JRB9" s="6"/>
      <c r="JRC9" s="6"/>
      <c r="JRD9" s="6"/>
      <c r="JRE9" s="6"/>
      <c r="JRF9" s="6"/>
      <c r="JRG9" s="6"/>
      <c r="JRH9" s="6"/>
      <c r="JRI9" s="6"/>
      <c r="JRJ9" s="6"/>
      <c r="JRK9" s="6"/>
      <c r="JRL9" s="6"/>
      <c r="JRM9" s="6"/>
      <c r="JRN9" s="6"/>
      <c r="JRO9" s="6"/>
      <c r="JRP9" s="6"/>
      <c r="JRQ9" s="6"/>
      <c r="JRR9" s="6"/>
      <c r="JRS9" s="6"/>
      <c r="JRT9" s="6"/>
      <c r="JRU9" s="6"/>
      <c r="JRV9" s="6"/>
      <c r="JRW9" s="6"/>
      <c r="JRX9" s="6"/>
      <c r="JRY9" s="6"/>
      <c r="JRZ9" s="6"/>
      <c r="JSA9" s="6"/>
      <c r="JSB9" s="6"/>
      <c r="JSC9" s="6"/>
      <c r="JSD9" s="6"/>
      <c r="JSE9" s="6"/>
      <c r="JSF9" s="6"/>
      <c r="JSG9" s="6"/>
      <c r="JSH9" s="6"/>
      <c r="JSI9" s="6"/>
      <c r="JSJ9" s="6"/>
      <c r="JSK9" s="6"/>
      <c r="JSL9" s="6"/>
      <c r="JSM9" s="6"/>
      <c r="JSN9" s="6"/>
      <c r="JSO9" s="6"/>
      <c r="JSP9" s="6"/>
      <c r="JSQ9" s="6"/>
      <c r="JSR9" s="6"/>
      <c r="JSS9" s="6"/>
      <c r="JST9" s="6"/>
      <c r="JSU9" s="6"/>
      <c r="JSV9" s="6"/>
      <c r="JSW9" s="6"/>
      <c r="JSX9" s="6"/>
      <c r="JSY9" s="6"/>
      <c r="JSZ9" s="6"/>
      <c r="JTA9" s="6"/>
      <c r="JTB9" s="6"/>
      <c r="JTC9" s="6"/>
      <c r="JTD9" s="6"/>
      <c r="JTE9" s="6"/>
      <c r="JTF9" s="6"/>
      <c r="JTG9" s="6"/>
      <c r="JTH9" s="6"/>
      <c r="JTI9" s="6"/>
      <c r="JTJ9" s="6"/>
      <c r="JTK9" s="6"/>
      <c r="JTL9" s="6"/>
      <c r="JTM9" s="6"/>
      <c r="JTN9" s="6"/>
      <c r="JTO9" s="6"/>
      <c r="JTP9" s="6"/>
      <c r="JTQ9" s="6"/>
      <c r="JTR9" s="6"/>
      <c r="JTS9" s="6"/>
      <c r="JTT9" s="6"/>
      <c r="JTU9" s="6"/>
      <c r="JTV9" s="6"/>
      <c r="JTW9" s="6"/>
      <c r="JTX9" s="6"/>
      <c r="JTY9" s="6"/>
      <c r="JTZ9" s="6"/>
      <c r="JUA9" s="6"/>
      <c r="JUB9" s="6"/>
      <c r="JUC9" s="6"/>
      <c r="JUD9" s="6"/>
      <c r="JUE9" s="6"/>
      <c r="JUF9" s="6"/>
      <c r="JUG9" s="6"/>
      <c r="JUH9" s="6"/>
      <c r="JUI9" s="6"/>
      <c r="JUJ9" s="6"/>
      <c r="JUK9" s="6"/>
      <c r="JUL9" s="6"/>
      <c r="JUM9" s="6"/>
      <c r="JUN9" s="6"/>
      <c r="JUO9" s="6"/>
      <c r="JUP9" s="6"/>
      <c r="JUQ9" s="6"/>
      <c r="JUR9" s="6"/>
      <c r="JUS9" s="6"/>
      <c r="JUT9" s="6"/>
      <c r="JUU9" s="6"/>
      <c r="JUV9" s="6"/>
      <c r="JUW9" s="6"/>
      <c r="JUX9" s="6"/>
      <c r="JUY9" s="6"/>
      <c r="JUZ9" s="6"/>
      <c r="JVA9" s="6"/>
      <c r="JVB9" s="6"/>
      <c r="JVC9" s="6"/>
      <c r="JVD9" s="6"/>
      <c r="JVE9" s="6"/>
      <c r="JVF9" s="6"/>
      <c r="JVG9" s="6"/>
      <c r="JVH9" s="6"/>
      <c r="JVI9" s="6"/>
      <c r="JVJ9" s="6"/>
      <c r="JVK9" s="6"/>
      <c r="JVL9" s="6"/>
      <c r="JVM9" s="6"/>
      <c r="JVN9" s="6"/>
      <c r="JVO9" s="6"/>
      <c r="JVP9" s="6"/>
      <c r="JVQ9" s="6"/>
      <c r="JVR9" s="6"/>
      <c r="JVS9" s="6"/>
      <c r="JVT9" s="6"/>
      <c r="JVU9" s="6"/>
      <c r="JVV9" s="6"/>
      <c r="JVW9" s="6"/>
      <c r="JVX9" s="6"/>
      <c r="JVY9" s="6"/>
      <c r="JVZ9" s="6"/>
      <c r="JWA9" s="6"/>
      <c r="JWB9" s="6"/>
      <c r="JWC9" s="6"/>
      <c r="JWD9" s="6"/>
      <c r="JWE9" s="6"/>
      <c r="JWF9" s="6"/>
      <c r="JWG9" s="6"/>
      <c r="JWH9" s="6"/>
      <c r="JWI9" s="6"/>
      <c r="JWJ9" s="6"/>
      <c r="JWK9" s="6"/>
      <c r="JWL9" s="6"/>
      <c r="JWM9" s="6"/>
      <c r="JWN9" s="6"/>
      <c r="JWO9" s="6"/>
      <c r="JWP9" s="6"/>
      <c r="JWQ9" s="6"/>
      <c r="JWR9" s="6"/>
      <c r="JWS9" s="6"/>
      <c r="JWT9" s="6"/>
      <c r="JWU9" s="6"/>
      <c r="JWV9" s="6"/>
      <c r="JWW9" s="6"/>
      <c r="JWX9" s="6"/>
      <c r="JWY9" s="6"/>
      <c r="JWZ9" s="6"/>
      <c r="JXA9" s="6"/>
      <c r="JXB9" s="6"/>
      <c r="JXC9" s="6"/>
      <c r="JXD9" s="6"/>
      <c r="JXE9" s="6"/>
      <c r="JXF9" s="6"/>
      <c r="JXG9" s="6"/>
      <c r="JXH9" s="6"/>
      <c r="JXI9" s="6"/>
      <c r="JXJ9" s="6"/>
      <c r="JXK9" s="6"/>
      <c r="JXL9" s="6"/>
      <c r="JXM9" s="6"/>
      <c r="JXN9" s="6"/>
      <c r="JXO9" s="6"/>
      <c r="JXP9" s="6"/>
      <c r="JXQ9" s="6"/>
      <c r="JXR9" s="6"/>
      <c r="JXS9" s="6"/>
      <c r="JXT9" s="6"/>
      <c r="JXU9" s="6"/>
      <c r="JXV9" s="6"/>
      <c r="JXW9" s="6"/>
      <c r="JXX9" s="6"/>
      <c r="JXY9" s="6"/>
      <c r="JXZ9" s="6"/>
      <c r="JYA9" s="6"/>
      <c r="JYB9" s="6"/>
      <c r="JYC9" s="6"/>
      <c r="JYD9" s="6"/>
      <c r="JYE9" s="6"/>
      <c r="JYF9" s="6"/>
      <c r="JYG9" s="6"/>
      <c r="JYH9" s="6"/>
      <c r="JYI9" s="6"/>
      <c r="JYJ9" s="6"/>
      <c r="JYK9" s="6"/>
      <c r="JYL9" s="6"/>
      <c r="JYM9" s="6"/>
      <c r="JYN9" s="6"/>
      <c r="JYO9" s="6"/>
      <c r="JYP9" s="6"/>
      <c r="JYQ9" s="6"/>
      <c r="JYR9" s="6"/>
      <c r="JYS9" s="6"/>
      <c r="JYT9" s="6"/>
      <c r="JYU9" s="6"/>
      <c r="JYV9" s="6"/>
      <c r="JYW9" s="6"/>
      <c r="JYX9" s="6"/>
      <c r="JYY9" s="6"/>
      <c r="JYZ9" s="6"/>
      <c r="JZA9" s="6"/>
      <c r="JZB9" s="6"/>
      <c r="JZC9" s="6"/>
      <c r="JZD9" s="6"/>
      <c r="JZE9" s="6"/>
      <c r="JZF9" s="6"/>
      <c r="JZG9" s="6"/>
      <c r="JZH9" s="6"/>
      <c r="JZI9" s="6"/>
      <c r="JZJ9" s="6"/>
      <c r="JZK9" s="6"/>
      <c r="JZL9" s="6"/>
      <c r="JZM9" s="6"/>
      <c r="JZN9" s="6"/>
      <c r="JZO9" s="6"/>
      <c r="JZP9" s="6"/>
      <c r="JZQ9" s="6"/>
      <c r="JZR9" s="6"/>
      <c r="JZS9" s="6"/>
      <c r="JZT9" s="6"/>
      <c r="JZU9" s="6"/>
      <c r="JZV9" s="6"/>
      <c r="JZW9" s="6"/>
      <c r="JZX9" s="6"/>
      <c r="JZY9" s="6"/>
      <c r="JZZ9" s="6"/>
      <c r="KAA9" s="6"/>
      <c r="KAB9" s="6"/>
      <c r="KAC9" s="6"/>
      <c r="KAD9" s="6"/>
      <c r="KAE9" s="6"/>
      <c r="KAF9" s="6"/>
      <c r="KAG9" s="6"/>
      <c r="KAH9" s="6"/>
      <c r="KAI9" s="6"/>
      <c r="KAJ9" s="6"/>
      <c r="KAK9" s="6"/>
      <c r="KAL9" s="6"/>
      <c r="KAM9" s="6"/>
      <c r="KAN9" s="6"/>
      <c r="KAO9" s="6"/>
      <c r="KAP9" s="6"/>
      <c r="KAQ9" s="6"/>
      <c r="KAR9" s="6"/>
      <c r="KAS9" s="6"/>
      <c r="KAT9" s="6"/>
      <c r="KAU9" s="6"/>
      <c r="KAV9" s="6"/>
      <c r="KAW9" s="6"/>
      <c r="KAX9" s="6"/>
      <c r="KAY9" s="6"/>
      <c r="KAZ9" s="6"/>
      <c r="KBA9" s="6"/>
      <c r="KBB9" s="6"/>
      <c r="KBC9" s="6"/>
      <c r="KBD9" s="6"/>
      <c r="KBE9" s="6"/>
      <c r="KBF9" s="6"/>
      <c r="KBG9" s="6"/>
      <c r="KBH9" s="6"/>
      <c r="KBI9" s="6"/>
      <c r="KBJ9" s="6"/>
      <c r="KBK9" s="6"/>
      <c r="KBL9" s="6"/>
      <c r="KBM9" s="6"/>
      <c r="KBN9" s="6"/>
      <c r="KBO9" s="6"/>
      <c r="KBP9" s="6"/>
      <c r="KBQ9" s="6"/>
      <c r="KBR9" s="6"/>
      <c r="KBS9" s="6"/>
      <c r="KBT9" s="6"/>
      <c r="KBU9" s="6"/>
      <c r="KBV9" s="6"/>
      <c r="KBW9" s="6"/>
      <c r="KBX9" s="6"/>
      <c r="KBY9" s="6"/>
      <c r="KBZ9" s="6"/>
      <c r="KCA9" s="6"/>
      <c r="KCB9" s="6"/>
      <c r="KCC9" s="6"/>
      <c r="KCD9" s="6"/>
      <c r="KCE9" s="6"/>
      <c r="KCF9" s="6"/>
      <c r="KCG9" s="6"/>
      <c r="KCH9" s="6"/>
      <c r="KCI9" s="6"/>
      <c r="KCJ9" s="6"/>
      <c r="KCK9" s="6"/>
      <c r="KCL9" s="6"/>
      <c r="KCM9" s="6"/>
      <c r="KCN9" s="6"/>
      <c r="KCO9" s="6"/>
      <c r="KCP9" s="6"/>
      <c r="KCQ9" s="6"/>
      <c r="KCR9" s="6"/>
      <c r="KCS9" s="6"/>
      <c r="KCT9" s="6"/>
      <c r="KCU9" s="6"/>
      <c r="KCV9" s="6"/>
      <c r="KCW9" s="6"/>
      <c r="KCX9" s="6"/>
      <c r="KCY9" s="6"/>
      <c r="KCZ9" s="6"/>
      <c r="KDA9" s="6"/>
      <c r="KDB9" s="6"/>
      <c r="KDC9" s="6"/>
      <c r="KDD9" s="6"/>
      <c r="KDE9" s="6"/>
      <c r="KDF9" s="6"/>
      <c r="KDG9" s="6"/>
      <c r="KDH9" s="6"/>
      <c r="KDI9" s="6"/>
      <c r="KDJ9" s="6"/>
      <c r="KDK9" s="6"/>
      <c r="KDL9" s="6"/>
      <c r="KDM9" s="6"/>
      <c r="KDN9" s="6"/>
      <c r="KDO9" s="6"/>
      <c r="KDP9" s="6"/>
      <c r="KDQ9" s="6"/>
      <c r="KDR9" s="6"/>
      <c r="KDS9" s="6"/>
      <c r="KDT9" s="6"/>
      <c r="KDU9" s="6"/>
      <c r="KDV9" s="6"/>
      <c r="KDW9" s="6"/>
      <c r="KDX9" s="6"/>
      <c r="KDY9" s="6"/>
      <c r="KDZ9" s="6"/>
      <c r="KEA9" s="6"/>
      <c r="KEB9" s="6"/>
      <c r="KEC9" s="6"/>
      <c r="KED9" s="6"/>
      <c r="KEE9" s="6"/>
      <c r="KEF9" s="6"/>
      <c r="KEG9" s="6"/>
      <c r="KEH9" s="6"/>
      <c r="KEI9" s="6"/>
      <c r="KEJ9" s="6"/>
      <c r="KEK9" s="6"/>
      <c r="KEL9" s="6"/>
      <c r="KEM9" s="6"/>
      <c r="KEN9" s="6"/>
      <c r="KEO9" s="6"/>
      <c r="KEP9" s="6"/>
      <c r="KEQ9" s="6"/>
      <c r="KER9" s="6"/>
      <c r="KES9" s="6"/>
      <c r="KET9" s="6"/>
      <c r="KEU9" s="6"/>
      <c r="KEV9" s="6"/>
      <c r="KEW9" s="6"/>
      <c r="KEX9" s="6"/>
      <c r="KEY9" s="6"/>
      <c r="KEZ9" s="6"/>
      <c r="KFA9" s="6"/>
      <c r="KFB9" s="6"/>
      <c r="KFC9" s="6"/>
      <c r="KFD9" s="6"/>
      <c r="KFE9" s="6"/>
      <c r="KFF9" s="6"/>
      <c r="KFG9" s="6"/>
      <c r="KFH9" s="6"/>
      <c r="KFI9" s="6"/>
      <c r="KFJ9" s="6"/>
      <c r="KFK9" s="6"/>
      <c r="KFL9" s="6"/>
      <c r="KFM9" s="6"/>
      <c r="KFN9" s="6"/>
      <c r="KFO9" s="6"/>
      <c r="KFP9" s="6"/>
      <c r="KFQ9" s="6"/>
      <c r="KFR9" s="6"/>
      <c r="KFS9" s="6"/>
      <c r="KFT9" s="6"/>
      <c r="KFU9" s="6"/>
      <c r="KFV9" s="6"/>
      <c r="KFW9" s="6"/>
      <c r="KFX9" s="6"/>
      <c r="KFY9" s="6"/>
      <c r="KFZ9" s="6"/>
      <c r="KGA9" s="6"/>
      <c r="KGB9" s="6"/>
      <c r="KGC9" s="6"/>
      <c r="KGD9" s="6"/>
      <c r="KGE9" s="6"/>
      <c r="KGF9" s="6"/>
      <c r="KGG9" s="6"/>
      <c r="KGH9" s="6"/>
      <c r="KGI9" s="6"/>
      <c r="KGJ9" s="6"/>
      <c r="KGK9" s="6"/>
      <c r="KGL9" s="6"/>
      <c r="KGM9" s="6"/>
      <c r="KGN9" s="6"/>
      <c r="KGO9" s="6"/>
      <c r="KGP9" s="6"/>
      <c r="KGQ9" s="6"/>
      <c r="KGR9" s="6"/>
      <c r="KGS9" s="6"/>
      <c r="KGT9" s="6"/>
      <c r="KGU9" s="6"/>
      <c r="KGV9" s="6"/>
      <c r="KGW9" s="6"/>
      <c r="KGX9" s="6"/>
      <c r="KGY9" s="6"/>
      <c r="KGZ9" s="6"/>
      <c r="KHA9" s="6"/>
      <c r="KHB9" s="6"/>
      <c r="KHC9" s="6"/>
      <c r="KHD9" s="6"/>
      <c r="KHE9" s="6"/>
      <c r="KHF9" s="6"/>
      <c r="KHG9" s="6"/>
      <c r="KHH9" s="6"/>
      <c r="KHI9" s="6"/>
      <c r="KHJ9" s="6"/>
      <c r="KHK9" s="6"/>
      <c r="KHL9" s="6"/>
      <c r="KHM9" s="6"/>
      <c r="KHN9" s="6"/>
      <c r="KHO9" s="6"/>
      <c r="KHP9" s="6"/>
      <c r="KHQ9" s="6"/>
      <c r="KHR9" s="6"/>
      <c r="KHS9" s="6"/>
      <c r="KHT9" s="6"/>
      <c r="KHU9" s="6"/>
      <c r="KHV9" s="6"/>
      <c r="KHW9" s="6"/>
      <c r="KHX9" s="6"/>
      <c r="KHY9" s="6"/>
      <c r="KHZ9" s="6"/>
      <c r="KIA9" s="6"/>
      <c r="KIB9" s="6"/>
      <c r="KIC9" s="6"/>
      <c r="KID9" s="6"/>
      <c r="KIE9" s="6"/>
      <c r="KIF9" s="6"/>
      <c r="KIG9" s="6"/>
      <c r="KIH9" s="6"/>
      <c r="KII9" s="6"/>
      <c r="KIJ9" s="6"/>
      <c r="KIK9" s="6"/>
      <c r="KIL9" s="6"/>
      <c r="KIM9" s="6"/>
      <c r="KIN9" s="6"/>
      <c r="KIO9" s="6"/>
      <c r="KIP9" s="6"/>
      <c r="KIQ9" s="6"/>
      <c r="KIR9" s="6"/>
      <c r="KIS9" s="6"/>
      <c r="KIT9" s="6"/>
      <c r="KIU9" s="6"/>
      <c r="KIV9" s="6"/>
      <c r="KIW9" s="6"/>
      <c r="KIX9" s="6"/>
      <c r="KIY9" s="6"/>
      <c r="KIZ9" s="6"/>
      <c r="KJA9" s="6"/>
      <c r="KJB9" s="6"/>
      <c r="KJC9" s="6"/>
      <c r="KJD9" s="6"/>
      <c r="KJE9" s="6"/>
      <c r="KJF9" s="6"/>
      <c r="KJG9" s="6"/>
      <c r="KJH9" s="6"/>
      <c r="KJI9" s="6"/>
      <c r="KJJ9" s="6"/>
      <c r="KJK9" s="6"/>
      <c r="KJL9" s="6"/>
      <c r="KJM9" s="6"/>
      <c r="KJN9" s="6"/>
      <c r="KJO9" s="6"/>
      <c r="KJP9" s="6"/>
      <c r="KJQ9" s="6"/>
      <c r="KJR9" s="6"/>
      <c r="KJS9" s="6"/>
      <c r="KJT9" s="6"/>
      <c r="KJU9" s="6"/>
      <c r="KJV9" s="6"/>
      <c r="KJW9" s="6"/>
      <c r="KJX9" s="6"/>
      <c r="KJY9" s="6"/>
      <c r="KJZ9" s="6"/>
      <c r="KKA9" s="6"/>
      <c r="KKB9" s="6"/>
      <c r="KKC9" s="6"/>
      <c r="KKD9" s="6"/>
      <c r="KKE9" s="6"/>
      <c r="KKF9" s="6"/>
      <c r="KKG9" s="6"/>
      <c r="KKH9" s="6"/>
      <c r="KKI9" s="6"/>
      <c r="KKJ9" s="6"/>
      <c r="KKK9" s="6"/>
      <c r="KKL9" s="6"/>
      <c r="KKM9" s="6"/>
      <c r="KKN9" s="6"/>
      <c r="KKO9" s="6"/>
      <c r="KKP9" s="6"/>
      <c r="KKQ9" s="6"/>
      <c r="KKR9" s="6"/>
      <c r="KKS9" s="6"/>
      <c r="KKT9" s="6"/>
      <c r="KKU9" s="6"/>
      <c r="KKV9" s="6"/>
      <c r="KKW9" s="6"/>
      <c r="KKX9" s="6"/>
      <c r="KKY9" s="6"/>
      <c r="KKZ9" s="6"/>
      <c r="KLA9" s="6"/>
      <c r="KLB9" s="6"/>
      <c r="KLC9" s="6"/>
      <c r="KLD9" s="6"/>
      <c r="KLE9" s="6"/>
      <c r="KLF9" s="6"/>
      <c r="KLG9" s="6"/>
      <c r="KLH9" s="6"/>
      <c r="KLI9" s="6"/>
      <c r="KLJ9" s="6"/>
      <c r="KLK9" s="6"/>
      <c r="KLL9" s="6"/>
      <c r="KLM9" s="6"/>
      <c r="KLN9" s="6"/>
      <c r="KLO9" s="6"/>
      <c r="KLP9" s="6"/>
      <c r="KLQ9" s="6"/>
      <c r="KLR9" s="6"/>
      <c r="KLS9" s="6"/>
      <c r="KLT9" s="6"/>
      <c r="KLU9" s="6"/>
      <c r="KLV9" s="6"/>
      <c r="KLW9" s="6"/>
      <c r="KLX9" s="6"/>
      <c r="KLY9" s="6"/>
      <c r="KLZ9" s="6"/>
      <c r="KMA9" s="6"/>
      <c r="KMB9" s="6"/>
      <c r="KMC9" s="6"/>
      <c r="KMD9" s="6"/>
      <c r="KME9" s="6"/>
      <c r="KMF9" s="6"/>
      <c r="KMG9" s="6"/>
      <c r="KMH9" s="6"/>
      <c r="KMI9" s="6"/>
      <c r="KMJ9" s="6"/>
      <c r="KMK9" s="6"/>
      <c r="KML9" s="6"/>
      <c r="KMM9" s="6"/>
      <c r="KMN9" s="6"/>
      <c r="KMO9" s="6"/>
      <c r="KMP9" s="6"/>
      <c r="KMQ9" s="6"/>
      <c r="KMR9" s="6"/>
      <c r="KMS9" s="6"/>
      <c r="KMT9" s="6"/>
      <c r="KMU9" s="6"/>
      <c r="KMV9" s="6"/>
      <c r="KMW9" s="6"/>
      <c r="KMX9" s="6"/>
      <c r="KMY9" s="6"/>
      <c r="KMZ9" s="6"/>
      <c r="KNA9" s="6"/>
      <c r="KNB9" s="6"/>
      <c r="KNC9" s="6"/>
      <c r="KND9" s="6"/>
      <c r="KNE9" s="6"/>
      <c r="KNF9" s="6"/>
      <c r="KNG9" s="6"/>
      <c r="KNH9" s="6"/>
      <c r="KNI9" s="6"/>
      <c r="KNJ9" s="6"/>
      <c r="KNK9" s="6"/>
      <c r="KNL9" s="6"/>
      <c r="KNM9" s="6"/>
      <c r="KNN9" s="6"/>
      <c r="KNO9" s="6"/>
      <c r="KNP9" s="6"/>
      <c r="KNQ9" s="6"/>
      <c r="KNR9" s="6"/>
      <c r="KNS9" s="6"/>
      <c r="KNT9" s="6"/>
      <c r="KNU9" s="6"/>
      <c r="KNV9" s="6"/>
      <c r="KNW9" s="6"/>
      <c r="KNX9" s="6"/>
      <c r="KNY9" s="6"/>
      <c r="KNZ9" s="6"/>
      <c r="KOA9" s="6"/>
      <c r="KOB9" s="6"/>
      <c r="KOC9" s="6"/>
      <c r="KOD9" s="6"/>
      <c r="KOE9" s="6"/>
      <c r="KOF9" s="6"/>
      <c r="KOG9" s="6"/>
      <c r="KOH9" s="6"/>
      <c r="KOI9" s="6"/>
      <c r="KOJ9" s="6"/>
      <c r="KOK9" s="6"/>
      <c r="KOL9" s="6"/>
      <c r="KOM9" s="6"/>
      <c r="KON9" s="6"/>
      <c r="KOO9" s="6"/>
      <c r="KOP9" s="6"/>
      <c r="KOQ9" s="6"/>
      <c r="KOR9" s="6"/>
      <c r="KOS9" s="6"/>
      <c r="KOT9" s="6"/>
      <c r="KOU9" s="6"/>
      <c r="KOV9" s="6"/>
      <c r="KOW9" s="6"/>
      <c r="KOX9" s="6"/>
      <c r="KOY9" s="6"/>
      <c r="KOZ9" s="6"/>
      <c r="KPA9" s="6"/>
      <c r="KPB9" s="6"/>
      <c r="KPC9" s="6"/>
      <c r="KPD9" s="6"/>
      <c r="KPE9" s="6"/>
      <c r="KPF9" s="6"/>
      <c r="KPG9" s="6"/>
      <c r="KPH9" s="6"/>
      <c r="KPI9" s="6"/>
      <c r="KPJ9" s="6"/>
      <c r="KPK9" s="6"/>
      <c r="KPL9" s="6"/>
      <c r="KPM9" s="6"/>
      <c r="KPN9" s="6"/>
      <c r="KPO9" s="6"/>
      <c r="KPP9" s="6"/>
      <c r="KPQ9" s="6"/>
      <c r="KPR9" s="6"/>
      <c r="KPS9" s="6"/>
      <c r="KPT9" s="6"/>
      <c r="KPU9" s="6"/>
      <c r="KPV9" s="6"/>
      <c r="KPW9" s="6"/>
      <c r="KPX9" s="6"/>
      <c r="KPY9" s="6"/>
      <c r="KPZ9" s="6"/>
      <c r="KQA9" s="6"/>
      <c r="KQB9" s="6"/>
      <c r="KQC9" s="6"/>
      <c r="KQD9" s="6"/>
      <c r="KQE9" s="6"/>
      <c r="KQF9" s="6"/>
      <c r="KQG9" s="6"/>
      <c r="KQH9" s="6"/>
      <c r="KQI9" s="6"/>
      <c r="KQJ9" s="6"/>
      <c r="KQK9" s="6"/>
      <c r="KQL9" s="6"/>
      <c r="KQM9" s="6"/>
      <c r="KQN9" s="6"/>
      <c r="KQO9" s="6"/>
      <c r="KQP9" s="6"/>
      <c r="KQQ9" s="6"/>
      <c r="KQR9" s="6"/>
      <c r="KQS9" s="6"/>
      <c r="KQT9" s="6"/>
      <c r="KQU9" s="6"/>
      <c r="KQV9" s="6"/>
      <c r="KQW9" s="6"/>
      <c r="KQX9" s="6"/>
      <c r="KQY9" s="6"/>
      <c r="KQZ9" s="6"/>
      <c r="KRA9" s="6"/>
      <c r="KRB9" s="6"/>
      <c r="KRC9" s="6"/>
      <c r="KRD9" s="6"/>
      <c r="KRE9" s="6"/>
      <c r="KRF9" s="6"/>
      <c r="KRG9" s="6"/>
      <c r="KRH9" s="6"/>
      <c r="KRI9" s="6"/>
      <c r="KRJ9" s="6"/>
      <c r="KRK9" s="6"/>
      <c r="KRL9" s="6"/>
      <c r="KRM9" s="6"/>
      <c r="KRN9" s="6"/>
      <c r="KRO9" s="6"/>
      <c r="KRP9" s="6"/>
      <c r="KRQ9" s="6"/>
      <c r="KRR9" s="6"/>
      <c r="KRS9" s="6"/>
      <c r="KRT9" s="6"/>
      <c r="KRU9" s="6"/>
      <c r="KRV9" s="6"/>
      <c r="KRW9" s="6"/>
      <c r="KRX9" s="6"/>
      <c r="KRY9" s="6"/>
      <c r="KRZ9" s="6"/>
      <c r="KSA9" s="6"/>
      <c r="KSB9" s="6"/>
      <c r="KSC9" s="6"/>
      <c r="KSD9" s="6"/>
      <c r="KSE9" s="6"/>
      <c r="KSF9" s="6"/>
      <c r="KSG9" s="6"/>
      <c r="KSH9" s="6"/>
      <c r="KSI9" s="6"/>
      <c r="KSJ9" s="6"/>
      <c r="KSK9" s="6"/>
      <c r="KSL9" s="6"/>
      <c r="KSM9" s="6"/>
      <c r="KSN9" s="6"/>
      <c r="KSO9" s="6"/>
      <c r="KSP9" s="6"/>
      <c r="KSQ9" s="6"/>
      <c r="KSR9" s="6"/>
      <c r="KSS9" s="6"/>
      <c r="KST9" s="6"/>
      <c r="KSU9" s="6"/>
      <c r="KSV9" s="6"/>
      <c r="KSW9" s="6"/>
      <c r="KSX9" s="6"/>
      <c r="KSY9" s="6"/>
      <c r="KSZ9" s="6"/>
      <c r="KTA9" s="6"/>
      <c r="KTB9" s="6"/>
      <c r="KTC9" s="6"/>
      <c r="KTD9" s="6"/>
      <c r="KTE9" s="6"/>
      <c r="KTF9" s="6"/>
      <c r="KTG9" s="6"/>
      <c r="KTH9" s="6"/>
      <c r="KTI9" s="6"/>
      <c r="KTJ9" s="6"/>
      <c r="KTK9" s="6"/>
      <c r="KTL9" s="6"/>
      <c r="KTM9" s="6"/>
      <c r="KTN9" s="6"/>
      <c r="KTO9" s="6"/>
      <c r="KTP9" s="6"/>
      <c r="KTQ9" s="6"/>
      <c r="KTR9" s="6"/>
      <c r="KTS9" s="6"/>
      <c r="KTT9" s="6"/>
      <c r="KTU9" s="6"/>
      <c r="KTV9" s="6"/>
      <c r="KTW9" s="6"/>
      <c r="KTX9" s="6"/>
      <c r="KTY9" s="6"/>
      <c r="KTZ9" s="6"/>
      <c r="KUA9" s="6"/>
      <c r="KUB9" s="6"/>
      <c r="KUC9" s="6"/>
      <c r="KUD9" s="6"/>
      <c r="KUE9" s="6"/>
      <c r="KUF9" s="6"/>
      <c r="KUG9" s="6"/>
      <c r="KUH9" s="6"/>
      <c r="KUI9" s="6"/>
      <c r="KUJ9" s="6"/>
      <c r="KUK9" s="6"/>
      <c r="KUL9" s="6"/>
      <c r="KUM9" s="6"/>
      <c r="KUN9" s="6"/>
      <c r="KUO9" s="6"/>
      <c r="KUP9" s="6"/>
      <c r="KUQ9" s="6"/>
      <c r="KUR9" s="6"/>
      <c r="KUS9" s="6"/>
      <c r="KUT9" s="6"/>
      <c r="KUU9" s="6"/>
      <c r="KUV9" s="6"/>
      <c r="KUW9" s="6"/>
      <c r="KUX9" s="6"/>
      <c r="KUY9" s="6"/>
      <c r="KUZ9" s="6"/>
      <c r="KVA9" s="6"/>
      <c r="KVB9" s="6"/>
      <c r="KVC9" s="6"/>
      <c r="KVD9" s="6"/>
      <c r="KVE9" s="6"/>
      <c r="KVF9" s="6"/>
      <c r="KVG9" s="6"/>
      <c r="KVH9" s="6"/>
      <c r="KVI9" s="6"/>
      <c r="KVJ9" s="6"/>
      <c r="KVK9" s="6"/>
      <c r="KVL9" s="6"/>
      <c r="KVM9" s="6"/>
      <c r="KVN9" s="6"/>
      <c r="KVO9" s="6"/>
      <c r="KVP9" s="6"/>
      <c r="KVQ9" s="6"/>
      <c r="KVR9" s="6"/>
      <c r="KVS9" s="6"/>
      <c r="KVT9" s="6"/>
      <c r="KVU9" s="6"/>
      <c r="KVV9" s="6"/>
      <c r="KVW9" s="6"/>
      <c r="KVX9" s="6"/>
      <c r="KVY9" s="6"/>
      <c r="KVZ9" s="6"/>
      <c r="KWA9" s="6"/>
      <c r="KWB9" s="6"/>
      <c r="KWC9" s="6"/>
      <c r="KWD9" s="6"/>
      <c r="KWE9" s="6"/>
      <c r="KWF9" s="6"/>
      <c r="KWG9" s="6"/>
      <c r="KWH9" s="6"/>
      <c r="KWI9" s="6"/>
      <c r="KWJ9" s="6"/>
      <c r="KWK9" s="6"/>
      <c r="KWL9" s="6"/>
      <c r="KWM9" s="6"/>
      <c r="KWN9" s="6"/>
      <c r="KWO9" s="6"/>
      <c r="KWP9" s="6"/>
      <c r="KWQ9" s="6"/>
      <c r="KWR9" s="6"/>
      <c r="KWS9" s="6"/>
      <c r="KWT9" s="6"/>
      <c r="KWU9" s="6"/>
      <c r="KWV9" s="6"/>
      <c r="KWW9" s="6"/>
      <c r="KWX9" s="6"/>
      <c r="KWY9" s="6"/>
      <c r="KWZ9" s="6"/>
      <c r="KXA9" s="6"/>
      <c r="KXB9" s="6"/>
      <c r="KXC9" s="6"/>
      <c r="KXD9" s="6"/>
      <c r="KXE9" s="6"/>
      <c r="KXF9" s="6"/>
      <c r="KXG9" s="6"/>
      <c r="KXH9" s="6"/>
      <c r="KXI9" s="6"/>
      <c r="KXJ9" s="6"/>
      <c r="KXK9" s="6"/>
      <c r="KXL9" s="6"/>
      <c r="KXM9" s="6"/>
      <c r="KXN9" s="6"/>
      <c r="KXO9" s="6"/>
      <c r="KXP9" s="6"/>
      <c r="KXQ9" s="6"/>
      <c r="KXR9" s="6"/>
      <c r="KXS9" s="6"/>
      <c r="KXT9" s="6"/>
      <c r="KXU9" s="6"/>
      <c r="KXV9" s="6"/>
      <c r="KXW9" s="6"/>
      <c r="KXX9" s="6"/>
      <c r="KXY9" s="6"/>
      <c r="KXZ9" s="6"/>
      <c r="KYA9" s="6"/>
      <c r="KYB9" s="6"/>
      <c r="KYC9" s="6"/>
      <c r="KYD9" s="6"/>
      <c r="KYE9" s="6"/>
      <c r="KYF9" s="6"/>
      <c r="KYG9" s="6"/>
      <c r="KYH9" s="6"/>
      <c r="KYI9" s="6"/>
      <c r="KYJ9" s="6"/>
      <c r="KYK9" s="6"/>
      <c r="KYL9" s="6"/>
      <c r="KYM9" s="6"/>
      <c r="KYN9" s="6"/>
      <c r="KYO9" s="6"/>
      <c r="KYP9" s="6"/>
      <c r="KYQ9" s="6"/>
      <c r="KYR9" s="6"/>
      <c r="KYS9" s="6"/>
      <c r="KYT9" s="6"/>
      <c r="KYU9" s="6"/>
      <c r="KYV9" s="6"/>
      <c r="KYW9" s="6"/>
      <c r="KYX9" s="6"/>
      <c r="KYY9" s="6"/>
      <c r="KYZ9" s="6"/>
      <c r="KZA9" s="6"/>
      <c r="KZB9" s="6"/>
      <c r="KZC9" s="6"/>
      <c r="KZD9" s="6"/>
      <c r="KZE9" s="6"/>
      <c r="KZF9" s="6"/>
      <c r="KZG9" s="6"/>
      <c r="KZH9" s="6"/>
      <c r="KZI9" s="6"/>
      <c r="KZJ9" s="6"/>
      <c r="KZK9" s="6"/>
      <c r="KZL9" s="6"/>
      <c r="KZM9" s="6"/>
      <c r="KZN9" s="6"/>
      <c r="KZO9" s="6"/>
      <c r="KZP9" s="6"/>
      <c r="KZQ9" s="6"/>
      <c r="KZR9" s="6"/>
      <c r="KZS9" s="6"/>
      <c r="KZT9" s="6"/>
      <c r="KZU9" s="6"/>
      <c r="KZV9" s="6"/>
      <c r="KZW9" s="6"/>
      <c r="KZX9" s="6"/>
      <c r="KZY9" s="6"/>
      <c r="KZZ9" s="6"/>
      <c r="LAA9" s="6"/>
      <c r="LAB9" s="6"/>
      <c r="LAC9" s="6"/>
      <c r="LAD9" s="6"/>
      <c r="LAE9" s="6"/>
      <c r="LAF9" s="6"/>
      <c r="LAG9" s="6"/>
      <c r="LAH9" s="6"/>
      <c r="LAI9" s="6"/>
      <c r="LAJ9" s="6"/>
      <c r="LAK9" s="6"/>
      <c r="LAL9" s="6"/>
      <c r="LAM9" s="6"/>
      <c r="LAN9" s="6"/>
      <c r="LAO9" s="6"/>
      <c r="LAP9" s="6"/>
      <c r="LAQ9" s="6"/>
      <c r="LAR9" s="6"/>
      <c r="LAS9" s="6"/>
      <c r="LAT9" s="6"/>
      <c r="LAU9" s="6"/>
      <c r="LAV9" s="6"/>
      <c r="LAW9" s="6"/>
      <c r="LAX9" s="6"/>
      <c r="LAY9" s="6"/>
      <c r="LAZ9" s="6"/>
      <c r="LBA9" s="6"/>
      <c r="LBB9" s="6"/>
      <c r="LBC9" s="6"/>
      <c r="LBD9" s="6"/>
      <c r="LBE9" s="6"/>
      <c r="LBF9" s="6"/>
      <c r="LBG9" s="6"/>
      <c r="LBH9" s="6"/>
      <c r="LBI9" s="6"/>
      <c r="LBJ9" s="6"/>
      <c r="LBK9" s="6"/>
      <c r="LBL9" s="6"/>
      <c r="LBM9" s="6"/>
      <c r="LBN9" s="6"/>
      <c r="LBO9" s="6"/>
      <c r="LBP9" s="6"/>
      <c r="LBQ9" s="6"/>
      <c r="LBR9" s="6"/>
      <c r="LBS9" s="6"/>
      <c r="LBT9" s="6"/>
      <c r="LBU9" s="6"/>
      <c r="LBV9" s="6"/>
      <c r="LBW9" s="6"/>
      <c r="LBX9" s="6"/>
      <c r="LBY9" s="6"/>
      <c r="LBZ9" s="6"/>
      <c r="LCA9" s="6"/>
      <c r="LCB9" s="6"/>
      <c r="LCC9" s="6"/>
      <c r="LCD9" s="6"/>
      <c r="LCE9" s="6"/>
      <c r="LCF9" s="6"/>
      <c r="LCG9" s="6"/>
      <c r="LCH9" s="6"/>
      <c r="LCI9" s="6"/>
      <c r="LCJ9" s="6"/>
      <c r="LCK9" s="6"/>
      <c r="LCL9" s="6"/>
      <c r="LCM9" s="6"/>
      <c r="LCN9" s="6"/>
      <c r="LCO9" s="6"/>
      <c r="LCP9" s="6"/>
      <c r="LCQ9" s="6"/>
      <c r="LCR9" s="6"/>
      <c r="LCS9" s="6"/>
      <c r="LCT9" s="6"/>
      <c r="LCU9" s="6"/>
      <c r="LCV9" s="6"/>
      <c r="LCW9" s="6"/>
      <c r="LCX9" s="6"/>
      <c r="LCY9" s="6"/>
      <c r="LCZ9" s="6"/>
      <c r="LDA9" s="6"/>
      <c r="LDB9" s="6"/>
      <c r="LDC9" s="6"/>
      <c r="LDD9" s="6"/>
      <c r="LDE9" s="6"/>
      <c r="LDF9" s="6"/>
      <c r="LDG9" s="6"/>
      <c r="LDH9" s="6"/>
      <c r="LDI9" s="6"/>
      <c r="LDJ9" s="6"/>
      <c r="LDK9" s="6"/>
      <c r="LDL9" s="6"/>
      <c r="LDM9" s="6"/>
      <c r="LDN9" s="6"/>
      <c r="LDO9" s="6"/>
      <c r="LDP9" s="6"/>
      <c r="LDQ9" s="6"/>
      <c r="LDR9" s="6"/>
      <c r="LDS9" s="6"/>
      <c r="LDT9" s="6"/>
      <c r="LDU9" s="6"/>
      <c r="LDV9" s="6"/>
      <c r="LDW9" s="6"/>
      <c r="LDX9" s="6"/>
      <c r="LDY9" s="6"/>
      <c r="LDZ9" s="6"/>
      <c r="LEA9" s="6"/>
      <c r="LEB9" s="6"/>
      <c r="LEC9" s="6"/>
      <c r="LED9" s="6"/>
      <c r="LEE9" s="6"/>
      <c r="LEF9" s="6"/>
      <c r="LEG9" s="6"/>
      <c r="LEH9" s="6"/>
      <c r="LEI9" s="6"/>
      <c r="LEJ9" s="6"/>
      <c r="LEK9" s="6"/>
      <c r="LEL9" s="6"/>
      <c r="LEM9" s="6"/>
      <c r="LEN9" s="6"/>
      <c r="LEO9" s="6"/>
      <c r="LEP9" s="6"/>
      <c r="LEQ9" s="6"/>
      <c r="LER9" s="6"/>
      <c r="LES9" s="6"/>
      <c r="LET9" s="6"/>
      <c r="LEU9" s="6"/>
      <c r="LEV9" s="6"/>
      <c r="LEW9" s="6"/>
      <c r="LEX9" s="6"/>
      <c r="LEY9" s="6"/>
      <c r="LEZ9" s="6"/>
      <c r="LFA9" s="6"/>
      <c r="LFB9" s="6"/>
      <c r="LFC9" s="6"/>
      <c r="LFD9" s="6"/>
      <c r="LFE9" s="6"/>
      <c r="LFF9" s="6"/>
      <c r="LFG9" s="6"/>
      <c r="LFH9" s="6"/>
      <c r="LFI9" s="6"/>
      <c r="LFJ9" s="6"/>
      <c r="LFK9" s="6"/>
      <c r="LFL9" s="6"/>
      <c r="LFM9" s="6"/>
      <c r="LFN9" s="6"/>
      <c r="LFO9" s="6"/>
      <c r="LFP9" s="6"/>
      <c r="LFQ9" s="6"/>
      <c r="LFR9" s="6"/>
      <c r="LFS9" s="6"/>
      <c r="LFT9" s="6"/>
      <c r="LFU9" s="6"/>
      <c r="LFV9" s="6"/>
      <c r="LFW9" s="6"/>
      <c r="LFX9" s="6"/>
      <c r="LFY9" s="6"/>
      <c r="LFZ9" s="6"/>
      <c r="LGA9" s="6"/>
      <c r="LGB9" s="6"/>
      <c r="LGC9" s="6"/>
      <c r="LGD9" s="6"/>
      <c r="LGE9" s="6"/>
      <c r="LGF9" s="6"/>
      <c r="LGG9" s="6"/>
      <c r="LGH9" s="6"/>
      <c r="LGI9" s="6"/>
      <c r="LGJ9" s="6"/>
      <c r="LGK9" s="6"/>
      <c r="LGL9" s="6"/>
      <c r="LGM9" s="6"/>
      <c r="LGN9" s="6"/>
      <c r="LGO9" s="6"/>
      <c r="LGP9" s="6"/>
      <c r="LGQ9" s="6"/>
      <c r="LGR9" s="6"/>
      <c r="LGS9" s="6"/>
      <c r="LGT9" s="6"/>
      <c r="LGU9" s="6"/>
      <c r="LGV9" s="6"/>
      <c r="LGW9" s="6"/>
      <c r="LGX9" s="6"/>
      <c r="LGY9" s="6"/>
      <c r="LGZ9" s="6"/>
      <c r="LHA9" s="6"/>
      <c r="LHB9" s="6"/>
      <c r="LHC9" s="6"/>
      <c r="LHD9" s="6"/>
      <c r="LHE9" s="6"/>
      <c r="LHF9" s="6"/>
      <c r="LHG9" s="6"/>
      <c r="LHH9" s="6"/>
      <c r="LHI9" s="6"/>
      <c r="LHJ9" s="6"/>
      <c r="LHK9" s="6"/>
      <c r="LHL9" s="6"/>
      <c r="LHM9" s="6"/>
      <c r="LHN9" s="6"/>
      <c r="LHO9" s="6"/>
      <c r="LHP9" s="6"/>
      <c r="LHQ9" s="6"/>
      <c r="LHR9" s="6"/>
      <c r="LHS9" s="6"/>
      <c r="LHT9" s="6"/>
      <c r="LHU9" s="6"/>
      <c r="LHV9" s="6"/>
      <c r="LHW9" s="6"/>
      <c r="LHX9" s="6"/>
      <c r="LHY9" s="6"/>
      <c r="LHZ9" s="6"/>
      <c r="LIA9" s="6"/>
      <c r="LIB9" s="6"/>
      <c r="LIC9" s="6"/>
      <c r="LID9" s="6"/>
      <c r="LIE9" s="6"/>
      <c r="LIF9" s="6"/>
      <c r="LIG9" s="6"/>
      <c r="LIH9" s="6"/>
      <c r="LII9" s="6"/>
      <c r="LIJ9" s="6"/>
      <c r="LIK9" s="6"/>
      <c r="LIL9" s="6"/>
      <c r="LIM9" s="6"/>
      <c r="LIN9" s="6"/>
      <c r="LIO9" s="6"/>
      <c r="LIP9" s="6"/>
      <c r="LIQ9" s="6"/>
      <c r="LIR9" s="6"/>
      <c r="LIS9" s="6"/>
      <c r="LIT9" s="6"/>
      <c r="LIU9" s="6"/>
      <c r="LIV9" s="6"/>
      <c r="LIW9" s="6"/>
      <c r="LIX9" s="6"/>
      <c r="LIY9" s="6"/>
      <c r="LIZ9" s="6"/>
      <c r="LJA9" s="6"/>
      <c r="LJB9" s="6"/>
      <c r="LJC9" s="6"/>
      <c r="LJD9" s="6"/>
      <c r="LJE9" s="6"/>
      <c r="LJF9" s="6"/>
      <c r="LJG9" s="6"/>
      <c r="LJH9" s="6"/>
      <c r="LJI9" s="6"/>
      <c r="LJJ9" s="6"/>
      <c r="LJK9" s="6"/>
      <c r="LJL9" s="6"/>
      <c r="LJM9" s="6"/>
      <c r="LJN9" s="6"/>
      <c r="LJO9" s="6"/>
      <c r="LJP9" s="6"/>
      <c r="LJQ9" s="6"/>
      <c r="LJR9" s="6"/>
      <c r="LJS9" s="6"/>
      <c r="LJT9" s="6"/>
      <c r="LJU9" s="6"/>
      <c r="LJV9" s="6"/>
      <c r="LJW9" s="6"/>
      <c r="LJX9" s="6"/>
      <c r="LJY9" s="6"/>
      <c r="LJZ9" s="6"/>
      <c r="LKA9" s="6"/>
      <c r="LKB9" s="6"/>
      <c r="LKC9" s="6"/>
      <c r="LKD9" s="6"/>
      <c r="LKE9" s="6"/>
      <c r="LKF9" s="6"/>
      <c r="LKG9" s="6"/>
      <c r="LKH9" s="6"/>
      <c r="LKI9" s="6"/>
      <c r="LKJ9" s="6"/>
      <c r="LKK9" s="6"/>
      <c r="LKL9" s="6"/>
      <c r="LKM9" s="6"/>
      <c r="LKN9" s="6"/>
      <c r="LKO9" s="6"/>
      <c r="LKP9" s="6"/>
      <c r="LKQ9" s="6"/>
      <c r="LKR9" s="6"/>
      <c r="LKS9" s="6"/>
      <c r="LKT9" s="6"/>
      <c r="LKU9" s="6"/>
      <c r="LKV9" s="6"/>
      <c r="LKW9" s="6"/>
      <c r="LKX9" s="6"/>
      <c r="LKY9" s="6"/>
      <c r="LKZ9" s="6"/>
      <c r="LLA9" s="6"/>
      <c r="LLB9" s="6"/>
      <c r="LLC9" s="6"/>
      <c r="LLD9" s="6"/>
      <c r="LLE9" s="6"/>
      <c r="LLF9" s="6"/>
      <c r="LLG9" s="6"/>
      <c r="LLH9" s="6"/>
      <c r="LLI9" s="6"/>
      <c r="LLJ9" s="6"/>
      <c r="LLK9" s="6"/>
      <c r="LLL9" s="6"/>
      <c r="LLM9" s="6"/>
      <c r="LLN9" s="6"/>
      <c r="LLO9" s="6"/>
      <c r="LLP9" s="6"/>
      <c r="LLQ9" s="6"/>
      <c r="LLR9" s="6"/>
      <c r="LLS9" s="6"/>
      <c r="LLT9" s="6"/>
      <c r="LLU9" s="6"/>
      <c r="LLV9" s="6"/>
      <c r="LLW9" s="6"/>
      <c r="LLX9" s="6"/>
      <c r="LLY9" s="6"/>
      <c r="LLZ9" s="6"/>
      <c r="LMA9" s="6"/>
      <c r="LMB9" s="6"/>
      <c r="LMC9" s="6"/>
      <c r="LMD9" s="6"/>
      <c r="LME9" s="6"/>
      <c r="LMF9" s="6"/>
      <c r="LMG9" s="6"/>
      <c r="LMH9" s="6"/>
      <c r="LMI9" s="6"/>
      <c r="LMJ9" s="6"/>
      <c r="LMK9" s="6"/>
      <c r="LML9" s="6"/>
      <c r="LMM9" s="6"/>
      <c r="LMN9" s="6"/>
      <c r="LMO9" s="6"/>
      <c r="LMP9" s="6"/>
      <c r="LMQ9" s="6"/>
      <c r="LMR9" s="6"/>
      <c r="LMS9" s="6"/>
      <c r="LMT9" s="6"/>
      <c r="LMU9" s="6"/>
      <c r="LMV9" s="6"/>
      <c r="LMW9" s="6"/>
      <c r="LMX9" s="6"/>
      <c r="LMY9" s="6"/>
      <c r="LMZ9" s="6"/>
      <c r="LNA9" s="6"/>
      <c r="LNB9" s="6"/>
      <c r="LNC9" s="6"/>
      <c r="LND9" s="6"/>
      <c r="LNE9" s="6"/>
      <c r="LNF9" s="6"/>
      <c r="LNG9" s="6"/>
      <c r="LNH9" s="6"/>
      <c r="LNI9" s="6"/>
      <c r="LNJ9" s="6"/>
      <c r="LNK9" s="6"/>
      <c r="LNL9" s="6"/>
      <c r="LNM9" s="6"/>
      <c r="LNN9" s="6"/>
      <c r="LNO9" s="6"/>
      <c r="LNP9" s="6"/>
      <c r="LNQ9" s="6"/>
      <c r="LNR9" s="6"/>
      <c r="LNS9" s="6"/>
      <c r="LNT9" s="6"/>
      <c r="LNU9" s="6"/>
      <c r="LNV9" s="6"/>
      <c r="LNW9" s="6"/>
      <c r="LNX9" s="6"/>
      <c r="LNY9" s="6"/>
      <c r="LNZ9" s="6"/>
      <c r="LOA9" s="6"/>
      <c r="LOB9" s="6"/>
      <c r="LOC9" s="6"/>
      <c r="LOD9" s="6"/>
      <c r="LOE9" s="6"/>
      <c r="LOF9" s="6"/>
      <c r="LOG9" s="6"/>
      <c r="LOH9" s="6"/>
      <c r="LOI9" s="6"/>
      <c r="LOJ9" s="6"/>
      <c r="LOK9" s="6"/>
      <c r="LOL9" s="6"/>
      <c r="LOM9" s="6"/>
      <c r="LON9" s="6"/>
      <c r="LOO9" s="6"/>
      <c r="LOP9" s="6"/>
      <c r="LOQ9" s="6"/>
      <c r="LOR9" s="6"/>
      <c r="LOS9" s="6"/>
      <c r="LOT9" s="6"/>
      <c r="LOU9" s="6"/>
      <c r="LOV9" s="6"/>
      <c r="LOW9" s="6"/>
      <c r="LOX9" s="6"/>
      <c r="LOY9" s="6"/>
      <c r="LOZ9" s="6"/>
      <c r="LPA9" s="6"/>
      <c r="LPB9" s="6"/>
      <c r="LPC9" s="6"/>
      <c r="LPD9" s="6"/>
      <c r="LPE9" s="6"/>
      <c r="LPF9" s="6"/>
      <c r="LPG9" s="6"/>
      <c r="LPH9" s="6"/>
      <c r="LPI9" s="6"/>
      <c r="LPJ9" s="6"/>
      <c r="LPK9" s="6"/>
      <c r="LPL9" s="6"/>
      <c r="LPM9" s="6"/>
      <c r="LPN9" s="6"/>
      <c r="LPO9" s="6"/>
      <c r="LPP9" s="6"/>
      <c r="LPQ9" s="6"/>
      <c r="LPR9" s="6"/>
      <c r="LPS9" s="6"/>
      <c r="LPT9" s="6"/>
      <c r="LPU9" s="6"/>
      <c r="LPV9" s="6"/>
      <c r="LPW9" s="6"/>
      <c r="LPX9" s="6"/>
      <c r="LPY9" s="6"/>
      <c r="LPZ9" s="6"/>
      <c r="LQA9" s="6"/>
      <c r="LQB9" s="6"/>
      <c r="LQC9" s="6"/>
      <c r="LQD9" s="6"/>
      <c r="LQE9" s="6"/>
      <c r="LQF9" s="6"/>
      <c r="LQG9" s="6"/>
      <c r="LQH9" s="6"/>
      <c r="LQI9" s="6"/>
      <c r="LQJ9" s="6"/>
      <c r="LQK9" s="6"/>
      <c r="LQL9" s="6"/>
      <c r="LQM9" s="6"/>
      <c r="LQN9" s="6"/>
      <c r="LQO9" s="6"/>
      <c r="LQP9" s="6"/>
      <c r="LQQ9" s="6"/>
      <c r="LQR9" s="6"/>
      <c r="LQS9" s="6"/>
      <c r="LQT9" s="6"/>
      <c r="LQU9" s="6"/>
      <c r="LQV9" s="6"/>
      <c r="LQW9" s="6"/>
      <c r="LQX9" s="6"/>
      <c r="LQY9" s="6"/>
      <c r="LQZ9" s="6"/>
      <c r="LRA9" s="6"/>
      <c r="LRB9" s="6"/>
      <c r="LRC9" s="6"/>
      <c r="LRD9" s="6"/>
      <c r="LRE9" s="6"/>
      <c r="LRF9" s="6"/>
      <c r="LRG9" s="6"/>
      <c r="LRH9" s="6"/>
      <c r="LRI9" s="6"/>
      <c r="LRJ9" s="6"/>
      <c r="LRK9" s="6"/>
      <c r="LRL9" s="6"/>
      <c r="LRM9" s="6"/>
      <c r="LRN9" s="6"/>
      <c r="LRO9" s="6"/>
      <c r="LRP9" s="6"/>
      <c r="LRQ9" s="6"/>
      <c r="LRR9" s="6"/>
      <c r="LRS9" s="6"/>
      <c r="LRT9" s="6"/>
      <c r="LRU9" s="6"/>
      <c r="LRV9" s="6"/>
      <c r="LRW9" s="6"/>
      <c r="LRX9" s="6"/>
      <c r="LRY9" s="6"/>
      <c r="LRZ9" s="6"/>
      <c r="LSA9" s="6"/>
      <c r="LSB9" s="6"/>
      <c r="LSC9" s="6"/>
      <c r="LSD9" s="6"/>
      <c r="LSE9" s="6"/>
      <c r="LSF9" s="6"/>
      <c r="LSG9" s="6"/>
      <c r="LSH9" s="6"/>
      <c r="LSI9" s="6"/>
      <c r="LSJ9" s="6"/>
      <c r="LSK9" s="6"/>
      <c r="LSL9" s="6"/>
      <c r="LSM9" s="6"/>
      <c r="LSN9" s="6"/>
      <c r="LSO9" s="6"/>
      <c r="LSP9" s="6"/>
      <c r="LSQ9" s="6"/>
      <c r="LSR9" s="6"/>
      <c r="LSS9" s="6"/>
      <c r="LST9" s="6"/>
      <c r="LSU9" s="6"/>
      <c r="LSV9" s="6"/>
      <c r="LSW9" s="6"/>
      <c r="LSX9" s="6"/>
      <c r="LSY9" s="6"/>
      <c r="LSZ9" s="6"/>
      <c r="LTA9" s="6"/>
      <c r="LTB9" s="6"/>
      <c r="LTC9" s="6"/>
      <c r="LTD9" s="6"/>
      <c r="LTE9" s="6"/>
      <c r="LTF9" s="6"/>
      <c r="LTG9" s="6"/>
      <c r="LTH9" s="6"/>
      <c r="LTI9" s="6"/>
      <c r="LTJ9" s="6"/>
      <c r="LTK9" s="6"/>
      <c r="LTL9" s="6"/>
      <c r="LTM9" s="6"/>
      <c r="LTN9" s="6"/>
      <c r="LTO9" s="6"/>
      <c r="LTP9" s="6"/>
      <c r="LTQ9" s="6"/>
      <c r="LTR9" s="6"/>
      <c r="LTS9" s="6"/>
      <c r="LTT9" s="6"/>
      <c r="LTU9" s="6"/>
      <c r="LTV9" s="6"/>
      <c r="LTW9" s="6"/>
      <c r="LTX9" s="6"/>
      <c r="LTY9" s="6"/>
      <c r="LTZ9" s="6"/>
      <c r="LUA9" s="6"/>
      <c r="LUB9" s="6"/>
      <c r="LUC9" s="6"/>
      <c r="LUD9" s="6"/>
      <c r="LUE9" s="6"/>
      <c r="LUF9" s="6"/>
      <c r="LUG9" s="6"/>
      <c r="LUH9" s="6"/>
      <c r="LUI9" s="6"/>
      <c r="LUJ9" s="6"/>
      <c r="LUK9" s="6"/>
      <c r="LUL9" s="6"/>
      <c r="LUM9" s="6"/>
      <c r="LUN9" s="6"/>
      <c r="LUO9" s="6"/>
      <c r="LUP9" s="6"/>
      <c r="LUQ9" s="6"/>
      <c r="LUR9" s="6"/>
      <c r="LUS9" s="6"/>
      <c r="LUT9" s="6"/>
      <c r="LUU9" s="6"/>
      <c r="LUV9" s="6"/>
      <c r="LUW9" s="6"/>
      <c r="LUX9" s="6"/>
      <c r="LUY9" s="6"/>
      <c r="LUZ9" s="6"/>
      <c r="LVA9" s="6"/>
      <c r="LVB9" s="6"/>
      <c r="LVC9" s="6"/>
      <c r="LVD9" s="6"/>
      <c r="LVE9" s="6"/>
      <c r="LVF9" s="6"/>
      <c r="LVG9" s="6"/>
      <c r="LVH9" s="6"/>
      <c r="LVI9" s="6"/>
      <c r="LVJ9" s="6"/>
      <c r="LVK9" s="6"/>
      <c r="LVL9" s="6"/>
      <c r="LVM9" s="6"/>
      <c r="LVN9" s="6"/>
      <c r="LVO9" s="6"/>
      <c r="LVP9" s="6"/>
      <c r="LVQ9" s="6"/>
      <c r="LVR9" s="6"/>
      <c r="LVS9" s="6"/>
      <c r="LVT9" s="6"/>
      <c r="LVU9" s="6"/>
      <c r="LVV9" s="6"/>
      <c r="LVW9" s="6"/>
      <c r="LVX9" s="6"/>
      <c r="LVY9" s="6"/>
      <c r="LVZ9" s="6"/>
      <c r="LWA9" s="6"/>
      <c r="LWB9" s="6"/>
      <c r="LWC9" s="6"/>
      <c r="LWD9" s="6"/>
      <c r="LWE9" s="6"/>
      <c r="LWF9" s="6"/>
      <c r="LWG9" s="6"/>
      <c r="LWH9" s="6"/>
      <c r="LWI9" s="6"/>
      <c r="LWJ9" s="6"/>
      <c r="LWK9" s="6"/>
      <c r="LWL9" s="6"/>
      <c r="LWM9" s="6"/>
      <c r="LWN9" s="6"/>
      <c r="LWO9" s="6"/>
      <c r="LWP9" s="6"/>
      <c r="LWQ9" s="6"/>
      <c r="LWR9" s="6"/>
      <c r="LWS9" s="6"/>
      <c r="LWT9" s="6"/>
      <c r="LWU9" s="6"/>
      <c r="LWV9" s="6"/>
      <c r="LWW9" s="6"/>
      <c r="LWX9" s="6"/>
      <c r="LWY9" s="6"/>
      <c r="LWZ9" s="6"/>
      <c r="LXA9" s="6"/>
      <c r="LXB9" s="6"/>
      <c r="LXC9" s="6"/>
      <c r="LXD9" s="6"/>
      <c r="LXE9" s="6"/>
      <c r="LXF9" s="6"/>
      <c r="LXG9" s="6"/>
      <c r="LXH9" s="6"/>
      <c r="LXI9" s="6"/>
      <c r="LXJ9" s="6"/>
      <c r="LXK9" s="6"/>
      <c r="LXL9" s="6"/>
      <c r="LXM9" s="6"/>
      <c r="LXN9" s="6"/>
      <c r="LXO9" s="6"/>
      <c r="LXP9" s="6"/>
      <c r="LXQ9" s="6"/>
      <c r="LXR9" s="6"/>
      <c r="LXS9" s="6"/>
      <c r="LXT9" s="6"/>
      <c r="LXU9" s="6"/>
      <c r="LXV9" s="6"/>
      <c r="LXW9" s="6"/>
      <c r="LXX9" s="6"/>
      <c r="LXY9" s="6"/>
      <c r="LXZ9" s="6"/>
      <c r="LYA9" s="6"/>
      <c r="LYB9" s="6"/>
      <c r="LYC9" s="6"/>
      <c r="LYD9" s="6"/>
      <c r="LYE9" s="6"/>
      <c r="LYF9" s="6"/>
      <c r="LYG9" s="6"/>
      <c r="LYH9" s="6"/>
      <c r="LYI9" s="6"/>
      <c r="LYJ9" s="6"/>
      <c r="LYK9" s="6"/>
      <c r="LYL9" s="6"/>
      <c r="LYM9" s="6"/>
      <c r="LYN9" s="6"/>
      <c r="LYO9" s="6"/>
      <c r="LYP9" s="6"/>
      <c r="LYQ9" s="6"/>
      <c r="LYR9" s="6"/>
      <c r="LYS9" s="6"/>
      <c r="LYT9" s="6"/>
      <c r="LYU9" s="6"/>
      <c r="LYV9" s="6"/>
      <c r="LYW9" s="6"/>
      <c r="LYX9" s="6"/>
      <c r="LYY9" s="6"/>
      <c r="LYZ9" s="6"/>
      <c r="LZA9" s="6"/>
      <c r="LZB9" s="6"/>
      <c r="LZC9" s="6"/>
      <c r="LZD9" s="6"/>
      <c r="LZE9" s="6"/>
      <c r="LZF9" s="6"/>
      <c r="LZG9" s="6"/>
      <c r="LZH9" s="6"/>
      <c r="LZI9" s="6"/>
      <c r="LZJ9" s="6"/>
      <c r="LZK9" s="6"/>
      <c r="LZL9" s="6"/>
      <c r="LZM9" s="6"/>
      <c r="LZN9" s="6"/>
      <c r="LZO9" s="6"/>
      <c r="LZP9" s="6"/>
      <c r="LZQ9" s="6"/>
      <c r="LZR9" s="6"/>
      <c r="LZS9" s="6"/>
      <c r="LZT9" s="6"/>
      <c r="LZU9" s="6"/>
      <c r="LZV9" s="6"/>
      <c r="LZW9" s="6"/>
      <c r="LZX9" s="6"/>
      <c r="LZY9" s="6"/>
      <c r="LZZ9" s="6"/>
      <c r="MAA9" s="6"/>
      <c r="MAB9" s="6"/>
      <c r="MAC9" s="6"/>
      <c r="MAD9" s="6"/>
      <c r="MAE9" s="6"/>
      <c r="MAF9" s="6"/>
      <c r="MAG9" s="6"/>
      <c r="MAH9" s="6"/>
      <c r="MAI9" s="6"/>
      <c r="MAJ9" s="6"/>
      <c r="MAK9" s="6"/>
      <c r="MAL9" s="6"/>
      <c r="MAM9" s="6"/>
      <c r="MAN9" s="6"/>
      <c r="MAO9" s="6"/>
      <c r="MAP9" s="6"/>
      <c r="MAQ9" s="6"/>
      <c r="MAR9" s="6"/>
      <c r="MAS9" s="6"/>
      <c r="MAT9" s="6"/>
      <c r="MAU9" s="6"/>
      <c r="MAV9" s="6"/>
      <c r="MAW9" s="6"/>
      <c r="MAX9" s="6"/>
      <c r="MAY9" s="6"/>
      <c r="MAZ9" s="6"/>
      <c r="MBA9" s="6"/>
      <c r="MBB9" s="6"/>
      <c r="MBC9" s="6"/>
      <c r="MBD9" s="6"/>
      <c r="MBE9" s="6"/>
      <c r="MBF9" s="6"/>
      <c r="MBG9" s="6"/>
      <c r="MBH9" s="6"/>
      <c r="MBI9" s="6"/>
      <c r="MBJ9" s="6"/>
      <c r="MBK9" s="6"/>
      <c r="MBL9" s="6"/>
      <c r="MBM9" s="6"/>
      <c r="MBN9" s="6"/>
      <c r="MBO9" s="6"/>
      <c r="MBP9" s="6"/>
      <c r="MBQ9" s="6"/>
      <c r="MBR9" s="6"/>
      <c r="MBS9" s="6"/>
      <c r="MBT9" s="6"/>
      <c r="MBU9" s="6"/>
      <c r="MBV9" s="6"/>
      <c r="MBW9" s="6"/>
      <c r="MBX9" s="6"/>
      <c r="MBY9" s="6"/>
      <c r="MBZ9" s="6"/>
      <c r="MCA9" s="6"/>
      <c r="MCB9" s="6"/>
      <c r="MCC9" s="6"/>
      <c r="MCD9" s="6"/>
      <c r="MCE9" s="6"/>
      <c r="MCF9" s="6"/>
      <c r="MCG9" s="6"/>
      <c r="MCH9" s="6"/>
      <c r="MCI9" s="6"/>
      <c r="MCJ9" s="6"/>
      <c r="MCK9" s="6"/>
      <c r="MCL9" s="6"/>
      <c r="MCM9" s="6"/>
      <c r="MCN9" s="6"/>
      <c r="MCO9" s="6"/>
      <c r="MCP9" s="6"/>
      <c r="MCQ9" s="6"/>
      <c r="MCR9" s="6"/>
      <c r="MCS9" s="6"/>
      <c r="MCT9" s="6"/>
      <c r="MCU9" s="6"/>
      <c r="MCV9" s="6"/>
      <c r="MCW9" s="6"/>
      <c r="MCX9" s="6"/>
      <c r="MCY9" s="6"/>
      <c r="MCZ9" s="6"/>
      <c r="MDA9" s="6"/>
      <c r="MDB9" s="6"/>
      <c r="MDC9" s="6"/>
      <c r="MDD9" s="6"/>
      <c r="MDE9" s="6"/>
      <c r="MDF9" s="6"/>
      <c r="MDG9" s="6"/>
      <c r="MDH9" s="6"/>
      <c r="MDI9" s="6"/>
      <c r="MDJ9" s="6"/>
      <c r="MDK9" s="6"/>
      <c r="MDL9" s="6"/>
      <c r="MDM9" s="6"/>
      <c r="MDN9" s="6"/>
      <c r="MDO9" s="6"/>
      <c r="MDP9" s="6"/>
      <c r="MDQ9" s="6"/>
      <c r="MDR9" s="6"/>
      <c r="MDS9" s="6"/>
      <c r="MDT9" s="6"/>
      <c r="MDU9" s="6"/>
      <c r="MDV9" s="6"/>
      <c r="MDW9" s="6"/>
      <c r="MDX9" s="6"/>
      <c r="MDY9" s="6"/>
      <c r="MDZ9" s="6"/>
      <c r="MEA9" s="6"/>
      <c r="MEB9" s="6"/>
      <c r="MEC9" s="6"/>
      <c r="MED9" s="6"/>
      <c r="MEE9" s="6"/>
      <c r="MEF9" s="6"/>
      <c r="MEG9" s="6"/>
      <c r="MEH9" s="6"/>
      <c r="MEI9" s="6"/>
      <c r="MEJ9" s="6"/>
      <c r="MEK9" s="6"/>
      <c r="MEL9" s="6"/>
      <c r="MEM9" s="6"/>
      <c r="MEN9" s="6"/>
      <c r="MEO9" s="6"/>
      <c r="MEP9" s="6"/>
      <c r="MEQ9" s="6"/>
      <c r="MER9" s="6"/>
      <c r="MES9" s="6"/>
      <c r="MET9" s="6"/>
      <c r="MEU9" s="6"/>
      <c r="MEV9" s="6"/>
      <c r="MEW9" s="6"/>
      <c r="MEX9" s="6"/>
      <c r="MEY9" s="6"/>
      <c r="MEZ9" s="6"/>
      <c r="MFA9" s="6"/>
      <c r="MFB9" s="6"/>
      <c r="MFC9" s="6"/>
      <c r="MFD9" s="6"/>
      <c r="MFE9" s="6"/>
      <c r="MFF9" s="6"/>
      <c r="MFG9" s="6"/>
      <c r="MFH9" s="6"/>
      <c r="MFI9" s="6"/>
      <c r="MFJ9" s="6"/>
      <c r="MFK9" s="6"/>
      <c r="MFL9" s="6"/>
      <c r="MFM9" s="6"/>
      <c r="MFN9" s="6"/>
      <c r="MFO9" s="6"/>
      <c r="MFP9" s="6"/>
      <c r="MFQ9" s="6"/>
      <c r="MFR9" s="6"/>
      <c r="MFS9" s="6"/>
      <c r="MFT9" s="6"/>
      <c r="MFU9" s="6"/>
      <c r="MFV9" s="6"/>
      <c r="MFW9" s="6"/>
      <c r="MFX9" s="6"/>
      <c r="MFY9" s="6"/>
      <c r="MFZ9" s="6"/>
      <c r="MGA9" s="6"/>
      <c r="MGB9" s="6"/>
      <c r="MGC9" s="6"/>
      <c r="MGD9" s="6"/>
      <c r="MGE9" s="6"/>
      <c r="MGF9" s="6"/>
      <c r="MGG9" s="6"/>
      <c r="MGH9" s="6"/>
      <c r="MGI9" s="6"/>
      <c r="MGJ9" s="6"/>
      <c r="MGK9" s="6"/>
      <c r="MGL9" s="6"/>
      <c r="MGM9" s="6"/>
      <c r="MGN9" s="6"/>
      <c r="MGO9" s="6"/>
      <c r="MGP9" s="6"/>
      <c r="MGQ9" s="6"/>
      <c r="MGR9" s="6"/>
      <c r="MGS9" s="6"/>
      <c r="MGT9" s="6"/>
      <c r="MGU9" s="6"/>
      <c r="MGV9" s="6"/>
      <c r="MGW9" s="6"/>
      <c r="MGX9" s="6"/>
      <c r="MGY9" s="6"/>
      <c r="MGZ9" s="6"/>
      <c r="MHA9" s="6"/>
      <c r="MHB9" s="6"/>
      <c r="MHC9" s="6"/>
      <c r="MHD9" s="6"/>
      <c r="MHE9" s="6"/>
      <c r="MHF9" s="6"/>
      <c r="MHG9" s="6"/>
      <c r="MHH9" s="6"/>
      <c r="MHI9" s="6"/>
      <c r="MHJ9" s="6"/>
      <c r="MHK9" s="6"/>
      <c r="MHL9" s="6"/>
      <c r="MHM9" s="6"/>
      <c r="MHN9" s="6"/>
      <c r="MHO9" s="6"/>
      <c r="MHP9" s="6"/>
      <c r="MHQ9" s="6"/>
      <c r="MHR9" s="6"/>
      <c r="MHS9" s="6"/>
      <c r="MHT9" s="6"/>
      <c r="MHU9" s="6"/>
      <c r="MHV9" s="6"/>
      <c r="MHW9" s="6"/>
      <c r="MHX9" s="6"/>
      <c r="MHY9" s="6"/>
      <c r="MHZ9" s="6"/>
      <c r="MIA9" s="6"/>
      <c r="MIB9" s="6"/>
      <c r="MIC9" s="6"/>
      <c r="MID9" s="6"/>
      <c r="MIE9" s="6"/>
      <c r="MIF9" s="6"/>
      <c r="MIG9" s="6"/>
      <c r="MIH9" s="6"/>
      <c r="MII9" s="6"/>
      <c r="MIJ9" s="6"/>
      <c r="MIK9" s="6"/>
      <c r="MIL9" s="6"/>
      <c r="MIM9" s="6"/>
      <c r="MIN9" s="6"/>
      <c r="MIO9" s="6"/>
      <c r="MIP9" s="6"/>
      <c r="MIQ9" s="6"/>
      <c r="MIR9" s="6"/>
      <c r="MIS9" s="6"/>
      <c r="MIT9" s="6"/>
      <c r="MIU9" s="6"/>
      <c r="MIV9" s="6"/>
      <c r="MIW9" s="6"/>
      <c r="MIX9" s="6"/>
      <c r="MIY9" s="6"/>
      <c r="MIZ9" s="6"/>
      <c r="MJA9" s="6"/>
      <c r="MJB9" s="6"/>
      <c r="MJC9" s="6"/>
      <c r="MJD9" s="6"/>
      <c r="MJE9" s="6"/>
      <c r="MJF9" s="6"/>
      <c r="MJG9" s="6"/>
      <c r="MJH9" s="6"/>
      <c r="MJI9" s="6"/>
      <c r="MJJ9" s="6"/>
      <c r="MJK9" s="6"/>
      <c r="MJL9" s="6"/>
      <c r="MJM9" s="6"/>
      <c r="MJN9" s="6"/>
      <c r="MJO9" s="6"/>
      <c r="MJP9" s="6"/>
      <c r="MJQ9" s="6"/>
      <c r="MJR9" s="6"/>
      <c r="MJS9" s="6"/>
      <c r="MJT9" s="6"/>
      <c r="MJU9" s="6"/>
      <c r="MJV9" s="6"/>
      <c r="MJW9" s="6"/>
      <c r="MJX9" s="6"/>
      <c r="MJY9" s="6"/>
      <c r="MJZ9" s="6"/>
      <c r="MKA9" s="6"/>
      <c r="MKB9" s="6"/>
      <c r="MKC9" s="6"/>
      <c r="MKD9" s="6"/>
      <c r="MKE9" s="6"/>
      <c r="MKF9" s="6"/>
      <c r="MKG9" s="6"/>
      <c r="MKH9" s="6"/>
      <c r="MKI9" s="6"/>
      <c r="MKJ9" s="6"/>
      <c r="MKK9" s="6"/>
      <c r="MKL9" s="6"/>
      <c r="MKM9" s="6"/>
      <c r="MKN9" s="6"/>
      <c r="MKO9" s="6"/>
      <c r="MKP9" s="6"/>
      <c r="MKQ9" s="6"/>
      <c r="MKR9" s="6"/>
      <c r="MKS9" s="6"/>
      <c r="MKT9" s="6"/>
      <c r="MKU9" s="6"/>
      <c r="MKV9" s="6"/>
      <c r="MKW9" s="6"/>
      <c r="MKX9" s="6"/>
      <c r="MKY9" s="6"/>
      <c r="MKZ9" s="6"/>
      <c r="MLA9" s="6"/>
      <c r="MLB9" s="6"/>
      <c r="MLC9" s="6"/>
      <c r="MLD9" s="6"/>
      <c r="MLE9" s="6"/>
      <c r="MLF9" s="6"/>
      <c r="MLG9" s="6"/>
      <c r="MLH9" s="6"/>
      <c r="MLI9" s="6"/>
      <c r="MLJ9" s="6"/>
      <c r="MLK9" s="6"/>
      <c r="MLL9" s="6"/>
      <c r="MLM9" s="6"/>
      <c r="MLN9" s="6"/>
      <c r="MLO9" s="6"/>
      <c r="MLP9" s="6"/>
      <c r="MLQ9" s="6"/>
      <c r="MLR9" s="6"/>
      <c r="MLS9" s="6"/>
      <c r="MLT9" s="6"/>
      <c r="MLU9" s="6"/>
      <c r="MLV9" s="6"/>
      <c r="MLW9" s="6"/>
      <c r="MLX9" s="6"/>
      <c r="MLY9" s="6"/>
      <c r="MLZ9" s="6"/>
      <c r="MMA9" s="6"/>
      <c r="MMB9" s="6"/>
      <c r="MMC9" s="6"/>
      <c r="MMD9" s="6"/>
      <c r="MME9" s="6"/>
      <c r="MMF9" s="6"/>
      <c r="MMG9" s="6"/>
      <c r="MMH9" s="6"/>
      <c r="MMI9" s="6"/>
      <c r="MMJ9" s="6"/>
      <c r="MMK9" s="6"/>
      <c r="MML9" s="6"/>
      <c r="MMM9" s="6"/>
      <c r="MMN9" s="6"/>
      <c r="MMO9" s="6"/>
      <c r="MMP9" s="6"/>
      <c r="MMQ9" s="6"/>
      <c r="MMR9" s="6"/>
      <c r="MMS9" s="6"/>
      <c r="MMT9" s="6"/>
      <c r="MMU9" s="6"/>
      <c r="MMV9" s="6"/>
      <c r="MMW9" s="6"/>
      <c r="MMX9" s="6"/>
      <c r="MMY9" s="6"/>
      <c r="MMZ9" s="6"/>
      <c r="MNA9" s="6"/>
      <c r="MNB9" s="6"/>
      <c r="MNC9" s="6"/>
      <c r="MND9" s="6"/>
      <c r="MNE9" s="6"/>
      <c r="MNF9" s="6"/>
      <c r="MNG9" s="6"/>
      <c r="MNH9" s="6"/>
      <c r="MNI9" s="6"/>
      <c r="MNJ9" s="6"/>
      <c r="MNK9" s="6"/>
      <c r="MNL9" s="6"/>
      <c r="MNM9" s="6"/>
      <c r="MNN9" s="6"/>
      <c r="MNO9" s="6"/>
      <c r="MNP9" s="6"/>
      <c r="MNQ9" s="6"/>
      <c r="MNR9" s="6"/>
      <c r="MNS9" s="6"/>
      <c r="MNT9" s="6"/>
      <c r="MNU9" s="6"/>
      <c r="MNV9" s="6"/>
      <c r="MNW9" s="6"/>
      <c r="MNX9" s="6"/>
      <c r="MNY9" s="6"/>
      <c r="MNZ9" s="6"/>
      <c r="MOA9" s="6"/>
      <c r="MOB9" s="6"/>
      <c r="MOC9" s="6"/>
      <c r="MOD9" s="6"/>
      <c r="MOE9" s="6"/>
      <c r="MOF9" s="6"/>
      <c r="MOG9" s="6"/>
      <c r="MOH9" s="6"/>
      <c r="MOI9" s="6"/>
      <c r="MOJ9" s="6"/>
      <c r="MOK9" s="6"/>
      <c r="MOL9" s="6"/>
      <c r="MOM9" s="6"/>
      <c r="MON9" s="6"/>
      <c r="MOO9" s="6"/>
      <c r="MOP9" s="6"/>
      <c r="MOQ9" s="6"/>
      <c r="MOR9" s="6"/>
      <c r="MOS9" s="6"/>
      <c r="MOT9" s="6"/>
      <c r="MOU9" s="6"/>
      <c r="MOV9" s="6"/>
      <c r="MOW9" s="6"/>
      <c r="MOX9" s="6"/>
      <c r="MOY9" s="6"/>
      <c r="MOZ9" s="6"/>
      <c r="MPA9" s="6"/>
      <c r="MPB9" s="6"/>
      <c r="MPC9" s="6"/>
      <c r="MPD9" s="6"/>
      <c r="MPE9" s="6"/>
      <c r="MPF9" s="6"/>
      <c r="MPG9" s="6"/>
      <c r="MPH9" s="6"/>
      <c r="MPI9" s="6"/>
      <c r="MPJ9" s="6"/>
      <c r="MPK9" s="6"/>
      <c r="MPL9" s="6"/>
      <c r="MPM9" s="6"/>
      <c r="MPN9" s="6"/>
      <c r="MPO9" s="6"/>
      <c r="MPP9" s="6"/>
      <c r="MPQ9" s="6"/>
      <c r="MPR9" s="6"/>
      <c r="MPS9" s="6"/>
      <c r="MPT9" s="6"/>
      <c r="MPU9" s="6"/>
      <c r="MPV9" s="6"/>
      <c r="MPW9" s="6"/>
      <c r="MPX9" s="6"/>
      <c r="MPY9" s="6"/>
      <c r="MPZ9" s="6"/>
      <c r="MQA9" s="6"/>
      <c r="MQB9" s="6"/>
      <c r="MQC9" s="6"/>
      <c r="MQD9" s="6"/>
      <c r="MQE9" s="6"/>
      <c r="MQF9" s="6"/>
      <c r="MQG9" s="6"/>
      <c r="MQH9" s="6"/>
      <c r="MQI9" s="6"/>
      <c r="MQJ9" s="6"/>
      <c r="MQK9" s="6"/>
      <c r="MQL9" s="6"/>
      <c r="MQM9" s="6"/>
      <c r="MQN9" s="6"/>
      <c r="MQO9" s="6"/>
      <c r="MQP9" s="6"/>
      <c r="MQQ9" s="6"/>
      <c r="MQR9" s="6"/>
      <c r="MQS9" s="6"/>
      <c r="MQT9" s="6"/>
      <c r="MQU9" s="6"/>
      <c r="MQV9" s="6"/>
      <c r="MQW9" s="6"/>
      <c r="MQX9" s="6"/>
      <c r="MQY9" s="6"/>
      <c r="MQZ9" s="6"/>
      <c r="MRA9" s="6"/>
      <c r="MRB9" s="6"/>
      <c r="MRC9" s="6"/>
      <c r="MRD9" s="6"/>
      <c r="MRE9" s="6"/>
      <c r="MRF9" s="6"/>
      <c r="MRG9" s="6"/>
      <c r="MRH9" s="6"/>
      <c r="MRI9" s="6"/>
      <c r="MRJ9" s="6"/>
      <c r="MRK9" s="6"/>
      <c r="MRL9" s="6"/>
      <c r="MRM9" s="6"/>
      <c r="MRN9" s="6"/>
      <c r="MRO9" s="6"/>
      <c r="MRP9" s="6"/>
      <c r="MRQ9" s="6"/>
      <c r="MRR9" s="6"/>
      <c r="MRS9" s="6"/>
      <c r="MRT9" s="6"/>
      <c r="MRU9" s="6"/>
      <c r="MRV9" s="6"/>
      <c r="MRW9" s="6"/>
      <c r="MRX9" s="6"/>
      <c r="MRY9" s="6"/>
      <c r="MRZ9" s="6"/>
      <c r="MSA9" s="6"/>
      <c r="MSB9" s="6"/>
      <c r="MSC9" s="6"/>
      <c r="MSD9" s="6"/>
      <c r="MSE9" s="6"/>
      <c r="MSF9" s="6"/>
      <c r="MSG9" s="6"/>
      <c r="MSH9" s="6"/>
      <c r="MSI9" s="6"/>
      <c r="MSJ9" s="6"/>
      <c r="MSK9" s="6"/>
      <c r="MSL9" s="6"/>
      <c r="MSM9" s="6"/>
      <c r="MSN9" s="6"/>
      <c r="MSO9" s="6"/>
      <c r="MSP9" s="6"/>
      <c r="MSQ9" s="6"/>
      <c r="MSR9" s="6"/>
      <c r="MSS9" s="6"/>
      <c r="MST9" s="6"/>
      <c r="MSU9" s="6"/>
      <c r="MSV9" s="6"/>
      <c r="MSW9" s="6"/>
      <c r="MSX9" s="6"/>
      <c r="MSY9" s="6"/>
      <c r="MSZ9" s="6"/>
      <c r="MTA9" s="6"/>
      <c r="MTB9" s="6"/>
      <c r="MTC9" s="6"/>
      <c r="MTD9" s="6"/>
      <c r="MTE9" s="6"/>
      <c r="MTF9" s="6"/>
      <c r="MTG9" s="6"/>
      <c r="MTH9" s="6"/>
      <c r="MTI9" s="6"/>
      <c r="MTJ9" s="6"/>
      <c r="MTK9" s="6"/>
      <c r="MTL9" s="6"/>
      <c r="MTM9" s="6"/>
      <c r="MTN9" s="6"/>
      <c r="MTO9" s="6"/>
      <c r="MTP9" s="6"/>
      <c r="MTQ9" s="6"/>
      <c r="MTR9" s="6"/>
      <c r="MTS9" s="6"/>
      <c r="MTT9" s="6"/>
      <c r="MTU9" s="6"/>
      <c r="MTV9" s="6"/>
      <c r="MTW9" s="6"/>
      <c r="MTX9" s="6"/>
      <c r="MTY9" s="6"/>
      <c r="MTZ9" s="6"/>
      <c r="MUA9" s="6"/>
      <c r="MUB9" s="6"/>
      <c r="MUC9" s="6"/>
      <c r="MUD9" s="6"/>
      <c r="MUE9" s="6"/>
      <c r="MUF9" s="6"/>
      <c r="MUG9" s="6"/>
      <c r="MUH9" s="6"/>
      <c r="MUI9" s="6"/>
      <c r="MUJ9" s="6"/>
      <c r="MUK9" s="6"/>
      <c r="MUL9" s="6"/>
      <c r="MUM9" s="6"/>
      <c r="MUN9" s="6"/>
      <c r="MUO9" s="6"/>
      <c r="MUP9" s="6"/>
      <c r="MUQ9" s="6"/>
      <c r="MUR9" s="6"/>
      <c r="MUS9" s="6"/>
      <c r="MUT9" s="6"/>
      <c r="MUU9" s="6"/>
      <c r="MUV9" s="6"/>
      <c r="MUW9" s="6"/>
      <c r="MUX9" s="6"/>
      <c r="MUY9" s="6"/>
      <c r="MUZ9" s="6"/>
      <c r="MVA9" s="6"/>
      <c r="MVB9" s="6"/>
      <c r="MVC9" s="6"/>
      <c r="MVD9" s="6"/>
      <c r="MVE9" s="6"/>
      <c r="MVF9" s="6"/>
      <c r="MVG9" s="6"/>
      <c r="MVH9" s="6"/>
      <c r="MVI9" s="6"/>
      <c r="MVJ9" s="6"/>
      <c r="MVK9" s="6"/>
      <c r="MVL9" s="6"/>
      <c r="MVM9" s="6"/>
      <c r="MVN9" s="6"/>
      <c r="MVO9" s="6"/>
      <c r="MVP9" s="6"/>
      <c r="MVQ9" s="6"/>
      <c r="MVR9" s="6"/>
      <c r="MVS9" s="6"/>
      <c r="MVT9" s="6"/>
      <c r="MVU9" s="6"/>
      <c r="MVV9" s="6"/>
      <c r="MVW9" s="6"/>
      <c r="MVX9" s="6"/>
      <c r="MVY9" s="6"/>
      <c r="MVZ9" s="6"/>
      <c r="MWA9" s="6"/>
      <c r="MWB9" s="6"/>
      <c r="MWC9" s="6"/>
      <c r="MWD9" s="6"/>
      <c r="MWE9" s="6"/>
      <c r="MWF9" s="6"/>
      <c r="MWG9" s="6"/>
      <c r="MWH9" s="6"/>
      <c r="MWI9" s="6"/>
      <c r="MWJ9" s="6"/>
      <c r="MWK9" s="6"/>
      <c r="MWL9" s="6"/>
      <c r="MWM9" s="6"/>
      <c r="MWN9" s="6"/>
      <c r="MWO9" s="6"/>
      <c r="MWP9" s="6"/>
      <c r="MWQ9" s="6"/>
      <c r="MWR9" s="6"/>
      <c r="MWS9" s="6"/>
      <c r="MWT9" s="6"/>
      <c r="MWU9" s="6"/>
      <c r="MWV9" s="6"/>
      <c r="MWW9" s="6"/>
      <c r="MWX9" s="6"/>
      <c r="MWY9" s="6"/>
      <c r="MWZ9" s="6"/>
      <c r="MXA9" s="6"/>
      <c r="MXB9" s="6"/>
      <c r="MXC9" s="6"/>
      <c r="MXD9" s="6"/>
      <c r="MXE9" s="6"/>
      <c r="MXF9" s="6"/>
      <c r="MXG9" s="6"/>
      <c r="MXH9" s="6"/>
      <c r="MXI9" s="6"/>
      <c r="MXJ9" s="6"/>
      <c r="MXK9" s="6"/>
      <c r="MXL9" s="6"/>
      <c r="MXM9" s="6"/>
      <c r="MXN9" s="6"/>
      <c r="MXO9" s="6"/>
      <c r="MXP9" s="6"/>
      <c r="MXQ9" s="6"/>
      <c r="MXR9" s="6"/>
      <c r="MXS9" s="6"/>
      <c r="MXT9" s="6"/>
      <c r="MXU9" s="6"/>
      <c r="MXV9" s="6"/>
      <c r="MXW9" s="6"/>
      <c r="MXX9" s="6"/>
      <c r="MXY9" s="6"/>
      <c r="MXZ9" s="6"/>
      <c r="MYA9" s="6"/>
      <c r="MYB9" s="6"/>
      <c r="MYC9" s="6"/>
      <c r="MYD9" s="6"/>
      <c r="MYE9" s="6"/>
      <c r="MYF9" s="6"/>
      <c r="MYG9" s="6"/>
      <c r="MYH9" s="6"/>
      <c r="MYI9" s="6"/>
      <c r="MYJ9" s="6"/>
      <c r="MYK9" s="6"/>
      <c r="MYL9" s="6"/>
      <c r="MYM9" s="6"/>
      <c r="MYN9" s="6"/>
      <c r="MYO9" s="6"/>
      <c r="MYP9" s="6"/>
      <c r="MYQ9" s="6"/>
      <c r="MYR9" s="6"/>
      <c r="MYS9" s="6"/>
      <c r="MYT9" s="6"/>
      <c r="MYU9" s="6"/>
      <c r="MYV9" s="6"/>
      <c r="MYW9" s="6"/>
      <c r="MYX9" s="6"/>
      <c r="MYY9" s="6"/>
      <c r="MYZ9" s="6"/>
      <c r="MZA9" s="6"/>
      <c r="MZB9" s="6"/>
      <c r="MZC9" s="6"/>
      <c r="MZD9" s="6"/>
      <c r="MZE9" s="6"/>
      <c r="MZF9" s="6"/>
      <c r="MZG9" s="6"/>
      <c r="MZH9" s="6"/>
      <c r="MZI9" s="6"/>
      <c r="MZJ9" s="6"/>
      <c r="MZK9" s="6"/>
      <c r="MZL9" s="6"/>
      <c r="MZM9" s="6"/>
      <c r="MZN9" s="6"/>
      <c r="MZO9" s="6"/>
      <c r="MZP9" s="6"/>
      <c r="MZQ9" s="6"/>
      <c r="MZR9" s="6"/>
      <c r="MZS9" s="6"/>
      <c r="MZT9" s="6"/>
      <c r="MZU9" s="6"/>
      <c r="MZV9" s="6"/>
      <c r="MZW9" s="6"/>
      <c r="MZX9" s="6"/>
      <c r="MZY9" s="6"/>
      <c r="MZZ9" s="6"/>
      <c r="NAA9" s="6"/>
      <c r="NAB9" s="6"/>
      <c r="NAC9" s="6"/>
      <c r="NAD9" s="6"/>
      <c r="NAE9" s="6"/>
      <c r="NAF9" s="6"/>
      <c r="NAG9" s="6"/>
      <c r="NAH9" s="6"/>
      <c r="NAI9" s="6"/>
      <c r="NAJ9" s="6"/>
      <c r="NAK9" s="6"/>
      <c r="NAL9" s="6"/>
      <c r="NAM9" s="6"/>
      <c r="NAN9" s="6"/>
      <c r="NAO9" s="6"/>
      <c r="NAP9" s="6"/>
      <c r="NAQ9" s="6"/>
      <c r="NAR9" s="6"/>
      <c r="NAS9" s="6"/>
      <c r="NAT9" s="6"/>
      <c r="NAU9" s="6"/>
      <c r="NAV9" s="6"/>
      <c r="NAW9" s="6"/>
      <c r="NAX9" s="6"/>
      <c r="NAY9" s="6"/>
      <c r="NAZ9" s="6"/>
      <c r="NBA9" s="6"/>
      <c r="NBB9" s="6"/>
      <c r="NBC9" s="6"/>
      <c r="NBD9" s="6"/>
      <c r="NBE9" s="6"/>
      <c r="NBF9" s="6"/>
      <c r="NBG9" s="6"/>
      <c r="NBH9" s="6"/>
      <c r="NBI9" s="6"/>
      <c r="NBJ9" s="6"/>
      <c r="NBK9" s="6"/>
      <c r="NBL9" s="6"/>
      <c r="NBM9" s="6"/>
      <c r="NBN9" s="6"/>
      <c r="NBO9" s="6"/>
      <c r="NBP9" s="6"/>
      <c r="NBQ9" s="6"/>
      <c r="NBR9" s="6"/>
      <c r="NBS9" s="6"/>
      <c r="NBT9" s="6"/>
      <c r="NBU9" s="6"/>
      <c r="NBV9" s="6"/>
      <c r="NBW9" s="6"/>
      <c r="NBX9" s="6"/>
      <c r="NBY9" s="6"/>
      <c r="NBZ9" s="6"/>
      <c r="NCA9" s="6"/>
      <c r="NCB9" s="6"/>
      <c r="NCC9" s="6"/>
      <c r="NCD9" s="6"/>
      <c r="NCE9" s="6"/>
      <c r="NCF9" s="6"/>
      <c r="NCG9" s="6"/>
      <c r="NCH9" s="6"/>
      <c r="NCI9" s="6"/>
      <c r="NCJ9" s="6"/>
      <c r="NCK9" s="6"/>
      <c r="NCL9" s="6"/>
      <c r="NCM9" s="6"/>
      <c r="NCN9" s="6"/>
      <c r="NCO9" s="6"/>
      <c r="NCP9" s="6"/>
      <c r="NCQ9" s="6"/>
      <c r="NCR9" s="6"/>
      <c r="NCS9" s="6"/>
      <c r="NCT9" s="6"/>
      <c r="NCU9" s="6"/>
      <c r="NCV9" s="6"/>
      <c r="NCW9" s="6"/>
      <c r="NCX9" s="6"/>
      <c r="NCY9" s="6"/>
      <c r="NCZ9" s="6"/>
      <c r="NDA9" s="6"/>
      <c r="NDB9" s="6"/>
      <c r="NDC9" s="6"/>
      <c r="NDD9" s="6"/>
      <c r="NDE9" s="6"/>
      <c r="NDF9" s="6"/>
      <c r="NDG9" s="6"/>
      <c r="NDH9" s="6"/>
      <c r="NDI9" s="6"/>
      <c r="NDJ9" s="6"/>
      <c r="NDK9" s="6"/>
      <c r="NDL9" s="6"/>
      <c r="NDM9" s="6"/>
      <c r="NDN9" s="6"/>
      <c r="NDO9" s="6"/>
      <c r="NDP9" s="6"/>
      <c r="NDQ9" s="6"/>
      <c r="NDR9" s="6"/>
      <c r="NDS9" s="6"/>
      <c r="NDT9" s="6"/>
      <c r="NDU9" s="6"/>
      <c r="NDV9" s="6"/>
      <c r="NDW9" s="6"/>
      <c r="NDX9" s="6"/>
      <c r="NDY9" s="6"/>
      <c r="NDZ9" s="6"/>
      <c r="NEA9" s="6"/>
      <c r="NEB9" s="6"/>
      <c r="NEC9" s="6"/>
      <c r="NED9" s="6"/>
      <c r="NEE9" s="6"/>
      <c r="NEF9" s="6"/>
      <c r="NEG9" s="6"/>
      <c r="NEH9" s="6"/>
      <c r="NEI9" s="6"/>
      <c r="NEJ9" s="6"/>
      <c r="NEK9" s="6"/>
      <c r="NEL9" s="6"/>
      <c r="NEM9" s="6"/>
      <c r="NEN9" s="6"/>
      <c r="NEO9" s="6"/>
      <c r="NEP9" s="6"/>
      <c r="NEQ9" s="6"/>
      <c r="NER9" s="6"/>
      <c r="NES9" s="6"/>
      <c r="NET9" s="6"/>
      <c r="NEU9" s="6"/>
      <c r="NEV9" s="6"/>
      <c r="NEW9" s="6"/>
      <c r="NEX9" s="6"/>
      <c r="NEY9" s="6"/>
      <c r="NEZ9" s="6"/>
      <c r="NFA9" s="6"/>
      <c r="NFB9" s="6"/>
      <c r="NFC9" s="6"/>
      <c r="NFD9" s="6"/>
      <c r="NFE9" s="6"/>
      <c r="NFF9" s="6"/>
      <c r="NFG9" s="6"/>
      <c r="NFH9" s="6"/>
      <c r="NFI9" s="6"/>
      <c r="NFJ9" s="6"/>
      <c r="NFK9" s="6"/>
      <c r="NFL9" s="6"/>
      <c r="NFM9" s="6"/>
      <c r="NFN9" s="6"/>
      <c r="NFO9" s="6"/>
      <c r="NFP9" s="6"/>
      <c r="NFQ9" s="6"/>
      <c r="NFR9" s="6"/>
      <c r="NFS9" s="6"/>
      <c r="NFT9" s="6"/>
      <c r="NFU9" s="6"/>
      <c r="NFV9" s="6"/>
      <c r="NFW9" s="6"/>
      <c r="NFX9" s="6"/>
      <c r="NFY9" s="6"/>
      <c r="NFZ9" s="6"/>
      <c r="NGA9" s="6"/>
      <c r="NGB9" s="6"/>
      <c r="NGC9" s="6"/>
      <c r="NGD9" s="6"/>
      <c r="NGE9" s="6"/>
      <c r="NGF9" s="6"/>
      <c r="NGG9" s="6"/>
      <c r="NGH9" s="6"/>
      <c r="NGI9" s="6"/>
      <c r="NGJ9" s="6"/>
      <c r="NGK9" s="6"/>
      <c r="NGL9" s="6"/>
      <c r="NGM9" s="6"/>
      <c r="NGN9" s="6"/>
      <c r="NGO9" s="6"/>
      <c r="NGP9" s="6"/>
      <c r="NGQ9" s="6"/>
      <c r="NGR9" s="6"/>
      <c r="NGS9" s="6"/>
      <c r="NGT9" s="6"/>
      <c r="NGU9" s="6"/>
      <c r="NGV9" s="6"/>
      <c r="NGW9" s="6"/>
      <c r="NGX9" s="6"/>
      <c r="NGY9" s="6"/>
      <c r="NGZ9" s="6"/>
      <c r="NHA9" s="6"/>
      <c r="NHB9" s="6"/>
      <c r="NHC9" s="6"/>
      <c r="NHD9" s="6"/>
      <c r="NHE9" s="6"/>
      <c r="NHF9" s="6"/>
      <c r="NHG9" s="6"/>
      <c r="NHH9" s="6"/>
      <c r="NHI9" s="6"/>
      <c r="NHJ9" s="6"/>
      <c r="NHK9" s="6"/>
      <c r="NHL9" s="6"/>
      <c r="NHM9" s="6"/>
      <c r="NHN9" s="6"/>
      <c r="NHO9" s="6"/>
      <c r="NHP9" s="6"/>
      <c r="NHQ9" s="6"/>
      <c r="NHR9" s="6"/>
      <c r="NHS9" s="6"/>
      <c r="NHT9" s="6"/>
      <c r="NHU9" s="6"/>
      <c r="NHV9" s="6"/>
      <c r="NHW9" s="6"/>
      <c r="NHX9" s="6"/>
      <c r="NHY9" s="6"/>
      <c r="NHZ9" s="6"/>
      <c r="NIA9" s="6"/>
      <c r="NIB9" s="6"/>
      <c r="NIC9" s="6"/>
      <c r="NID9" s="6"/>
      <c r="NIE9" s="6"/>
      <c r="NIF9" s="6"/>
      <c r="NIG9" s="6"/>
      <c r="NIH9" s="6"/>
      <c r="NII9" s="6"/>
      <c r="NIJ9" s="6"/>
      <c r="NIK9" s="6"/>
      <c r="NIL9" s="6"/>
      <c r="NIM9" s="6"/>
      <c r="NIN9" s="6"/>
      <c r="NIO9" s="6"/>
      <c r="NIP9" s="6"/>
      <c r="NIQ9" s="6"/>
      <c r="NIR9" s="6"/>
      <c r="NIS9" s="6"/>
      <c r="NIT9" s="6"/>
      <c r="NIU9" s="6"/>
      <c r="NIV9" s="6"/>
      <c r="NIW9" s="6"/>
      <c r="NIX9" s="6"/>
      <c r="NIY9" s="6"/>
      <c r="NIZ9" s="6"/>
      <c r="NJA9" s="6"/>
      <c r="NJB9" s="6"/>
      <c r="NJC9" s="6"/>
      <c r="NJD9" s="6"/>
      <c r="NJE9" s="6"/>
      <c r="NJF9" s="6"/>
      <c r="NJG9" s="6"/>
      <c r="NJH9" s="6"/>
      <c r="NJI9" s="6"/>
      <c r="NJJ9" s="6"/>
      <c r="NJK9" s="6"/>
      <c r="NJL9" s="6"/>
      <c r="NJM9" s="6"/>
      <c r="NJN9" s="6"/>
      <c r="NJO9" s="6"/>
      <c r="NJP9" s="6"/>
      <c r="NJQ9" s="6"/>
      <c r="NJR9" s="6"/>
      <c r="NJS9" s="6"/>
      <c r="NJT9" s="6"/>
      <c r="NJU9" s="6"/>
      <c r="NJV9" s="6"/>
      <c r="NJW9" s="6"/>
      <c r="NJX9" s="6"/>
      <c r="NJY9" s="6"/>
      <c r="NJZ9" s="6"/>
      <c r="NKA9" s="6"/>
      <c r="NKB9" s="6"/>
      <c r="NKC9" s="6"/>
      <c r="NKD9" s="6"/>
      <c r="NKE9" s="6"/>
      <c r="NKF9" s="6"/>
      <c r="NKG9" s="6"/>
      <c r="NKH9" s="6"/>
      <c r="NKI9" s="6"/>
      <c r="NKJ9" s="6"/>
      <c r="NKK9" s="6"/>
      <c r="NKL9" s="6"/>
      <c r="NKM9" s="6"/>
      <c r="NKN9" s="6"/>
      <c r="NKO9" s="6"/>
      <c r="NKP9" s="6"/>
      <c r="NKQ9" s="6"/>
      <c r="NKR9" s="6"/>
      <c r="NKS9" s="6"/>
      <c r="NKT9" s="6"/>
      <c r="NKU9" s="6"/>
      <c r="NKV9" s="6"/>
      <c r="NKW9" s="6"/>
      <c r="NKX9" s="6"/>
      <c r="NKY9" s="6"/>
      <c r="NKZ9" s="6"/>
      <c r="NLA9" s="6"/>
      <c r="NLB9" s="6"/>
      <c r="NLC9" s="6"/>
      <c r="NLD9" s="6"/>
      <c r="NLE9" s="6"/>
      <c r="NLF9" s="6"/>
      <c r="NLG9" s="6"/>
      <c r="NLH9" s="6"/>
      <c r="NLI9" s="6"/>
      <c r="NLJ9" s="6"/>
      <c r="NLK9" s="6"/>
      <c r="NLL9" s="6"/>
      <c r="NLM9" s="6"/>
      <c r="NLN9" s="6"/>
      <c r="NLO9" s="6"/>
      <c r="NLP9" s="6"/>
      <c r="NLQ9" s="6"/>
      <c r="NLR9" s="6"/>
      <c r="NLS9" s="6"/>
      <c r="NLT9" s="6"/>
      <c r="NLU9" s="6"/>
      <c r="NLV9" s="6"/>
      <c r="NLW9" s="6"/>
      <c r="NLX9" s="6"/>
      <c r="NLY9" s="6"/>
      <c r="NLZ9" s="6"/>
      <c r="NMA9" s="6"/>
      <c r="NMB9" s="6"/>
      <c r="NMC9" s="6"/>
      <c r="NMD9" s="6"/>
      <c r="NME9" s="6"/>
      <c r="NMF9" s="6"/>
      <c r="NMG9" s="6"/>
      <c r="NMH9" s="6"/>
      <c r="NMI9" s="6"/>
      <c r="NMJ9" s="6"/>
      <c r="NMK9" s="6"/>
      <c r="NML9" s="6"/>
      <c r="NMM9" s="6"/>
      <c r="NMN9" s="6"/>
      <c r="NMO9" s="6"/>
      <c r="NMP9" s="6"/>
      <c r="NMQ9" s="6"/>
      <c r="NMR9" s="6"/>
      <c r="NMS9" s="6"/>
      <c r="NMT9" s="6"/>
      <c r="NMU9" s="6"/>
      <c r="NMV9" s="6"/>
      <c r="NMW9" s="6"/>
      <c r="NMX9" s="6"/>
      <c r="NMY9" s="6"/>
      <c r="NMZ9" s="6"/>
      <c r="NNA9" s="6"/>
      <c r="NNB9" s="6"/>
      <c r="NNC9" s="6"/>
      <c r="NND9" s="6"/>
      <c r="NNE9" s="6"/>
      <c r="NNF9" s="6"/>
      <c r="NNG9" s="6"/>
      <c r="NNH9" s="6"/>
      <c r="NNI9" s="6"/>
      <c r="NNJ9" s="6"/>
      <c r="NNK9" s="6"/>
      <c r="NNL9" s="6"/>
      <c r="NNM9" s="6"/>
      <c r="NNN9" s="6"/>
      <c r="NNO9" s="6"/>
      <c r="NNP9" s="6"/>
      <c r="NNQ9" s="6"/>
      <c r="NNR9" s="6"/>
      <c r="NNS9" s="6"/>
      <c r="NNT9" s="6"/>
      <c r="NNU9" s="6"/>
      <c r="NNV9" s="6"/>
      <c r="NNW9" s="6"/>
      <c r="NNX9" s="6"/>
      <c r="NNY9" s="6"/>
      <c r="NNZ9" s="6"/>
      <c r="NOA9" s="6"/>
      <c r="NOB9" s="6"/>
      <c r="NOC9" s="6"/>
      <c r="NOD9" s="6"/>
      <c r="NOE9" s="6"/>
      <c r="NOF9" s="6"/>
      <c r="NOG9" s="6"/>
      <c r="NOH9" s="6"/>
      <c r="NOI9" s="6"/>
      <c r="NOJ9" s="6"/>
      <c r="NOK9" s="6"/>
      <c r="NOL9" s="6"/>
      <c r="NOM9" s="6"/>
      <c r="NON9" s="6"/>
      <c r="NOO9" s="6"/>
      <c r="NOP9" s="6"/>
      <c r="NOQ9" s="6"/>
      <c r="NOR9" s="6"/>
      <c r="NOS9" s="6"/>
      <c r="NOT9" s="6"/>
      <c r="NOU9" s="6"/>
      <c r="NOV9" s="6"/>
      <c r="NOW9" s="6"/>
      <c r="NOX9" s="6"/>
      <c r="NOY9" s="6"/>
      <c r="NOZ9" s="6"/>
      <c r="NPA9" s="6"/>
      <c r="NPB9" s="6"/>
      <c r="NPC9" s="6"/>
      <c r="NPD9" s="6"/>
      <c r="NPE9" s="6"/>
      <c r="NPF9" s="6"/>
      <c r="NPG9" s="6"/>
      <c r="NPH9" s="6"/>
      <c r="NPI9" s="6"/>
      <c r="NPJ9" s="6"/>
      <c r="NPK9" s="6"/>
      <c r="NPL9" s="6"/>
      <c r="NPM9" s="6"/>
      <c r="NPN9" s="6"/>
      <c r="NPO9" s="6"/>
      <c r="NPP9" s="6"/>
      <c r="NPQ9" s="6"/>
      <c r="NPR9" s="6"/>
      <c r="NPS9" s="6"/>
      <c r="NPT9" s="6"/>
      <c r="NPU9" s="6"/>
      <c r="NPV9" s="6"/>
      <c r="NPW9" s="6"/>
      <c r="NPX9" s="6"/>
      <c r="NPY9" s="6"/>
      <c r="NPZ9" s="6"/>
      <c r="NQA9" s="6"/>
      <c r="NQB9" s="6"/>
      <c r="NQC9" s="6"/>
      <c r="NQD9" s="6"/>
      <c r="NQE9" s="6"/>
      <c r="NQF9" s="6"/>
      <c r="NQG9" s="6"/>
      <c r="NQH9" s="6"/>
      <c r="NQI9" s="6"/>
      <c r="NQJ9" s="6"/>
      <c r="NQK9" s="6"/>
      <c r="NQL9" s="6"/>
      <c r="NQM9" s="6"/>
      <c r="NQN9" s="6"/>
      <c r="NQO9" s="6"/>
      <c r="NQP9" s="6"/>
      <c r="NQQ9" s="6"/>
      <c r="NQR9" s="6"/>
      <c r="NQS9" s="6"/>
      <c r="NQT9" s="6"/>
      <c r="NQU9" s="6"/>
      <c r="NQV9" s="6"/>
      <c r="NQW9" s="6"/>
      <c r="NQX9" s="6"/>
      <c r="NQY9" s="6"/>
      <c r="NQZ9" s="6"/>
      <c r="NRA9" s="6"/>
      <c r="NRB9" s="6"/>
      <c r="NRC9" s="6"/>
      <c r="NRD9" s="6"/>
      <c r="NRE9" s="6"/>
      <c r="NRF9" s="6"/>
      <c r="NRG9" s="6"/>
      <c r="NRH9" s="6"/>
      <c r="NRI9" s="6"/>
      <c r="NRJ9" s="6"/>
      <c r="NRK9" s="6"/>
      <c r="NRL9" s="6"/>
      <c r="NRM9" s="6"/>
      <c r="NRN9" s="6"/>
      <c r="NRO9" s="6"/>
      <c r="NRP9" s="6"/>
      <c r="NRQ9" s="6"/>
      <c r="NRR9" s="6"/>
      <c r="NRS9" s="6"/>
      <c r="NRT9" s="6"/>
      <c r="NRU9" s="6"/>
      <c r="NRV9" s="6"/>
      <c r="NRW9" s="6"/>
      <c r="NRX9" s="6"/>
      <c r="NRY9" s="6"/>
      <c r="NRZ9" s="6"/>
      <c r="NSA9" s="6"/>
      <c r="NSB9" s="6"/>
      <c r="NSC9" s="6"/>
      <c r="NSD9" s="6"/>
      <c r="NSE9" s="6"/>
      <c r="NSF9" s="6"/>
      <c r="NSG9" s="6"/>
      <c r="NSH9" s="6"/>
      <c r="NSI9" s="6"/>
      <c r="NSJ9" s="6"/>
      <c r="NSK9" s="6"/>
      <c r="NSL9" s="6"/>
      <c r="NSM9" s="6"/>
      <c r="NSN9" s="6"/>
      <c r="NSO9" s="6"/>
      <c r="NSP9" s="6"/>
      <c r="NSQ9" s="6"/>
      <c r="NSR9" s="6"/>
      <c r="NSS9" s="6"/>
      <c r="NST9" s="6"/>
      <c r="NSU9" s="6"/>
      <c r="NSV9" s="6"/>
      <c r="NSW9" s="6"/>
      <c r="NSX9" s="6"/>
      <c r="NSY9" s="6"/>
      <c r="NSZ9" s="6"/>
      <c r="NTA9" s="6"/>
      <c r="NTB9" s="6"/>
      <c r="NTC9" s="6"/>
      <c r="NTD9" s="6"/>
      <c r="NTE9" s="6"/>
      <c r="NTF9" s="6"/>
      <c r="NTG9" s="6"/>
      <c r="NTH9" s="6"/>
      <c r="NTI9" s="6"/>
      <c r="NTJ9" s="6"/>
      <c r="NTK9" s="6"/>
      <c r="NTL9" s="6"/>
      <c r="NTM9" s="6"/>
      <c r="NTN9" s="6"/>
      <c r="NTO9" s="6"/>
      <c r="NTP9" s="6"/>
      <c r="NTQ9" s="6"/>
      <c r="NTR9" s="6"/>
      <c r="NTS9" s="6"/>
      <c r="NTT9" s="6"/>
      <c r="NTU9" s="6"/>
      <c r="NTV9" s="6"/>
      <c r="NTW9" s="6"/>
      <c r="NTX9" s="6"/>
      <c r="NTY9" s="6"/>
      <c r="NTZ9" s="6"/>
      <c r="NUA9" s="6"/>
      <c r="NUB9" s="6"/>
      <c r="NUC9" s="6"/>
      <c r="NUD9" s="6"/>
      <c r="NUE9" s="6"/>
      <c r="NUF9" s="6"/>
      <c r="NUG9" s="6"/>
      <c r="NUH9" s="6"/>
      <c r="NUI9" s="6"/>
      <c r="NUJ9" s="6"/>
      <c r="NUK9" s="6"/>
      <c r="NUL9" s="6"/>
      <c r="NUM9" s="6"/>
      <c r="NUN9" s="6"/>
      <c r="NUO9" s="6"/>
      <c r="NUP9" s="6"/>
      <c r="NUQ9" s="6"/>
      <c r="NUR9" s="6"/>
      <c r="NUS9" s="6"/>
      <c r="NUT9" s="6"/>
      <c r="NUU9" s="6"/>
      <c r="NUV9" s="6"/>
      <c r="NUW9" s="6"/>
      <c r="NUX9" s="6"/>
      <c r="NUY9" s="6"/>
      <c r="NUZ9" s="6"/>
      <c r="NVA9" s="6"/>
      <c r="NVB9" s="6"/>
      <c r="NVC9" s="6"/>
      <c r="NVD9" s="6"/>
      <c r="NVE9" s="6"/>
      <c r="NVF9" s="6"/>
      <c r="NVG9" s="6"/>
      <c r="NVH9" s="6"/>
      <c r="NVI9" s="6"/>
      <c r="NVJ9" s="6"/>
      <c r="NVK9" s="6"/>
      <c r="NVL9" s="6"/>
      <c r="NVM9" s="6"/>
      <c r="NVN9" s="6"/>
      <c r="NVO9" s="6"/>
      <c r="NVP9" s="6"/>
      <c r="NVQ9" s="6"/>
      <c r="NVR9" s="6"/>
      <c r="NVS9" s="6"/>
      <c r="NVT9" s="6"/>
      <c r="NVU9" s="6"/>
      <c r="NVV9" s="6"/>
      <c r="NVW9" s="6"/>
      <c r="NVX9" s="6"/>
      <c r="NVY9" s="6"/>
      <c r="NVZ9" s="6"/>
      <c r="NWA9" s="6"/>
      <c r="NWB9" s="6"/>
      <c r="NWC9" s="6"/>
      <c r="NWD9" s="6"/>
      <c r="NWE9" s="6"/>
      <c r="NWF9" s="6"/>
      <c r="NWG9" s="6"/>
      <c r="NWH9" s="6"/>
      <c r="NWI9" s="6"/>
      <c r="NWJ9" s="6"/>
      <c r="NWK9" s="6"/>
      <c r="NWL9" s="6"/>
      <c r="NWM9" s="6"/>
      <c r="NWN9" s="6"/>
      <c r="NWO9" s="6"/>
      <c r="NWP9" s="6"/>
      <c r="NWQ9" s="6"/>
      <c r="NWR9" s="6"/>
      <c r="NWS9" s="6"/>
      <c r="NWT9" s="6"/>
      <c r="NWU9" s="6"/>
      <c r="NWV9" s="6"/>
      <c r="NWW9" s="6"/>
      <c r="NWX9" s="6"/>
      <c r="NWY9" s="6"/>
      <c r="NWZ9" s="6"/>
      <c r="NXA9" s="6"/>
      <c r="NXB9" s="6"/>
      <c r="NXC9" s="6"/>
      <c r="NXD9" s="6"/>
      <c r="NXE9" s="6"/>
      <c r="NXF9" s="6"/>
      <c r="NXG9" s="6"/>
      <c r="NXH9" s="6"/>
      <c r="NXI9" s="6"/>
      <c r="NXJ9" s="6"/>
      <c r="NXK9" s="6"/>
      <c r="NXL9" s="6"/>
      <c r="NXM9" s="6"/>
      <c r="NXN9" s="6"/>
      <c r="NXO9" s="6"/>
      <c r="NXP9" s="6"/>
      <c r="NXQ9" s="6"/>
      <c r="NXR9" s="6"/>
      <c r="NXS9" s="6"/>
      <c r="NXT9" s="6"/>
      <c r="NXU9" s="6"/>
      <c r="NXV9" s="6"/>
      <c r="NXW9" s="6"/>
      <c r="NXX9" s="6"/>
      <c r="NXY9" s="6"/>
      <c r="NXZ9" s="6"/>
      <c r="NYA9" s="6"/>
      <c r="NYB9" s="6"/>
      <c r="NYC9" s="6"/>
      <c r="NYD9" s="6"/>
      <c r="NYE9" s="6"/>
      <c r="NYF9" s="6"/>
      <c r="NYG9" s="6"/>
      <c r="NYH9" s="6"/>
      <c r="NYI9" s="6"/>
      <c r="NYJ9" s="6"/>
      <c r="NYK9" s="6"/>
      <c r="NYL9" s="6"/>
      <c r="NYM9" s="6"/>
      <c r="NYN9" s="6"/>
      <c r="NYO9" s="6"/>
      <c r="NYP9" s="6"/>
      <c r="NYQ9" s="6"/>
      <c r="NYR9" s="6"/>
      <c r="NYS9" s="6"/>
      <c r="NYT9" s="6"/>
      <c r="NYU9" s="6"/>
      <c r="NYV9" s="6"/>
      <c r="NYW9" s="6"/>
      <c r="NYX9" s="6"/>
      <c r="NYY9" s="6"/>
      <c r="NYZ9" s="6"/>
      <c r="NZA9" s="6"/>
      <c r="NZB9" s="6"/>
      <c r="NZC9" s="6"/>
      <c r="NZD9" s="6"/>
      <c r="NZE9" s="6"/>
      <c r="NZF9" s="6"/>
      <c r="NZG9" s="6"/>
      <c r="NZH9" s="6"/>
      <c r="NZI9" s="6"/>
      <c r="NZJ9" s="6"/>
      <c r="NZK9" s="6"/>
      <c r="NZL9" s="6"/>
      <c r="NZM9" s="6"/>
      <c r="NZN9" s="6"/>
      <c r="NZO9" s="6"/>
      <c r="NZP9" s="6"/>
      <c r="NZQ9" s="6"/>
      <c r="NZR9" s="6"/>
      <c r="NZS9" s="6"/>
      <c r="NZT9" s="6"/>
      <c r="NZU9" s="6"/>
      <c r="NZV9" s="6"/>
      <c r="NZW9" s="6"/>
      <c r="NZX9" s="6"/>
      <c r="NZY9" s="6"/>
      <c r="NZZ9" s="6"/>
      <c r="OAA9" s="6"/>
      <c r="OAB9" s="6"/>
      <c r="OAC9" s="6"/>
      <c r="OAD9" s="6"/>
      <c r="OAE9" s="6"/>
      <c r="OAF9" s="6"/>
      <c r="OAG9" s="6"/>
      <c r="OAH9" s="6"/>
      <c r="OAI9" s="6"/>
      <c r="OAJ9" s="6"/>
      <c r="OAK9" s="6"/>
      <c r="OAL9" s="6"/>
      <c r="OAM9" s="6"/>
      <c r="OAN9" s="6"/>
      <c r="OAO9" s="6"/>
      <c r="OAP9" s="6"/>
      <c r="OAQ9" s="6"/>
      <c r="OAR9" s="6"/>
      <c r="OAS9" s="6"/>
      <c r="OAT9" s="6"/>
      <c r="OAU9" s="6"/>
      <c r="OAV9" s="6"/>
      <c r="OAW9" s="6"/>
      <c r="OAX9" s="6"/>
      <c r="OAY9" s="6"/>
      <c r="OAZ9" s="6"/>
      <c r="OBA9" s="6"/>
      <c r="OBB9" s="6"/>
      <c r="OBC9" s="6"/>
      <c r="OBD9" s="6"/>
      <c r="OBE9" s="6"/>
      <c r="OBF9" s="6"/>
      <c r="OBG9" s="6"/>
      <c r="OBH9" s="6"/>
      <c r="OBI9" s="6"/>
      <c r="OBJ9" s="6"/>
      <c r="OBK9" s="6"/>
      <c r="OBL9" s="6"/>
      <c r="OBM9" s="6"/>
      <c r="OBN9" s="6"/>
      <c r="OBO9" s="6"/>
      <c r="OBP9" s="6"/>
      <c r="OBQ9" s="6"/>
      <c r="OBR9" s="6"/>
      <c r="OBS9" s="6"/>
      <c r="OBT9" s="6"/>
      <c r="OBU9" s="6"/>
      <c r="OBV9" s="6"/>
      <c r="OBW9" s="6"/>
      <c r="OBX9" s="6"/>
      <c r="OBY9" s="6"/>
      <c r="OBZ9" s="6"/>
      <c r="OCA9" s="6"/>
      <c r="OCB9" s="6"/>
      <c r="OCC9" s="6"/>
      <c r="OCD9" s="6"/>
      <c r="OCE9" s="6"/>
      <c r="OCF9" s="6"/>
      <c r="OCG9" s="6"/>
      <c r="OCH9" s="6"/>
      <c r="OCI9" s="6"/>
      <c r="OCJ9" s="6"/>
      <c r="OCK9" s="6"/>
      <c r="OCL9" s="6"/>
      <c r="OCM9" s="6"/>
      <c r="OCN9" s="6"/>
      <c r="OCO9" s="6"/>
      <c r="OCP9" s="6"/>
      <c r="OCQ9" s="6"/>
      <c r="OCR9" s="6"/>
      <c r="OCS9" s="6"/>
      <c r="OCT9" s="6"/>
      <c r="OCU9" s="6"/>
      <c r="OCV9" s="6"/>
      <c r="OCW9" s="6"/>
      <c r="OCX9" s="6"/>
      <c r="OCY9" s="6"/>
      <c r="OCZ9" s="6"/>
      <c r="ODA9" s="6"/>
      <c r="ODB9" s="6"/>
      <c r="ODC9" s="6"/>
      <c r="ODD9" s="6"/>
      <c r="ODE9" s="6"/>
      <c r="ODF9" s="6"/>
      <c r="ODG9" s="6"/>
      <c r="ODH9" s="6"/>
      <c r="ODI9" s="6"/>
      <c r="ODJ9" s="6"/>
      <c r="ODK9" s="6"/>
      <c r="ODL9" s="6"/>
      <c r="ODM9" s="6"/>
      <c r="ODN9" s="6"/>
      <c r="ODO9" s="6"/>
      <c r="ODP9" s="6"/>
      <c r="ODQ9" s="6"/>
      <c r="ODR9" s="6"/>
      <c r="ODS9" s="6"/>
      <c r="ODT9" s="6"/>
      <c r="ODU9" s="6"/>
      <c r="ODV9" s="6"/>
      <c r="ODW9" s="6"/>
      <c r="ODX9" s="6"/>
      <c r="ODY9" s="6"/>
      <c r="ODZ9" s="6"/>
      <c r="OEA9" s="6"/>
      <c r="OEB9" s="6"/>
      <c r="OEC9" s="6"/>
      <c r="OED9" s="6"/>
      <c r="OEE9" s="6"/>
      <c r="OEF9" s="6"/>
      <c r="OEG9" s="6"/>
      <c r="OEH9" s="6"/>
      <c r="OEI9" s="6"/>
      <c r="OEJ9" s="6"/>
      <c r="OEK9" s="6"/>
      <c r="OEL9" s="6"/>
      <c r="OEM9" s="6"/>
      <c r="OEN9" s="6"/>
      <c r="OEO9" s="6"/>
      <c r="OEP9" s="6"/>
      <c r="OEQ9" s="6"/>
      <c r="OER9" s="6"/>
      <c r="OES9" s="6"/>
      <c r="OET9" s="6"/>
      <c r="OEU9" s="6"/>
      <c r="OEV9" s="6"/>
      <c r="OEW9" s="6"/>
      <c r="OEX9" s="6"/>
      <c r="OEY9" s="6"/>
      <c r="OEZ9" s="6"/>
      <c r="OFA9" s="6"/>
      <c r="OFB9" s="6"/>
      <c r="OFC9" s="6"/>
      <c r="OFD9" s="6"/>
      <c r="OFE9" s="6"/>
      <c r="OFF9" s="6"/>
      <c r="OFG9" s="6"/>
      <c r="OFH9" s="6"/>
      <c r="OFI9" s="6"/>
      <c r="OFJ9" s="6"/>
      <c r="OFK9" s="6"/>
      <c r="OFL9" s="6"/>
      <c r="OFM9" s="6"/>
      <c r="OFN9" s="6"/>
      <c r="OFO9" s="6"/>
      <c r="OFP9" s="6"/>
      <c r="OFQ9" s="6"/>
      <c r="OFR9" s="6"/>
      <c r="OFS9" s="6"/>
      <c r="OFT9" s="6"/>
      <c r="OFU9" s="6"/>
      <c r="OFV9" s="6"/>
      <c r="OFW9" s="6"/>
      <c r="OFX9" s="6"/>
      <c r="OFY9" s="6"/>
      <c r="OFZ9" s="6"/>
      <c r="OGA9" s="6"/>
      <c r="OGB9" s="6"/>
      <c r="OGC9" s="6"/>
      <c r="OGD9" s="6"/>
      <c r="OGE9" s="6"/>
      <c r="OGF9" s="6"/>
      <c r="OGG9" s="6"/>
      <c r="OGH9" s="6"/>
      <c r="OGI9" s="6"/>
      <c r="OGJ9" s="6"/>
      <c r="OGK9" s="6"/>
      <c r="OGL9" s="6"/>
      <c r="OGM9" s="6"/>
      <c r="OGN9" s="6"/>
      <c r="OGO9" s="6"/>
      <c r="OGP9" s="6"/>
      <c r="OGQ9" s="6"/>
      <c r="OGR9" s="6"/>
      <c r="OGS9" s="6"/>
      <c r="OGT9" s="6"/>
      <c r="OGU9" s="6"/>
      <c r="OGV9" s="6"/>
      <c r="OGW9" s="6"/>
      <c r="OGX9" s="6"/>
      <c r="OGY9" s="6"/>
      <c r="OGZ9" s="6"/>
      <c r="OHA9" s="6"/>
      <c r="OHB9" s="6"/>
      <c r="OHC9" s="6"/>
      <c r="OHD9" s="6"/>
      <c r="OHE9" s="6"/>
      <c r="OHF9" s="6"/>
      <c r="OHG9" s="6"/>
      <c r="OHH9" s="6"/>
      <c r="OHI9" s="6"/>
      <c r="OHJ9" s="6"/>
      <c r="OHK9" s="6"/>
      <c r="OHL9" s="6"/>
      <c r="OHM9" s="6"/>
      <c r="OHN9" s="6"/>
      <c r="OHO9" s="6"/>
      <c r="OHP9" s="6"/>
      <c r="OHQ9" s="6"/>
      <c r="OHR9" s="6"/>
      <c r="OHS9" s="6"/>
      <c r="OHT9" s="6"/>
      <c r="OHU9" s="6"/>
      <c r="OHV9" s="6"/>
      <c r="OHW9" s="6"/>
      <c r="OHX9" s="6"/>
      <c r="OHY9" s="6"/>
      <c r="OHZ9" s="6"/>
      <c r="OIA9" s="6"/>
      <c r="OIB9" s="6"/>
      <c r="OIC9" s="6"/>
      <c r="OID9" s="6"/>
      <c r="OIE9" s="6"/>
      <c r="OIF9" s="6"/>
      <c r="OIG9" s="6"/>
      <c r="OIH9" s="6"/>
      <c r="OII9" s="6"/>
      <c r="OIJ9" s="6"/>
      <c r="OIK9" s="6"/>
      <c r="OIL9" s="6"/>
      <c r="OIM9" s="6"/>
      <c r="OIN9" s="6"/>
      <c r="OIO9" s="6"/>
      <c r="OIP9" s="6"/>
      <c r="OIQ9" s="6"/>
      <c r="OIR9" s="6"/>
      <c r="OIS9" s="6"/>
      <c r="OIT9" s="6"/>
      <c r="OIU9" s="6"/>
      <c r="OIV9" s="6"/>
      <c r="OIW9" s="6"/>
      <c r="OIX9" s="6"/>
      <c r="OIY9" s="6"/>
      <c r="OIZ9" s="6"/>
      <c r="OJA9" s="6"/>
      <c r="OJB9" s="6"/>
      <c r="OJC9" s="6"/>
      <c r="OJD9" s="6"/>
      <c r="OJE9" s="6"/>
      <c r="OJF9" s="6"/>
      <c r="OJG9" s="6"/>
      <c r="OJH9" s="6"/>
      <c r="OJI9" s="6"/>
      <c r="OJJ9" s="6"/>
      <c r="OJK9" s="6"/>
      <c r="OJL9" s="6"/>
      <c r="OJM9" s="6"/>
      <c r="OJN9" s="6"/>
      <c r="OJO9" s="6"/>
      <c r="OJP9" s="6"/>
      <c r="OJQ9" s="6"/>
      <c r="OJR9" s="6"/>
      <c r="OJS9" s="6"/>
      <c r="OJT9" s="6"/>
      <c r="OJU9" s="6"/>
      <c r="OJV9" s="6"/>
      <c r="OJW9" s="6"/>
      <c r="OJX9" s="6"/>
      <c r="OJY9" s="6"/>
      <c r="OJZ9" s="6"/>
      <c r="OKA9" s="6"/>
      <c r="OKB9" s="6"/>
      <c r="OKC9" s="6"/>
      <c r="OKD9" s="6"/>
      <c r="OKE9" s="6"/>
      <c r="OKF9" s="6"/>
      <c r="OKG9" s="6"/>
      <c r="OKH9" s="6"/>
      <c r="OKI9" s="6"/>
      <c r="OKJ9" s="6"/>
      <c r="OKK9" s="6"/>
      <c r="OKL9" s="6"/>
      <c r="OKM9" s="6"/>
      <c r="OKN9" s="6"/>
      <c r="OKO9" s="6"/>
      <c r="OKP9" s="6"/>
      <c r="OKQ9" s="6"/>
      <c r="OKR9" s="6"/>
      <c r="OKS9" s="6"/>
      <c r="OKT9" s="6"/>
      <c r="OKU9" s="6"/>
      <c r="OKV9" s="6"/>
      <c r="OKW9" s="6"/>
      <c r="OKX9" s="6"/>
      <c r="OKY9" s="6"/>
      <c r="OKZ9" s="6"/>
      <c r="OLA9" s="6"/>
      <c r="OLB9" s="6"/>
      <c r="OLC9" s="6"/>
      <c r="OLD9" s="6"/>
      <c r="OLE9" s="6"/>
      <c r="OLF9" s="6"/>
      <c r="OLG9" s="6"/>
      <c r="OLH9" s="6"/>
      <c r="OLI9" s="6"/>
      <c r="OLJ9" s="6"/>
      <c r="OLK9" s="6"/>
      <c r="OLL9" s="6"/>
      <c r="OLM9" s="6"/>
      <c r="OLN9" s="6"/>
      <c r="OLO9" s="6"/>
      <c r="OLP9" s="6"/>
      <c r="OLQ9" s="6"/>
      <c r="OLR9" s="6"/>
      <c r="OLS9" s="6"/>
      <c r="OLT9" s="6"/>
      <c r="OLU9" s="6"/>
      <c r="OLV9" s="6"/>
      <c r="OLW9" s="6"/>
      <c r="OLX9" s="6"/>
      <c r="OLY9" s="6"/>
      <c r="OLZ9" s="6"/>
      <c r="OMA9" s="6"/>
      <c r="OMB9" s="6"/>
      <c r="OMC9" s="6"/>
      <c r="OMD9" s="6"/>
      <c r="OME9" s="6"/>
      <c r="OMF9" s="6"/>
      <c r="OMG9" s="6"/>
      <c r="OMH9" s="6"/>
      <c r="OMI9" s="6"/>
      <c r="OMJ9" s="6"/>
      <c r="OMK9" s="6"/>
      <c r="OML9" s="6"/>
      <c r="OMM9" s="6"/>
      <c r="OMN9" s="6"/>
      <c r="OMO9" s="6"/>
      <c r="OMP9" s="6"/>
      <c r="OMQ9" s="6"/>
      <c r="OMR9" s="6"/>
      <c r="OMS9" s="6"/>
      <c r="OMT9" s="6"/>
      <c r="OMU9" s="6"/>
      <c r="OMV9" s="6"/>
      <c r="OMW9" s="6"/>
      <c r="OMX9" s="6"/>
      <c r="OMY9" s="6"/>
      <c r="OMZ9" s="6"/>
      <c r="ONA9" s="6"/>
      <c r="ONB9" s="6"/>
      <c r="ONC9" s="6"/>
      <c r="OND9" s="6"/>
      <c r="ONE9" s="6"/>
      <c r="ONF9" s="6"/>
      <c r="ONG9" s="6"/>
      <c r="ONH9" s="6"/>
      <c r="ONI9" s="6"/>
      <c r="ONJ9" s="6"/>
      <c r="ONK9" s="6"/>
      <c r="ONL9" s="6"/>
      <c r="ONM9" s="6"/>
      <c r="ONN9" s="6"/>
      <c r="ONO9" s="6"/>
      <c r="ONP9" s="6"/>
      <c r="ONQ9" s="6"/>
      <c r="ONR9" s="6"/>
      <c r="ONS9" s="6"/>
      <c r="ONT9" s="6"/>
      <c r="ONU9" s="6"/>
      <c r="ONV9" s="6"/>
      <c r="ONW9" s="6"/>
      <c r="ONX9" s="6"/>
      <c r="ONY9" s="6"/>
      <c r="ONZ9" s="6"/>
      <c r="OOA9" s="6"/>
      <c r="OOB9" s="6"/>
      <c r="OOC9" s="6"/>
      <c r="OOD9" s="6"/>
      <c r="OOE9" s="6"/>
      <c r="OOF9" s="6"/>
      <c r="OOG9" s="6"/>
      <c r="OOH9" s="6"/>
      <c r="OOI9" s="6"/>
      <c r="OOJ9" s="6"/>
      <c r="OOK9" s="6"/>
      <c r="OOL9" s="6"/>
      <c r="OOM9" s="6"/>
      <c r="OON9" s="6"/>
      <c r="OOO9" s="6"/>
      <c r="OOP9" s="6"/>
      <c r="OOQ9" s="6"/>
      <c r="OOR9" s="6"/>
      <c r="OOS9" s="6"/>
      <c r="OOT9" s="6"/>
      <c r="OOU9" s="6"/>
      <c r="OOV9" s="6"/>
      <c r="OOW9" s="6"/>
      <c r="OOX9" s="6"/>
      <c r="OOY9" s="6"/>
      <c r="OOZ9" s="6"/>
      <c r="OPA9" s="6"/>
      <c r="OPB9" s="6"/>
      <c r="OPC9" s="6"/>
      <c r="OPD9" s="6"/>
      <c r="OPE9" s="6"/>
      <c r="OPF9" s="6"/>
      <c r="OPG9" s="6"/>
      <c r="OPH9" s="6"/>
      <c r="OPI9" s="6"/>
      <c r="OPJ9" s="6"/>
      <c r="OPK9" s="6"/>
      <c r="OPL9" s="6"/>
      <c r="OPM9" s="6"/>
      <c r="OPN9" s="6"/>
      <c r="OPO9" s="6"/>
      <c r="OPP9" s="6"/>
      <c r="OPQ9" s="6"/>
      <c r="OPR9" s="6"/>
      <c r="OPS9" s="6"/>
      <c r="OPT9" s="6"/>
      <c r="OPU9" s="6"/>
      <c r="OPV9" s="6"/>
      <c r="OPW9" s="6"/>
      <c r="OPX9" s="6"/>
      <c r="OPY9" s="6"/>
      <c r="OPZ9" s="6"/>
      <c r="OQA9" s="6"/>
      <c r="OQB9" s="6"/>
      <c r="OQC9" s="6"/>
      <c r="OQD9" s="6"/>
      <c r="OQE9" s="6"/>
      <c r="OQF9" s="6"/>
      <c r="OQG9" s="6"/>
      <c r="OQH9" s="6"/>
      <c r="OQI9" s="6"/>
      <c r="OQJ9" s="6"/>
      <c r="OQK9" s="6"/>
      <c r="OQL9" s="6"/>
      <c r="OQM9" s="6"/>
      <c r="OQN9" s="6"/>
      <c r="OQO9" s="6"/>
      <c r="OQP9" s="6"/>
      <c r="OQQ9" s="6"/>
      <c r="OQR9" s="6"/>
      <c r="OQS9" s="6"/>
      <c r="OQT9" s="6"/>
      <c r="OQU9" s="6"/>
      <c r="OQV9" s="6"/>
      <c r="OQW9" s="6"/>
      <c r="OQX9" s="6"/>
      <c r="OQY9" s="6"/>
      <c r="OQZ9" s="6"/>
      <c r="ORA9" s="6"/>
      <c r="ORB9" s="6"/>
      <c r="ORC9" s="6"/>
      <c r="ORD9" s="6"/>
      <c r="ORE9" s="6"/>
      <c r="ORF9" s="6"/>
      <c r="ORG9" s="6"/>
      <c r="ORH9" s="6"/>
      <c r="ORI9" s="6"/>
      <c r="ORJ9" s="6"/>
      <c r="ORK9" s="6"/>
      <c r="ORL9" s="6"/>
      <c r="ORM9" s="6"/>
      <c r="ORN9" s="6"/>
      <c r="ORO9" s="6"/>
      <c r="ORP9" s="6"/>
      <c r="ORQ9" s="6"/>
      <c r="ORR9" s="6"/>
      <c r="ORS9" s="6"/>
      <c r="ORT9" s="6"/>
      <c r="ORU9" s="6"/>
      <c r="ORV9" s="6"/>
      <c r="ORW9" s="6"/>
      <c r="ORX9" s="6"/>
      <c r="ORY9" s="6"/>
      <c r="ORZ9" s="6"/>
      <c r="OSA9" s="6"/>
      <c r="OSB9" s="6"/>
      <c r="OSC9" s="6"/>
      <c r="OSD9" s="6"/>
      <c r="OSE9" s="6"/>
      <c r="OSF9" s="6"/>
      <c r="OSG9" s="6"/>
      <c r="OSH9" s="6"/>
      <c r="OSI9" s="6"/>
      <c r="OSJ9" s="6"/>
      <c r="OSK9" s="6"/>
      <c r="OSL9" s="6"/>
      <c r="OSM9" s="6"/>
      <c r="OSN9" s="6"/>
      <c r="OSO9" s="6"/>
      <c r="OSP9" s="6"/>
      <c r="OSQ9" s="6"/>
      <c r="OSR9" s="6"/>
      <c r="OSS9" s="6"/>
      <c r="OST9" s="6"/>
      <c r="OSU9" s="6"/>
      <c r="OSV9" s="6"/>
      <c r="OSW9" s="6"/>
      <c r="OSX9" s="6"/>
      <c r="OSY9" s="6"/>
      <c r="OSZ9" s="6"/>
      <c r="OTA9" s="6"/>
      <c r="OTB9" s="6"/>
      <c r="OTC9" s="6"/>
      <c r="OTD9" s="6"/>
      <c r="OTE9" s="6"/>
      <c r="OTF9" s="6"/>
      <c r="OTG9" s="6"/>
      <c r="OTH9" s="6"/>
      <c r="OTI9" s="6"/>
      <c r="OTJ9" s="6"/>
      <c r="OTK9" s="6"/>
      <c r="OTL9" s="6"/>
      <c r="OTM9" s="6"/>
      <c r="OTN9" s="6"/>
      <c r="OTO9" s="6"/>
      <c r="OTP9" s="6"/>
      <c r="OTQ9" s="6"/>
      <c r="OTR9" s="6"/>
      <c r="OTS9" s="6"/>
      <c r="OTT9" s="6"/>
      <c r="OTU9" s="6"/>
      <c r="OTV9" s="6"/>
      <c r="OTW9" s="6"/>
      <c r="OTX9" s="6"/>
      <c r="OTY9" s="6"/>
      <c r="OTZ9" s="6"/>
      <c r="OUA9" s="6"/>
      <c r="OUB9" s="6"/>
      <c r="OUC9" s="6"/>
      <c r="OUD9" s="6"/>
      <c r="OUE9" s="6"/>
      <c r="OUF9" s="6"/>
      <c r="OUG9" s="6"/>
      <c r="OUH9" s="6"/>
      <c r="OUI9" s="6"/>
      <c r="OUJ9" s="6"/>
      <c r="OUK9" s="6"/>
      <c r="OUL9" s="6"/>
      <c r="OUM9" s="6"/>
      <c r="OUN9" s="6"/>
      <c r="OUO9" s="6"/>
      <c r="OUP9" s="6"/>
      <c r="OUQ9" s="6"/>
      <c r="OUR9" s="6"/>
      <c r="OUS9" s="6"/>
      <c r="OUT9" s="6"/>
      <c r="OUU9" s="6"/>
      <c r="OUV9" s="6"/>
      <c r="OUW9" s="6"/>
      <c r="OUX9" s="6"/>
      <c r="OUY9" s="6"/>
      <c r="OUZ9" s="6"/>
      <c r="OVA9" s="6"/>
      <c r="OVB9" s="6"/>
      <c r="OVC9" s="6"/>
      <c r="OVD9" s="6"/>
      <c r="OVE9" s="6"/>
      <c r="OVF9" s="6"/>
      <c r="OVG9" s="6"/>
      <c r="OVH9" s="6"/>
      <c r="OVI9" s="6"/>
      <c r="OVJ9" s="6"/>
      <c r="OVK9" s="6"/>
      <c r="OVL9" s="6"/>
      <c r="OVM9" s="6"/>
      <c r="OVN9" s="6"/>
      <c r="OVO9" s="6"/>
      <c r="OVP9" s="6"/>
      <c r="OVQ9" s="6"/>
      <c r="OVR9" s="6"/>
      <c r="OVS9" s="6"/>
      <c r="OVT9" s="6"/>
      <c r="OVU9" s="6"/>
      <c r="OVV9" s="6"/>
      <c r="OVW9" s="6"/>
      <c r="OVX9" s="6"/>
      <c r="OVY9" s="6"/>
      <c r="OVZ9" s="6"/>
      <c r="OWA9" s="6"/>
      <c r="OWB9" s="6"/>
      <c r="OWC9" s="6"/>
      <c r="OWD9" s="6"/>
      <c r="OWE9" s="6"/>
      <c r="OWF9" s="6"/>
      <c r="OWG9" s="6"/>
      <c r="OWH9" s="6"/>
      <c r="OWI9" s="6"/>
      <c r="OWJ9" s="6"/>
      <c r="OWK9" s="6"/>
      <c r="OWL9" s="6"/>
      <c r="OWM9" s="6"/>
      <c r="OWN9" s="6"/>
      <c r="OWO9" s="6"/>
      <c r="OWP9" s="6"/>
      <c r="OWQ9" s="6"/>
      <c r="OWR9" s="6"/>
      <c r="OWS9" s="6"/>
      <c r="OWT9" s="6"/>
      <c r="OWU9" s="6"/>
      <c r="OWV9" s="6"/>
      <c r="OWW9" s="6"/>
      <c r="OWX9" s="6"/>
      <c r="OWY9" s="6"/>
      <c r="OWZ9" s="6"/>
      <c r="OXA9" s="6"/>
      <c r="OXB9" s="6"/>
      <c r="OXC9" s="6"/>
      <c r="OXD9" s="6"/>
      <c r="OXE9" s="6"/>
      <c r="OXF9" s="6"/>
      <c r="OXG9" s="6"/>
      <c r="OXH9" s="6"/>
      <c r="OXI9" s="6"/>
      <c r="OXJ9" s="6"/>
      <c r="OXK9" s="6"/>
      <c r="OXL9" s="6"/>
      <c r="OXM9" s="6"/>
      <c r="OXN9" s="6"/>
      <c r="OXO9" s="6"/>
      <c r="OXP9" s="6"/>
      <c r="OXQ9" s="6"/>
      <c r="OXR9" s="6"/>
      <c r="OXS9" s="6"/>
      <c r="OXT9" s="6"/>
      <c r="OXU9" s="6"/>
      <c r="OXV9" s="6"/>
      <c r="OXW9" s="6"/>
      <c r="OXX9" s="6"/>
      <c r="OXY9" s="6"/>
      <c r="OXZ9" s="6"/>
      <c r="OYA9" s="6"/>
      <c r="OYB9" s="6"/>
      <c r="OYC9" s="6"/>
      <c r="OYD9" s="6"/>
      <c r="OYE9" s="6"/>
      <c r="OYF9" s="6"/>
      <c r="OYG9" s="6"/>
      <c r="OYH9" s="6"/>
      <c r="OYI9" s="6"/>
      <c r="OYJ9" s="6"/>
      <c r="OYK9" s="6"/>
      <c r="OYL9" s="6"/>
      <c r="OYM9" s="6"/>
      <c r="OYN9" s="6"/>
      <c r="OYO9" s="6"/>
      <c r="OYP9" s="6"/>
      <c r="OYQ9" s="6"/>
      <c r="OYR9" s="6"/>
      <c r="OYS9" s="6"/>
      <c r="OYT9" s="6"/>
      <c r="OYU9" s="6"/>
      <c r="OYV9" s="6"/>
      <c r="OYW9" s="6"/>
      <c r="OYX9" s="6"/>
      <c r="OYY9" s="6"/>
      <c r="OYZ9" s="6"/>
      <c r="OZA9" s="6"/>
      <c r="OZB9" s="6"/>
      <c r="OZC9" s="6"/>
      <c r="OZD9" s="6"/>
      <c r="OZE9" s="6"/>
      <c r="OZF9" s="6"/>
      <c r="OZG9" s="6"/>
      <c r="OZH9" s="6"/>
      <c r="OZI9" s="6"/>
      <c r="OZJ9" s="6"/>
      <c r="OZK9" s="6"/>
      <c r="OZL9" s="6"/>
      <c r="OZM9" s="6"/>
      <c r="OZN9" s="6"/>
      <c r="OZO9" s="6"/>
      <c r="OZP9" s="6"/>
      <c r="OZQ9" s="6"/>
      <c r="OZR9" s="6"/>
      <c r="OZS9" s="6"/>
      <c r="OZT9" s="6"/>
      <c r="OZU9" s="6"/>
      <c r="OZV9" s="6"/>
      <c r="OZW9" s="6"/>
      <c r="OZX9" s="6"/>
      <c r="OZY9" s="6"/>
      <c r="OZZ9" s="6"/>
      <c r="PAA9" s="6"/>
      <c r="PAB9" s="6"/>
      <c r="PAC9" s="6"/>
      <c r="PAD9" s="6"/>
      <c r="PAE9" s="6"/>
      <c r="PAF9" s="6"/>
      <c r="PAG9" s="6"/>
      <c r="PAH9" s="6"/>
      <c r="PAI9" s="6"/>
      <c r="PAJ9" s="6"/>
      <c r="PAK9" s="6"/>
      <c r="PAL9" s="6"/>
      <c r="PAM9" s="6"/>
      <c r="PAN9" s="6"/>
      <c r="PAO9" s="6"/>
      <c r="PAP9" s="6"/>
      <c r="PAQ9" s="6"/>
      <c r="PAR9" s="6"/>
      <c r="PAS9" s="6"/>
      <c r="PAT9" s="6"/>
      <c r="PAU9" s="6"/>
      <c r="PAV9" s="6"/>
      <c r="PAW9" s="6"/>
      <c r="PAX9" s="6"/>
      <c r="PAY9" s="6"/>
      <c r="PAZ9" s="6"/>
      <c r="PBA9" s="6"/>
      <c r="PBB9" s="6"/>
      <c r="PBC9" s="6"/>
      <c r="PBD9" s="6"/>
      <c r="PBE9" s="6"/>
      <c r="PBF9" s="6"/>
      <c r="PBG9" s="6"/>
      <c r="PBH9" s="6"/>
      <c r="PBI9" s="6"/>
      <c r="PBJ9" s="6"/>
      <c r="PBK9" s="6"/>
      <c r="PBL9" s="6"/>
      <c r="PBM9" s="6"/>
      <c r="PBN9" s="6"/>
      <c r="PBO9" s="6"/>
      <c r="PBP9" s="6"/>
      <c r="PBQ9" s="6"/>
      <c r="PBR9" s="6"/>
      <c r="PBS9" s="6"/>
      <c r="PBT9" s="6"/>
      <c r="PBU9" s="6"/>
      <c r="PBV9" s="6"/>
      <c r="PBW9" s="6"/>
      <c r="PBX9" s="6"/>
      <c r="PBY9" s="6"/>
      <c r="PBZ9" s="6"/>
      <c r="PCA9" s="6"/>
      <c r="PCB9" s="6"/>
      <c r="PCC9" s="6"/>
      <c r="PCD9" s="6"/>
      <c r="PCE9" s="6"/>
      <c r="PCF9" s="6"/>
      <c r="PCG9" s="6"/>
      <c r="PCH9" s="6"/>
      <c r="PCI9" s="6"/>
      <c r="PCJ9" s="6"/>
      <c r="PCK9" s="6"/>
      <c r="PCL9" s="6"/>
      <c r="PCM9" s="6"/>
      <c r="PCN9" s="6"/>
      <c r="PCO9" s="6"/>
      <c r="PCP9" s="6"/>
      <c r="PCQ9" s="6"/>
      <c r="PCR9" s="6"/>
      <c r="PCS9" s="6"/>
      <c r="PCT9" s="6"/>
      <c r="PCU9" s="6"/>
      <c r="PCV9" s="6"/>
      <c r="PCW9" s="6"/>
      <c r="PCX9" s="6"/>
      <c r="PCY9" s="6"/>
      <c r="PCZ9" s="6"/>
      <c r="PDA9" s="6"/>
      <c r="PDB9" s="6"/>
      <c r="PDC9" s="6"/>
      <c r="PDD9" s="6"/>
      <c r="PDE9" s="6"/>
      <c r="PDF9" s="6"/>
      <c r="PDG9" s="6"/>
      <c r="PDH9" s="6"/>
      <c r="PDI9" s="6"/>
      <c r="PDJ9" s="6"/>
      <c r="PDK9" s="6"/>
      <c r="PDL9" s="6"/>
      <c r="PDM9" s="6"/>
      <c r="PDN9" s="6"/>
      <c r="PDO9" s="6"/>
      <c r="PDP9" s="6"/>
      <c r="PDQ9" s="6"/>
      <c r="PDR9" s="6"/>
      <c r="PDS9" s="6"/>
      <c r="PDT9" s="6"/>
      <c r="PDU9" s="6"/>
      <c r="PDV9" s="6"/>
      <c r="PDW9" s="6"/>
      <c r="PDX9" s="6"/>
      <c r="PDY9" s="6"/>
      <c r="PDZ9" s="6"/>
      <c r="PEA9" s="6"/>
      <c r="PEB9" s="6"/>
      <c r="PEC9" s="6"/>
      <c r="PED9" s="6"/>
      <c r="PEE9" s="6"/>
      <c r="PEF9" s="6"/>
      <c r="PEG9" s="6"/>
      <c r="PEH9" s="6"/>
      <c r="PEI9" s="6"/>
      <c r="PEJ9" s="6"/>
      <c r="PEK9" s="6"/>
      <c r="PEL9" s="6"/>
      <c r="PEM9" s="6"/>
      <c r="PEN9" s="6"/>
      <c r="PEO9" s="6"/>
      <c r="PEP9" s="6"/>
      <c r="PEQ9" s="6"/>
      <c r="PER9" s="6"/>
      <c r="PES9" s="6"/>
      <c r="PET9" s="6"/>
      <c r="PEU9" s="6"/>
      <c r="PEV9" s="6"/>
      <c r="PEW9" s="6"/>
      <c r="PEX9" s="6"/>
      <c r="PEY9" s="6"/>
      <c r="PEZ9" s="6"/>
      <c r="PFA9" s="6"/>
      <c r="PFB9" s="6"/>
      <c r="PFC9" s="6"/>
      <c r="PFD9" s="6"/>
      <c r="PFE9" s="6"/>
      <c r="PFF9" s="6"/>
      <c r="PFG9" s="6"/>
      <c r="PFH9" s="6"/>
      <c r="PFI9" s="6"/>
      <c r="PFJ9" s="6"/>
      <c r="PFK9" s="6"/>
      <c r="PFL9" s="6"/>
      <c r="PFM9" s="6"/>
      <c r="PFN9" s="6"/>
      <c r="PFO9" s="6"/>
      <c r="PFP9" s="6"/>
      <c r="PFQ9" s="6"/>
      <c r="PFR9" s="6"/>
      <c r="PFS9" s="6"/>
      <c r="PFT9" s="6"/>
      <c r="PFU9" s="6"/>
      <c r="PFV9" s="6"/>
      <c r="PFW9" s="6"/>
      <c r="PFX9" s="6"/>
      <c r="PFY9" s="6"/>
      <c r="PFZ9" s="6"/>
      <c r="PGA9" s="6"/>
      <c r="PGB9" s="6"/>
      <c r="PGC9" s="6"/>
      <c r="PGD9" s="6"/>
      <c r="PGE9" s="6"/>
      <c r="PGF9" s="6"/>
      <c r="PGG9" s="6"/>
      <c r="PGH9" s="6"/>
      <c r="PGI9" s="6"/>
      <c r="PGJ9" s="6"/>
      <c r="PGK9" s="6"/>
      <c r="PGL9" s="6"/>
      <c r="PGM9" s="6"/>
      <c r="PGN9" s="6"/>
      <c r="PGO9" s="6"/>
      <c r="PGP9" s="6"/>
      <c r="PGQ9" s="6"/>
      <c r="PGR9" s="6"/>
      <c r="PGS9" s="6"/>
      <c r="PGT9" s="6"/>
      <c r="PGU9" s="6"/>
      <c r="PGV9" s="6"/>
      <c r="PGW9" s="6"/>
      <c r="PGX9" s="6"/>
      <c r="PGY9" s="6"/>
      <c r="PGZ9" s="6"/>
      <c r="PHA9" s="6"/>
      <c r="PHB9" s="6"/>
      <c r="PHC9" s="6"/>
      <c r="PHD9" s="6"/>
      <c r="PHE9" s="6"/>
      <c r="PHF9" s="6"/>
      <c r="PHG9" s="6"/>
      <c r="PHH9" s="6"/>
      <c r="PHI9" s="6"/>
      <c r="PHJ9" s="6"/>
      <c r="PHK9" s="6"/>
      <c r="PHL9" s="6"/>
      <c r="PHM9" s="6"/>
      <c r="PHN9" s="6"/>
      <c r="PHO9" s="6"/>
      <c r="PHP9" s="6"/>
      <c r="PHQ9" s="6"/>
      <c r="PHR9" s="6"/>
      <c r="PHS9" s="6"/>
      <c r="PHT9" s="6"/>
      <c r="PHU9" s="6"/>
      <c r="PHV9" s="6"/>
      <c r="PHW9" s="6"/>
      <c r="PHX9" s="6"/>
      <c r="PHY9" s="6"/>
      <c r="PHZ9" s="6"/>
      <c r="PIA9" s="6"/>
      <c r="PIB9" s="6"/>
      <c r="PIC9" s="6"/>
      <c r="PID9" s="6"/>
      <c r="PIE9" s="6"/>
      <c r="PIF9" s="6"/>
      <c r="PIG9" s="6"/>
      <c r="PIH9" s="6"/>
      <c r="PII9" s="6"/>
      <c r="PIJ9" s="6"/>
      <c r="PIK9" s="6"/>
      <c r="PIL9" s="6"/>
      <c r="PIM9" s="6"/>
      <c r="PIN9" s="6"/>
      <c r="PIO9" s="6"/>
      <c r="PIP9" s="6"/>
      <c r="PIQ9" s="6"/>
      <c r="PIR9" s="6"/>
      <c r="PIS9" s="6"/>
      <c r="PIT9" s="6"/>
      <c r="PIU9" s="6"/>
      <c r="PIV9" s="6"/>
      <c r="PIW9" s="6"/>
      <c r="PIX9" s="6"/>
      <c r="PIY9" s="6"/>
      <c r="PIZ9" s="6"/>
      <c r="PJA9" s="6"/>
      <c r="PJB9" s="6"/>
      <c r="PJC9" s="6"/>
      <c r="PJD9" s="6"/>
      <c r="PJE9" s="6"/>
      <c r="PJF9" s="6"/>
      <c r="PJG9" s="6"/>
      <c r="PJH9" s="6"/>
      <c r="PJI9" s="6"/>
      <c r="PJJ9" s="6"/>
      <c r="PJK9" s="6"/>
      <c r="PJL9" s="6"/>
      <c r="PJM9" s="6"/>
      <c r="PJN9" s="6"/>
      <c r="PJO9" s="6"/>
      <c r="PJP9" s="6"/>
      <c r="PJQ9" s="6"/>
      <c r="PJR9" s="6"/>
      <c r="PJS9" s="6"/>
      <c r="PJT9" s="6"/>
      <c r="PJU9" s="6"/>
      <c r="PJV9" s="6"/>
      <c r="PJW9" s="6"/>
      <c r="PJX9" s="6"/>
      <c r="PJY9" s="6"/>
      <c r="PJZ9" s="6"/>
      <c r="PKA9" s="6"/>
      <c r="PKB9" s="6"/>
      <c r="PKC9" s="6"/>
      <c r="PKD9" s="6"/>
      <c r="PKE9" s="6"/>
      <c r="PKF9" s="6"/>
      <c r="PKG9" s="6"/>
      <c r="PKH9" s="6"/>
      <c r="PKI9" s="6"/>
      <c r="PKJ9" s="6"/>
      <c r="PKK9" s="6"/>
      <c r="PKL9" s="6"/>
      <c r="PKM9" s="6"/>
      <c r="PKN9" s="6"/>
      <c r="PKO9" s="6"/>
      <c r="PKP9" s="6"/>
      <c r="PKQ9" s="6"/>
      <c r="PKR9" s="6"/>
      <c r="PKS9" s="6"/>
      <c r="PKT9" s="6"/>
      <c r="PKU9" s="6"/>
      <c r="PKV9" s="6"/>
      <c r="PKW9" s="6"/>
      <c r="PKX9" s="6"/>
      <c r="PKY9" s="6"/>
      <c r="PKZ9" s="6"/>
      <c r="PLA9" s="6"/>
      <c r="PLB9" s="6"/>
      <c r="PLC9" s="6"/>
      <c r="PLD9" s="6"/>
      <c r="PLE9" s="6"/>
      <c r="PLF9" s="6"/>
      <c r="PLG9" s="6"/>
      <c r="PLH9" s="6"/>
      <c r="PLI9" s="6"/>
      <c r="PLJ9" s="6"/>
      <c r="PLK9" s="6"/>
      <c r="PLL9" s="6"/>
      <c r="PLM9" s="6"/>
      <c r="PLN9" s="6"/>
      <c r="PLO9" s="6"/>
      <c r="PLP9" s="6"/>
      <c r="PLQ9" s="6"/>
      <c r="PLR9" s="6"/>
      <c r="PLS9" s="6"/>
      <c r="PLT9" s="6"/>
      <c r="PLU9" s="6"/>
      <c r="PLV9" s="6"/>
      <c r="PLW9" s="6"/>
      <c r="PLX9" s="6"/>
      <c r="PLY9" s="6"/>
      <c r="PLZ9" s="6"/>
      <c r="PMA9" s="6"/>
      <c r="PMB9" s="6"/>
      <c r="PMC9" s="6"/>
      <c r="PMD9" s="6"/>
      <c r="PME9" s="6"/>
      <c r="PMF9" s="6"/>
      <c r="PMG9" s="6"/>
      <c r="PMH9" s="6"/>
      <c r="PMI9" s="6"/>
      <c r="PMJ9" s="6"/>
      <c r="PMK9" s="6"/>
      <c r="PML9" s="6"/>
      <c r="PMM9" s="6"/>
      <c r="PMN9" s="6"/>
      <c r="PMO9" s="6"/>
      <c r="PMP9" s="6"/>
      <c r="PMQ9" s="6"/>
      <c r="PMR9" s="6"/>
      <c r="PMS9" s="6"/>
      <c r="PMT9" s="6"/>
      <c r="PMU9" s="6"/>
      <c r="PMV9" s="6"/>
      <c r="PMW9" s="6"/>
      <c r="PMX9" s="6"/>
      <c r="PMY9" s="6"/>
      <c r="PMZ9" s="6"/>
      <c r="PNA9" s="6"/>
      <c r="PNB9" s="6"/>
      <c r="PNC9" s="6"/>
      <c r="PND9" s="6"/>
      <c r="PNE9" s="6"/>
      <c r="PNF9" s="6"/>
      <c r="PNG9" s="6"/>
      <c r="PNH9" s="6"/>
      <c r="PNI9" s="6"/>
      <c r="PNJ9" s="6"/>
      <c r="PNK9" s="6"/>
      <c r="PNL9" s="6"/>
      <c r="PNM9" s="6"/>
      <c r="PNN9" s="6"/>
      <c r="PNO9" s="6"/>
      <c r="PNP9" s="6"/>
      <c r="PNQ9" s="6"/>
      <c r="PNR9" s="6"/>
      <c r="PNS9" s="6"/>
      <c r="PNT9" s="6"/>
      <c r="PNU9" s="6"/>
      <c r="PNV9" s="6"/>
      <c r="PNW9" s="6"/>
      <c r="PNX9" s="6"/>
      <c r="PNY9" s="6"/>
      <c r="PNZ9" s="6"/>
      <c r="POA9" s="6"/>
      <c r="POB9" s="6"/>
      <c r="POC9" s="6"/>
      <c r="POD9" s="6"/>
      <c r="POE9" s="6"/>
      <c r="POF9" s="6"/>
      <c r="POG9" s="6"/>
      <c r="POH9" s="6"/>
      <c r="POI9" s="6"/>
      <c r="POJ9" s="6"/>
      <c r="POK9" s="6"/>
      <c r="POL9" s="6"/>
      <c r="POM9" s="6"/>
      <c r="PON9" s="6"/>
      <c r="POO9" s="6"/>
      <c r="POP9" s="6"/>
      <c r="POQ9" s="6"/>
      <c r="POR9" s="6"/>
      <c r="POS9" s="6"/>
      <c r="POT9" s="6"/>
      <c r="POU9" s="6"/>
      <c r="POV9" s="6"/>
      <c r="POW9" s="6"/>
      <c r="POX9" s="6"/>
      <c r="POY9" s="6"/>
      <c r="POZ9" s="6"/>
      <c r="PPA9" s="6"/>
      <c r="PPB9" s="6"/>
      <c r="PPC9" s="6"/>
      <c r="PPD9" s="6"/>
      <c r="PPE9" s="6"/>
      <c r="PPF9" s="6"/>
      <c r="PPG9" s="6"/>
      <c r="PPH9" s="6"/>
      <c r="PPI9" s="6"/>
      <c r="PPJ9" s="6"/>
      <c r="PPK9" s="6"/>
      <c r="PPL9" s="6"/>
      <c r="PPM9" s="6"/>
      <c r="PPN9" s="6"/>
      <c r="PPO9" s="6"/>
      <c r="PPP9" s="6"/>
      <c r="PPQ9" s="6"/>
      <c r="PPR9" s="6"/>
      <c r="PPS9" s="6"/>
      <c r="PPT9" s="6"/>
      <c r="PPU9" s="6"/>
      <c r="PPV9" s="6"/>
      <c r="PPW9" s="6"/>
      <c r="PPX9" s="6"/>
      <c r="PPY9" s="6"/>
      <c r="PPZ9" s="6"/>
      <c r="PQA9" s="6"/>
      <c r="PQB9" s="6"/>
      <c r="PQC9" s="6"/>
      <c r="PQD9" s="6"/>
      <c r="PQE9" s="6"/>
      <c r="PQF9" s="6"/>
      <c r="PQG9" s="6"/>
      <c r="PQH9" s="6"/>
      <c r="PQI9" s="6"/>
      <c r="PQJ9" s="6"/>
      <c r="PQK9" s="6"/>
      <c r="PQL9" s="6"/>
      <c r="PQM9" s="6"/>
      <c r="PQN9" s="6"/>
      <c r="PQO9" s="6"/>
      <c r="PQP9" s="6"/>
      <c r="PQQ9" s="6"/>
      <c r="PQR9" s="6"/>
      <c r="PQS9" s="6"/>
      <c r="PQT9" s="6"/>
      <c r="PQU9" s="6"/>
      <c r="PQV9" s="6"/>
      <c r="PQW9" s="6"/>
      <c r="PQX9" s="6"/>
      <c r="PQY9" s="6"/>
      <c r="PQZ9" s="6"/>
      <c r="PRA9" s="6"/>
      <c r="PRB9" s="6"/>
      <c r="PRC9" s="6"/>
      <c r="PRD9" s="6"/>
      <c r="PRE9" s="6"/>
      <c r="PRF9" s="6"/>
      <c r="PRG9" s="6"/>
      <c r="PRH9" s="6"/>
      <c r="PRI9" s="6"/>
      <c r="PRJ9" s="6"/>
      <c r="PRK9" s="6"/>
      <c r="PRL9" s="6"/>
      <c r="PRM9" s="6"/>
      <c r="PRN9" s="6"/>
      <c r="PRO9" s="6"/>
      <c r="PRP9" s="6"/>
      <c r="PRQ9" s="6"/>
      <c r="PRR9" s="6"/>
      <c r="PRS9" s="6"/>
      <c r="PRT9" s="6"/>
      <c r="PRU9" s="6"/>
      <c r="PRV9" s="6"/>
      <c r="PRW9" s="6"/>
      <c r="PRX9" s="6"/>
      <c r="PRY9" s="6"/>
      <c r="PRZ9" s="6"/>
      <c r="PSA9" s="6"/>
      <c r="PSB9" s="6"/>
      <c r="PSC9" s="6"/>
      <c r="PSD9" s="6"/>
      <c r="PSE9" s="6"/>
      <c r="PSF9" s="6"/>
      <c r="PSG9" s="6"/>
      <c r="PSH9" s="6"/>
      <c r="PSI9" s="6"/>
      <c r="PSJ9" s="6"/>
      <c r="PSK9" s="6"/>
      <c r="PSL9" s="6"/>
      <c r="PSM9" s="6"/>
      <c r="PSN9" s="6"/>
      <c r="PSO9" s="6"/>
      <c r="PSP9" s="6"/>
      <c r="PSQ9" s="6"/>
      <c r="PSR9" s="6"/>
      <c r="PSS9" s="6"/>
      <c r="PST9" s="6"/>
      <c r="PSU9" s="6"/>
      <c r="PSV9" s="6"/>
      <c r="PSW9" s="6"/>
      <c r="PSX9" s="6"/>
      <c r="PSY9" s="6"/>
      <c r="PSZ9" s="6"/>
      <c r="PTA9" s="6"/>
      <c r="PTB9" s="6"/>
      <c r="PTC9" s="6"/>
      <c r="PTD9" s="6"/>
      <c r="PTE9" s="6"/>
      <c r="PTF9" s="6"/>
      <c r="PTG9" s="6"/>
      <c r="PTH9" s="6"/>
      <c r="PTI9" s="6"/>
      <c r="PTJ9" s="6"/>
      <c r="PTK9" s="6"/>
      <c r="PTL9" s="6"/>
      <c r="PTM9" s="6"/>
      <c r="PTN9" s="6"/>
      <c r="PTO9" s="6"/>
      <c r="PTP9" s="6"/>
      <c r="PTQ9" s="6"/>
      <c r="PTR9" s="6"/>
      <c r="PTS9" s="6"/>
      <c r="PTT9" s="6"/>
      <c r="PTU9" s="6"/>
      <c r="PTV9" s="6"/>
      <c r="PTW9" s="6"/>
      <c r="PTX9" s="6"/>
      <c r="PTY9" s="6"/>
      <c r="PTZ9" s="6"/>
      <c r="PUA9" s="6"/>
      <c r="PUB9" s="6"/>
      <c r="PUC9" s="6"/>
      <c r="PUD9" s="6"/>
      <c r="PUE9" s="6"/>
      <c r="PUF9" s="6"/>
      <c r="PUG9" s="6"/>
      <c r="PUH9" s="6"/>
      <c r="PUI9" s="6"/>
      <c r="PUJ9" s="6"/>
      <c r="PUK9" s="6"/>
      <c r="PUL9" s="6"/>
      <c r="PUM9" s="6"/>
      <c r="PUN9" s="6"/>
      <c r="PUO9" s="6"/>
      <c r="PUP9" s="6"/>
      <c r="PUQ9" s="6"/>
      <c r="PUR9" s="6"/>
      <c r="PUS9" s="6"/>
      <c r="PUT9" s="6"/>
      <c r="PUU9" s="6"/>
      <c r="PUV9" s="6"/>
      <c r="PUW9" s="6"/>
      <c r="PUX9" s="6"/>
      <c r="PUY9" s="6"/>
      <c r="PUZ9" s="6"/>
      <c r="PVA9" s="6"/>
      <c r="PVB9" s="6"/>
      <c r="PVC9" s="6"/>
      <c r="PVD9" s="6"/>
      <c r="PVE9" s="6"/>
      <c r="PVF9" s="6"/>
      <c r="PVG9" s="6"/>
      <c r="PVH9" s="6"/>
      <c r="PVI9" s="6"/>
      <c r="PVJ9" s="6"/>
      <c r="PVK9" s="6"/>
      <c r="PVL9" s="6"/>
      <c r="PVM9" s="6"/>
      <c r="PVN9" s="6"/>
      <c r="PVO9" s="6"/>
      <c r="PVP9" s="6"/>
      <c r="PVQ9" s="6"/>
      <c r="PVR9" s="6"/>
      <c r="PVS9" s="6"/>
      <c r="PVT9" s="6"/>
      <c r="PVU9" s="6"/>
      <c r="PVV9" s="6"/>
      <c r="PVW9" s="6"/>
      <c r="PVX9" s="6"/>
      <c r="PVY9" s="6"/>
      <c r="PVZ9" s="6"/>
      <c r="PWA9" s="6"/>
      <c r="PWB9" s="6"/>
      <c r="PWC9" s="6"/>
      <c r="PWD9" s="6"/>
      <c r="PWE9" s="6"/>
      <c r="PWF9" s="6"/>
      <c r="PWG9" s="6"/>
      <c r="PWH9" s="6"/>
      <c r="PWI9" s="6"/>
      <c r="PWJ9" s="6"/>
      <c r="PWK9" s="6"/>
      <c r="PWL9" s="6"/>
      <c r="PWM9" s="6"/>
      <c r="PWN9" s="6"/>
      <c r="PWO9" s="6"/>
      <c r="PWP9" s="6"/>
      <c r="PWQ9" s="6"/>
      <c r="PWR9" s="6"/>
      <c r="PWS9" s="6"/>
      <c r="PWT9" s="6"/>
      <c r="PWU9" s="6"/>
      <c r="PWV9" s="6"/>
      <c r="PWW9" s="6"/>
      <c r="PWX9" s="6"/>
      <c r="PWY9" s="6"/>
      <c r="PWZ9" s="6"/>
      <c r="PXA9" s="6"/>
      <c r="PXB9" s="6"/>
      <c r="PXC9" s="6"/>
      <c r="PXD9" s="6"/>
      <c r="PXE9" s="6"/>
      <c r="PXF9" s="6"/>
      <c r="PXG9" s="6"/>
      <c r="PXH9" s="6"/>
      <c r="PXI9" s="6"/>
      <c r="PXJ9" s="6"/>
      <c r="PXK9" s="6"/>
      <c r="PXL9" s="6"/>
      <c r="PXM9" s="6"/>
      <c r="PXN9" s="6"/>
      <c r="PXO9" s="6"/>
      <c r="PXP9" s="6"/>
      <c r="PXQ9" s="6"/>
      <c r="PXR9" s="6"/>
      <c r="PXS9" s="6"/>
      <c r="PXT9" s="6"/>
      <c r="PXU9" s="6"/>
      <c r="PXV9" s="6"/>
      <c r="PXW9" s="6"/>
      <c r="PXX9" s="6"/>
      <c r="PXY9" s="6"/>
      <c r="PXZ9" s="6"/>
      <c r="PYA9" s="6"/>
      <c r="PYB9" s="6"/>
      <c r="PYC9" s="6"/>
      <c r="PYD9" s="6"/>
      <c r="PYE9" s="6"/>
      <c r="PYF9" s="6"/>
      <c r="PYG9" s="6"/>
      <c r="PYH9" s="6"/>
      <c r="PYI9" s="6"/>
      <c r="PYJ9" s="6"/>
      <c r="PYK9" s="6"/>
      <c r="PYL9" s="6"/>
      <c r="PYM9" s="6"/>
      <c r="PYN9" s="6"/>
      <c r="PYO9" s="6"/>
      <c r="PYP9" s="6"/>
      <c r="PYQ9" s="6"/>
      <c r="PYR9" s="6"/>
      <c r="PYS9" s="6"/>
      <c r="PYT9" s="6"/>
      <c r="PYU9" s="6"/>
      <c r="PYV9" s="6"/>
      <c r="PYW9" s="6"/>
      <c r="PYX9" s="6"/>
      <c r="PYY9" s="6"/>
      <c r="PYZ9" s="6"/>
      <c r="PZA9" s="6"/>
      <c r="PZB9" s="6"/>
      <c r="PZC9" s="6"/>
      <c r="PZD9" s="6"/>
      <c r="PZE9" s="6"/>
      <c r="PZF9" s="6"/>
      <c r="PZG9" s="6"/>
      <c r="PZH9" s="6"/>
      <c r="PZI9" s="6"/>
      <c r="PZJ9" s="6"/>
      <c r="PZK9" s="6"/>
      <c r="PZL9" s="6"/>
      <c r="PZM9" s="6"/>
      <c r="PZN9" s="6"/>
      <c r="PZO9" s="6"/>
      <c r="PZP9" s="6"/>
      <c r="PZQ9" s="6"/>
      <c r="PZR9" s="6"/>
      <c r="PZS9" s="6"/>
      <c r="PZT9" s="6"/>
      <c r="PZU9" s="6"/>
      <c r="PZV9" s="6"/>
      <c r="PZW9" s="6"/>
      <c r="PZX9" s="6"/>
      <c r="PZY9" s="6"/>
      <c r="PZZ9" s="6"/>
      <c r="QAA9" s="6"/>
      <c r="QAB9" s="6"/>
      <c r="QAC9" s="6"/>
      <c r="QAD9" s="6"/>
      <c r="QAE9" s="6"/>
      <c r="QAF9" s="6"/>
      <c r="QAG9" s="6"/>
      <c r="QAH9" s="6"/>
      <c r="QAI9" s="6"/>
      <c r="QAJ9" s="6"/>
      <c r="QAK9" s="6"/>
      <c r="QAL9" s="6"/>
      <c r="QAM9" s="6"/>
      <c r="QAN9" s="6"/>
      <c r="QAO9" s="6"/>
      <c r="QAP9" s="6"/>
      <c r="QAQ9" s="6"/>
      <c r="QAR9" s="6"/>
      <c r="QAS9" s="6"/>
      <c r="QAT9" s="6"/>
      <c r="QAU9" s="6"/>
      <c r="QAV9" s="6"/>
      <c r="QAW9" s="6"/>
      <c r="QAX9" s="6"/>
      <c r="QAY9" s="6"/>
      <c r="QAZ9" s="6"/>
      <c r="QBA9" s="6"/>
      <c r="QBB9" s="6"/>
      <c r="QBC9" s="6"/>
      <c r="QBD9" s="6"/>
      <c r="QBE9" s="6"/>
      <c r="QBF9" s="6"/>
      <c r="QBG9" s="6"/>
      <c r="QBH9" s="6"/>
      <c r="QBI9" s="6"/>
      <c r="QBJ9" s="6"/>
      <c r="QBK9" s="6"/>
      <c r="QBL9" s="6"/>
      <c r="QBM9" s="6"/>
      <c r="QBN9" s="6"/>
      <c r="QBO9" s="6"/>
      <c r="QBP9" s="6"/>
      <c r="QBQ9" s="6"/>
      <c r="QBR9" s="6"/>
      <c r="QBS9" s="6"/>
      <c r="QBT9" s="6"/>
      <c r="QBU9" s="6"/>
      <c r="QBV9" s="6"/>
      <c r="QBW9" s="6"/>
      <c r="QBX9" s="6"/>
      <c r="QBY9" s="6"/>
      <c r="QBZ9" s="6"/>
      <c r="QCA9" s="6"/>
      <c r="QCB9" s="6"/>
      <c r="QCC9" s="6"/>
      <c r="QCD9" s="6"/>
      <c r="QCE9" s="6"/>
      <c r="QCF9" s="6"/>
      <c r="QCG9" s="6"/>
      <c r="QCH9" s="6"/>
      <c r="QCI9" s="6"/>
      <c r="QCJ9" s="6"/>
      <c r="QCK9" s="6"/>
      <c r="QCL9" s="6"/>
      <c r="QCM9" s="6"/>
      <c r="QCN9" s="6"/>
      <c r="QCO9" s="6"/>
      <c r="QCP9" s="6"/>
      <c r="QCQ9" s="6"/>
      <c r="QCR9" s="6"/>
      <c r="QCS9" s="6"/>
      <c r="QCT9" s="6"/>
      <c r="QCU9" s="6"/>
      <c r="QCV9" s="6"/>
      <c r="QCW9" s="6"/>
      <c r="QCX9" s="6"/>
      <c r="QCY9" s="6"/>
      <c r="QCZ9" s="6"/>
      <c r="QDA9" s="6"/>
      <c r="QDB9" s="6"/>
      <c r="QDC9" s="6"/>
      <c r="QDD9" s="6"/>
      <c r="QDE9" s="6"/>
      <c r="QDF9" s="6"/>
      <c r="QDG9" s="6"/>
      <c r="QDH9" s="6"/>
      <c r="QDI9" s="6"/>
      <c r="QDJ9" s="6"/>
      <c r="QDK9" s="6"/>
      <c r="QDL9" s="6"/>
      <c r="QDM9" s="6"/>
      <c r="QDN9" s="6"/>
      <c r="QDO9" s="6"/>
      <c r="QDP9" s="6"/>
      <c r="QDQ9" s="6"/>
      <c r="QDR9" s="6"/>
      <c r="QDS9" s="6"/>
      <c r="QDT9" s="6"/>
      <c r="QDU9" s="6"/>
      <c r="QDV9" s="6"/>
      <c r="QDW9" s="6"/>
      <c r="QDX9" s="6"/>
      <c r="QDY9" s="6"/>
      <c r="QDZ9" s="6"/>
      <c r="QEA9" s="6"/>
      <c r="QEB9" s="6"/>
      <c r="QEC9" s="6"/>
      <c r="QED9" s="6"/>
      <c r="QEE9" s="6"/>
      <c r="QEF9" s="6"/>
      <c r="QEG9" s="6"/>
      <c r="QEH9" s="6"/>
      <c r="QEI9" s="6"/>
      <c r="QEJ9" s="6"/>
      <c r="QEK9" s="6"/>
      <c r="QEL9" s="6"/>
      <c r="QEM9" s="6"/>
      <c r="QEN9" s="6"/>
      <c r="QEO9" s="6"/>
      <c r="QEP9" s="6"/>
      <c r="QEQ9" s="6"/>
      <c r="QER9" s="6"/>
      <c r="QES9" s="6"/>
      <c r="QET9" s="6"/>
      <c r="QEU9" s="6"/>
      <c r="QEV9" s="6"/>
      <c r="QEW9" s="6"/>
      <c r="QEX9" s="6"/>
      <c r="QEY9" s="6"/>
      <c r="QEZ9" s="6"/>
      <c r="QFA9" s="6"/>
      <c r="QFB9" s="6"/>
      <c r="QFC9" s="6"/>
      <c r="QFD9" s="6"/>
      <c r="QFE9" s="6"/>
      <c r="QFF9" s="6"/>
      <c r="QFG9" s="6"/>
      <c r="QFH9" s="6"/>
      <c r="QFI9" s="6"/>
      <c r="QFJ9" s="6"/>
      <c r="QFK9" s="6"/>
      <c r="QFL9" s="6"/>
      <c r="QFM9" s="6"/>
      <c r="QFN9" s="6"/>
      <c r="QFO9" s="6"/>
      <c r="QFP9" s="6"/>
      <c r="QFQ9" s="6"/>
      <c r="QFR9" s="6"/>
      <c r="QFS9" s="6"/>
      <c r="QFT9" s="6"/>
      <c r="QFU9" s="6"/>
      <c r="QFV9" s="6"/>
      <c r="QFW9" s="6"/>
      <c r="QFX9" s="6"/>
      <c r="QFY9" s="6"/>
      <c r="QFZ9" s="6"/>
      <c r="QGA9" s="6"/>
      <c r="QGB9" s="6"/>
      <c r="QGC9" s="6"/>
      <c r="QGD9" s="6"/>
      <c r="QGE9" s="6"/>
      <c r="QGF9" s="6"/>
      <c r="QGG9" s="6"/>
      <c r="QGH9" s="6"/>
      <c r="QGI9" s="6"/>
      <c r="QGJ9" s="6"/>
      <c r="QGK9" s="6"/>
      <c r="QGL9" s="6"/>
      <c r="QGM9" s="6"/>
      <c r="QGN9" s="6"/>
      <c r="QGO9" s="6"/>
      <c r="QGP9" s="6"/>
      <c r="QGQ9" s="6"/>
      <c r="QGR9" s="6"/>
      <c r="QGS9" s="6"/>
      <c r="QGT9" s="6"/>
      <c r="QGU9" s="6"/>
      <c r="QGV9" s="6"/>
      <c r="QGW9" s="6"/>
      <c r="QGX9" s="6"/>
      <c r="QGY9" s="6"/>
      <c r="QGZ9" s="6"/>
      <c r="QHA9" s="6"/>
      <c r="QHB9" s="6"/>
      <c r="QHC9" s="6"/>
      <c r="QHD9" s="6"/>
      <c r="QHE9" s="6"/>
      <c r="QHF9" s="6"/>
      <c r="QHG9" s="6"/>
      <c r="QHH9" s="6"/>
      <c r="QHI9" s="6"/>
      <c r="QHJ9" s="6"/>
      <c r="QHK9" s="6"/>
      <c r="QHL9" s="6"/>
      <c r="QHM9" s="6"/>
      <c r="QHN9" s="6"/>
      <c r="QHO9" s="6"/>
      <c r="QHP9" s="6"/>
      <c r="QHQ9" s="6"/>
      <c r="QHR9" s="6"/>
      <c r="QHS9" s="6"/>
      <c r="QHT9" s="6"/>
      <c r="QHU9" s="6"/>
      <c r="QHV9" s="6"/>
      <c r="QHW9" s="6"/>
      <c r="QHX9" s="6"/>
      <c r="QHY9" s="6"/>
      <c r="QHZ9" s="6"/>
      <c r="QIA9" s="6"/>
      <c r="QIB9" s="6"/>
      <c r="QIC9" s="6"/>
      <c r="QID9" s="6"/>
      <c r="QIE9" s="6"/>
      <c r="QIF9" s="6"/>
      <c r="QIG9" s="6"/>
      <c r="QIH9" s="6"/>
      <c r="QII9" s="6"/>
      <c r="QIJ9" s="6"/>
      <c r="QIK9" s="6"/>
      <c r="QIL9" s="6"/>
      <c r="QIM9" s="6"/>
      <c r="QIN9" s="6"/>
      <c r="QIO9" s="6"/>
      <c r="QIP9" s="6"/>
      <c r="QIQ9" s="6"/>
      <c r="QIR9" s="6"/>
      <c r="QIS9" s="6"/>
      <c r="QIT9" s="6"/>
      <c r="QIU9" s="6"/>
      <c r="QIV9" s="6"/>
      <c r="QIW9" s="6"/>
      <c r="QIX9" s="6"/>
      <c r="QIY9" s="6"/>
      <c r="QIZ9" s="6"/>
      <c r="QJA9" s="6"/>
      <c r="QJB9" s="6"/>
      <c r="QJC9" s="6"/>
      <c r="QJD9" s="6"/>
      <c r="QJE9" s="6"/>
      <c r="QJF9" s="6"/>
      <c r="QJG9" s="6"/>
      <c r="QJH9" s="6"/>
      <c r="QJI9" s="6"/>
      <c r="QJJ9" s="6"/>
      <c r="QJK9" s="6"/>
      <c r="QJL9" s="6"/>
      <c r="QJM9" s="6"/>
      <c r="QJN9" s="6"/>
      <c r="QJO9" s="6"/>
      <c r="QJP9" s="6"/>
      <c r="QJQ9" s="6"/>
      <c r="QJR9" s="6"/>
      <c r="QJS9" s="6"/>
      <c r="QJT9" s="6"/>
      <c r="QJU9" s="6"/>
      <c r="QJV9" s="6"/>
      <c r="QJW9" s="6"/>
      <c r="QJX9" s="6"/>
      <c r="QJY9" s="6"/>
      <c r="QJZ9" s="6"/>
      <c r="QKA9" s="6"/>
      <c r="QKB9" s="6"/>
      <c r="QKC9" s="6"/>
      <c r="QKD9" s="6"/>
      <c r="QKE9" s="6"/>
      <c r="QKF9" s="6"/>
      <c r="QKG9" s="6"/>
      <c r="QKH9" s="6"/>
      <c r="QKI9" s="6"/>
      <c r="QKJ9" s="6"/>
      <c r="QKK9" s="6"/>
      <c r="QKL9" s="6"/>
      <c r="QKM9" s="6"/>
      <c r="QKN9" s="6"/>
      <c r="QKO9" s="6"/>
      <c r="QKP9" s="6"/>
      <c r="QKQ9" s="6"/>
      <c r="QKR9" s="6"/>
      <c r="QKS9" s="6"/>
      <c r="QKT9" s="6"/>
      <c r="QKU9" s="6"/>
      <c r="QKV9" s="6"/>
      <c r="QKW9" s="6"/>
      <c r="QKX9" s="6"/>
      <c r="QKY9" s="6"/>
      <c r="QKZ9" s="6"/>
      <c r="QLA9" s="6"/>
      <c r="QLB9" s="6"/>
      <c r="QLC9" s="6"/>
      <c r="QLD9" s="6"/>
      <c r="QLE9" s="6"/>
      <c r="QLF9" s="6"/>
      <c r="QLG9" s="6"/>
      <c r="QLH9" s="6"/>
      <c r="QLI9" s="6"/>
      <c r="QLJ9" s="6"/>
      <c r="QLK9" s="6"/>
      <c r="QLL9" s="6"/>
      <c r="QLM9" s="6"/>
      <c r="QLN9" s="6"/>
      <c r="QLO9" s="6"/>
      <c r="QLP9" s="6"/>
      <c r="QLQ9" s="6"/>
      <c r="QLR9" s="6"/>
      <c r="QLS9" s="6"/>
      <c r="QLT9" s="6"/>
      <c r="QLU9" s="6"/>
      <c r="QLV9" s="6"/>
      <c r="QLW9" s="6"/>
      <c r="QLX9" s="6"/>
      <c r="QLY9" s="6"/>
      <c r="QLZ9" s="6"/>
      <c r="QMA9" s="6"/>
      <c r="QMB9" s="6"/>
      <c r="QMC9" s="6"/>
      <c r="QMD9" s="6"/>
      <c r="QME9" s="6"/>
      <c r="QMF9" s="6"/>
      <c r="QMG9" s="6"/>
      <c r="QMH9" s="6"/>
      <c r="QMI9" s="6"/>
      <c r="QMJ9" s="6"/>
      <c r="QMK9" s="6"/>
      <c r="QML9" s="6"/>
      <c r="QMM9" s="6"/>
      <c r="QMN9" s="6"/>
      <c r="QMO9" s="6"/>
      <c r="QMP9" s="6"/>
      <c r="QMQ9" s="6"/>
      <c r="QMR9" s="6"/>
      <c r="QMS9" s="6"/>
      <c r="QMT9" s="6"/>
      <c r="QMU9" s="6"/>
      <c r="QMV9" s="6"/>
      <c r="QMW9" s="6"/>
      <c r="QMX9" s="6"/>
      <c r="QMY9" s="6"/>
      <c r="QMZ9" s="6"/>
      <c r="QNA9" s="6"/>
      <c r="QNB9" s="6"/>
      <c r="QNC9" s="6"/>
      <c r="QND9" s="6"/>
      <c r="QNE9" s="6"/>
      <c r="QNF9" s="6"/>
      <c r="QNG9" s="6"/>
      <c r="QNH9" s="6"/>
      <c r="QNI9" s="6"/>
      <c r="QNJ9" s="6"/>
      <c r="QNK9" s="6"/>
      <c r="QNL9" s="6"/>
      <c r="QNM9" s="6"/>
      <c r="QNN9" s="6"/>
      <c r="QNO9" s="6"/>
      <c r="QNP9" s="6"/>
      <c r="QNQ9" s="6"/>
      <c r="QNR9" s="6"/>
      <c r="QNS9" s="6"/>
      <c r="QNT9" s="6"/>
      <c r="QNU9" s="6"/>
      <c r="QNV9" s="6"/>
      <c r="QNW9" s="6"/>
      <c r="QNX9" s="6"/>
      <c r="QNY9" s="6"/>
      <c r="QNZ9" s="6"/>
      <c r="QOA9" s="6"/>
      <c r="QOB9" s="6"/>
      <c r="QOC9" s="6"/>
      <c r="QOD9" s="6"/>
      <c r="QOE9" s="6"/>
      <c r="QOF9" s="6"/>
      <c r="QOG9" s="6"/>
      <c r="QOH9" s="6"/>
      <c r="QOI9" s="6"/>
      <c r="QOJ9" s="6"/>
      <c r="QOK9" s="6"/>
      <c r="QOL9" s="6"/>
      <c r="QOM9" s="6"/>
      <c r="QON9" s="6"/>
      <c r="QOO9" s="6"/>
      <c r="QOP9" s="6"/>
      <c r="QOQ9" s="6"/>
      <c r="QOR9" s="6"/>
      <c r="QOS9" s="6"/>
      <c r="QOT9" s="6"/>
      <c r="QOU9" s="6"/>
      <c r="QOV9" s="6"/>
      <c r="QOW9" s="6"/>
      <c r="QOX9" s="6"/>
      <c r="QOY9" s="6"/>
      <c r="QOZ9" s="6"/>
      <c r="QPA9" s="6"/>
      <c r="QPB9" s="6"/>
      <c r="QPC9" s="6"/>
      <c r="QPD9" s="6"/>
      <c r="QPE9" s="6"/>
      <c r="QPF9" s="6"/>
      <c r="QPG9" s="6"/>
      <c r="QPH9" s="6"/>
      <c r="QPI9" s="6"/>
      <c r="QPJ9" s="6"/>
      <c r="QPK9" s="6"/>
      <c r="QPL9" s="6"/>
      <c r="QPM9" s="6"/>
      <c r="QPN9" s="6"/>
      <c r="QPO9" s="6"/>
      <c r="QPP9" s="6"/>
      <c r="QPQ9" s="6"/>
      <c r="QPR9" s="6"/>
      <c r="QPS9" s="6"/>
      <c r="QPT9" s="6"/>
      <c r="QPU9" s="6"/>
      <c r="QPV9" s="6"/>
      <c r="QPW9" s="6"/>
      <c r="QPX9" s="6"/>
      <c r="QPY9" s="6"/>
      <c r="QPZ9" s="6"/>
      <c r="QQA9" s="6"/>
      <c r="QQB9" s="6"/>
      <c r="QQC9" s="6"/>
      <c r="QQD9" s="6"/>
      <c r="QQE9" s="6"/>
      <c r="QQF9" s="6"/>
      <c r="QQG9" s="6"/>
      <c r="QQH9" s="6"/>
      <c r="QQI9" s="6"/>
      <c r="QQJ9" s="6"/>
      <c r="QQK9" s="6"/>
      <c r="QQL9" s="6"/>
      <c r="QQM9" s="6"/>
      <c r="QQN9" s="6"/>
      <c r="QQO9" s="6"/>
      <c r="QQP9" s="6"/>
      <c r="QQQ9" s="6"/>
      <c r="QQR9" s="6"/>
      <c r="QQS9" s="6"/>
      <c r="QQT9" s="6"/>
      <c r="QQU9" s="6"/>
      <c r="QQV9" s="6"/>
      <c r="QQW9" s="6"/>
      <c r="QQX9" s="6"/>
      <c r="QQY9" s="6"/>
      <c r="QQZ9" s="6"/>
      <c r="QRA9" s="6"/>
      <c r="QRB9" s="6"/>
      <c r="QRC9" s="6"/>
      <c r="QRD9" s="6"/>
      <c r="QRE9" s="6"/>
      <c r="QRF9" s="6"/>
      <c r="QRG9" s="6"/>
      <c r="QRH9" s="6"/>
      <c r="QRI9" s="6"/>
      <c r="QRJ9" s="6"/>
      <c r="QRK9" s="6"/>
      <c r="QRL9" s="6"/>
      <c r="QRM9" s="6"/>
      <c r="QRN9" s="6"/>
      <c r="QRO9" s="6"/>
      <c r="QRP9" s="6"/>
      <c r="QRQ9" s="6"/>
      <c r="QRR9" s="6"/>
      <c r="QRS9" s="6"/>
      <c r="QRT9" s="6"/>
      <c r="QRU9" s="6"/>
      <c r="QRV9" s="6"/>
      <c r="QRW9" s="6"/>
      <c r="QRX9" s="6"/>
      <c r="QRY9" s="6"/>
      <c r="QRZ9" s="6"/>
      <c r="QSA9" s="6"/>
      <c r="QSB9" s="6"/>
      <c r="QSC9" s="6"/>
      <c r="QSD9" s="6"/>
      <c r="QSE9" s="6"/>
      <c r="QSF9" s="6"/>
      <c r="QSG9" s="6"/>
      <c r="QSH9" s="6"/>
      <c r="QSI9" s="6"/>
      <c r="QSJ9" s="6"/>
      <c r="QSK9" s="6"/>
      <c r="QSL9" s="6"/>
      <c r="QSM9" s="6"/>
      <c r="QSN9" s="6"/>
      <c r="QSO9" s="6"/>
      <c r="QSP9" s="6"/>
      <c r="QSQ9" s="6"/>
      <c r="QSR9" s="6"/>
      <c r="QSS9" s="6"/>
      <c r="QST9" s="6"/>
      <c r="QSU9" s="6"/>
      <c r="QSV9" s="6"/>
      <c r="QSW9" s="6"/>
      <c r="QSX9" s="6"/>
      <c r="QSY9" s="6"/>
      <c r="QSZ9" s="6"/>
      <c r="QTA9" s="6"/>
      <c r="QTB9" s="6"/>
      <c r="QTC9" s="6"/>
      <c r="QTD9" s="6"/>
      <c r="QTE9" s="6"/>
      <c r="QTF9" s="6"/>
      <c r="QTG9" s="6"/>
      <c r="QTH9" s="6"/>
      <c r="QTI9" s="6"/>
      <c r="QTJ9" s="6"/>
      <c r="QTK9" s="6"/>
      <c r="QTL9" s="6"/>
      <c r="QTM9" s="6"/>
      <c r="QTN9" s="6"/>
      <c r="QTO9" s="6"/>
      <c r="QTP9" s="6"/>
      <c r="QTQ9" s="6"/>
      <c r="QTR9" s="6"/>
      <c r="QTS9" s="6"/>
      <c r="QTT9" s="6"/>
      <c r="QTU9" s="6"/>
      <c r="QTV9" s="6"/>
      <c r="QTW9" s="6"/>
      <c r="QTX9" s="6"/>
      <c r="QTY9" s="6"/>
      <c r="QTZ9" s="6"/>
      <c r="QUA9" s="6"/>
      <c r="QUB9" s="6"/>
      <c r="QUC9" s="6"/>
      <c r="QUD9" s="6"/>
      <c r="QUE9" s="6"/>
      <c r="QUF9" s="6"/>
      <c r="QUG9" s="6"/>
      <c r="QUH9" s="6"/>
      <c r="QUI9" s="6"/>
      <c r="QUJ9" s="6"/>
      <c r="QUK9" s="6"/>
      <c r="QUL9" s="6"/>
      <c r="QUM9" s="6"/>
      <c r="QUN9" s="6"/>
      <c r="QUO9" s="6"/>
      <c r="QUP9" s="6"/>
      <c r="QUQ9" s="6"/>
      <c r="QUR9" s="6"/>
      <c r="QUS9" s="6"/>
      <c r="QUT9" s="6"/>
      <c r="QUU9" s="6"/>
      <c r="QUV9" s="6"/>
      <c r="QUW9" s="6"/>
      <c r="QUX9" s="6"/>
      <c r="QUY9" s="6"/>
      <c r="QUZ9" s="6"/>
      <c r="QVA9" s="6"/>
      <c r="QVB9" s="6"/>
      <c r="QVC9" s="6"/>
      <c r="QVD9" s="6"/>
      <c r="QVE9" s="6"/>
      <c r="QVF9" s="6"/>
      <c r="QVG9" s="6"/>
      <c r="QVH9" s="6"/>
      <c r="QVI9" s="6"/>
      <c r="QVJ9" s="6"/>
      <c r="QVK9" s="6"/>
      <c r="QVL9" s="6"/>
      <c r="QVM9" s="6"/>
      <c r="QVN9" s="6"/>
      <c r="QVO9" s="6"/>
      <c r="QVP9" s="6"/>
      <c r="QVQ9" s="6"/>
      <c r="QVR9" s="6"/>
      <c r="QVS9" s="6"/>
      <c r="QVT9" s="6"/>
      <c r="QVU9" s="6"/>
      <c r="QVV9" s="6"/>
      <c r="QVW9" s="6"/>
      <c r="QVX9" s="6"/>
      <c r="QVY9" s="6"/>
      <c r="QVZ9" s="6"/>
      <c r="QWA9" s="6"/>
      <c r="QWB9" s="6"/>
      <c r="QWC9" s="6"/>
      <c r="QWD9" s="6"/>
      <c r="QWE9" s="6"/>
      <c r="QWF9" s="6"/>
      <c r="QWG9" s="6"/>
      <c r="QWH9" s="6"/>
      <c r="QWI9" s="6"/>
      <c r="QWJ9" s="6"/>
      <c r="QWK9" s="6"/>
      <c r="QWL9" s="6"/>
      <c r="QWM9" s="6"/>
      <c r="QWN9" s="6"/>
      <c r="QWO9" s="6"/>
      <c r="QWP9" s="6"/>
      <c r="QWQ9" s="6"/>
      <c r="QWR9" s="6"/>
      <c r="QWS9" s="6"/>
      <c r="QWT9" s="6"/>
      <c r="QWU9" s="6"/>
      <c r="QWV9" s="6"/>
      <c r="QWW9" s="6"/>
      <c r="QWX9" s="6"/>
      <c r="QWY9" s="6"/>
      <c r="QWZ9" s="6"/>
      <c r="QXA9" s="6"/>
      <c r="QXB9" s="6"/>
      <c r="QXC9" s="6"/>
      <c r="QXD9" s="6"/>
      <c r="QXE9" s="6"/>
      <c r="QXF9" s="6"/>
      <c r="QXG9" s="6"/>
      <c r="QXH9" s="6"/>
      <c r="QXI9" s="6"/>
      <c r="QXJ9" s="6"/>
      <c r="QXK9" s="6"/>
      <c r="QXL9" s="6"/>
      <c r="QXM9" s="6"/>
      <c r="QXN9" s="6"/>
      <c r="QXO9" s="6"/>
      <c r="QXP9" s="6"/>
      <c r="QXQ9" s="6"/>
      <c r="QXR9" s="6"/>
      <c r="QXS9" s="6"/>
      <c r="QXT9" s="6"/>
      <c r="QXU9" s="6"/>
      <c r="QXV9" s="6"/>
      <c r="QXW9" s="6"/>
      <c r="QXX9" s="6"/>
      <c r="QXY9" s="6"/>
      <c r="QXZ9" s="6"/>
      <c r="QYA9" s="6"/>
      <c r="QYB9" s="6"/>
      <c r="QYC9" s="6"/>
      <c r="QYD9" s="6"/>
      <c r="QYE9" s="6"/>
      <c r="QYF9" s="6"/>
      <c r="QYG9" s="6"/>
      <c r="QYH9" s="6"/>
      <c r="QYI9" s="6"/>
      <c r="QYJ9" s="6"/>
      <c r="QYK9" s="6"/>
      <c r="QYL9" s="6"/>
      <c r="QYM9" s="6"/>
      <c r="QYN9" s="6"/>
      <c r="QYO9" s="6"/>
      <c r="QYP9" s="6"/>
      <c r="QYQ9" s="6"/>
      <c r="QYR9" s="6"/>
      <c r="QYS9" s="6"/>
      <c r="QYT9" s="6"/>
      <c r="QYU9" s="6"/>
      <c r="QYV9" s="6"/>
      <c r="QYW9" s="6"/>
      <c r="QYX9" s="6"/>
      <c r="QYY9" s="6"/>
      <c r="QYZ9" s="6"/>
      <c r="QZA9" s="6"/>
      <c r="QZB9" s="6"/>
      <c r="QZC9" s="6"/>
      <c r="QZD9" s="6"/>
      <c r="QZE9" s="6"/>
      <c r="QZF9" s="6"/>
      <c r="QZG9" s="6"/>
      <c r="QZH9" s="6"/>
      <c r="QZI9" s="6"/>
      <c r="QZJ9" s="6"/>
      <c r="QZK9" s="6"/>
      <c r="QZL9" s="6"/>
      <c r="QZM9" s="6"/>
      <c r="QZN9" s="6"/>
      <c r="QZO9" s="6"/>
      <c r="QZP9" s="6"/>
      <c r="QZQ9" s="6"/>
      <c r="QZR9" s="6"/>
      <c r="QZS9" s="6"/>
      <c r="QZT9" s="6"/>
      <c r="QZU9" s="6"/>
      <c r="QZV9" s="6"/>
      <c r="QZW9" s="6"/>
      <c r="QZX9" s="6"/>
      <c r="QZY9" s="6"/>
      <c r="QZZ9" s="6"/>
      <c r="RAA9" s="6"/>
      <c r="RAB9" s="6"/>
      <c r="RAC9" s="6"/>
      <c r="RAD9" s="6"/>
      <c r="RAE9" s="6"/>
      <c r="RAF9" s="6"/>
      <c r="RAG9" s="6"/>
      <c r="RAH9" s="6"/>
      <c r="RAI9" s="6"/>
      <c r="RAJ9" s="6"/>
      <c r="RAK9" s="6"/>
      <c r="RAL9" s="6"/>
      <c r="RAM9" s="6"/>
      <c r="RAN9" s="6"/>
      <c r="RAO9" s="6"/>
      <c r="RAP9" s="6"/>
      <c r="RAQ9" s="6"/>
      <c r="RAR9" s="6"/>
      <c r="RAS9" s="6"/>
      <c r="RAT9" s="6"/>
      <c r="RAU9" s="6"/>
      <c r="RAV9" s="6"/>
      <c r="RAW9" s="6"/>
      <c r="RAX9" s="6"/>
      <c r="RAY9" s="6"/>
      <c r="RAZ9" s="6"/>
      <c r="RBA9" s="6"/>
      <c r="RBB9" s="6"/>
      <c r="RBC9" s="6"/>
      <c r="RBD9" s="6"/>
      <c r="RBE9" s="6"/>
      <c r="RBF9" s="6"/>
      <c r="RBG9" s="6"/>
      <c r="RBH9" s="6"/>
      <c r="RBI9" s="6"/>
      <c r="RBJ9" s="6"/>
      <c r="RBK9" s="6"/>
      <c r="RBL9" s="6"/>
      <c r="RBM9" s="6"/>
      <c r="RBN9" s="6"/>
      <c r="RBO9" s="6"/>
      <c r="RBP9" s="6"/>
      <c r="RBQ9" s="6"/>
      <c r="RBR9" s="6"/>
      <c r="RBS9" s="6"/>
      <c r="RBT9" s="6"/>
      <c r="RBU9" s="6"/>
      <c r="RBV9" s="6"/>
      <c r="RBW9" s="6"/>
      <c r="RBX9" s="6"/>
      <c r="RBY9" s="6"/>
      <c r="RBZ9" s="6"/>
      <c r="RCA9" s="6"/>
      <c r="RCB9" s="6"/>
      <c r="RCC9" s="6"/>
      <c r="RCD9" s="6"/>
      <c r="RCE9" s="6"/>
      <c r="RCF9" s="6"/>
      <c r="RCG9" s="6"/>
      <c r="RCH9" s="6"/>
      <c r="RCI9" s="6"/>
      <c r="RCJ9" s="6"/>
      <c r="RCK9" s="6"/>
      <c r="RCL9" s="6"/>
      <c r="RCM9" s="6"/>
      <c r="RCN9" s="6"/>
      <c r="RCO9" s="6"/>
      <c r="RCP9" s="6"/>
      <c r="RCQ9" s="6"/>
      <c r="RCR9" s="6"/>
      <c r="RCS9" s="6"/>
      <c r="RCT9" s="6"/>
      <c r="RCU9" s="6"/>
      <c r="RCV9" s="6"/>
      <c r="RCW9" s="6"/>
      <c r="RCX9" s="6"/>
      <c r="RCY9" s="6"/>
      <c r="RCZ9" s="6"/>
      <c r="RDA9" s="6"/>
      <c r="RDB9" s="6"/>
      <c r="RDC9" s="6"/>
      <c r="RDD9" s="6"/>
      <c r="RDE9" s="6"/>
      <c r="RDF9" s="6"/>
      <c r="RDG9" s="6"/>
      <c r="RDH9" s="6"/>
      <c r="RDI9" s="6"/>
      <c r="RDJ9" s="6"/>
      <c r="RDK9" s="6"/>
      <c r="RDL9" s="6"/>
      <c r="RDM9" s="6"/>
      <c r="RDN9" s="6"/>
      <c r="RDO9" s="6"/>
      <c r="RDP9" s="6"/>
      <c r="RDQ9" s="6"/>
      <c r="RDR9" s="6"/>
      <c r="RDS9" s="6"/>
      <c r="RDT9" s="6"/>
      <c r="RDU9" s="6"/>
      <c r="RDV9" s="6"/>
      <c r="RDW9" s="6"/>
      <c r="RDX9" s="6"/>
      <c r="RDY9" s="6"/>
      <c r="RDZ9" s="6"/>
      <c r="REA9" s="6"/>
      <c r="REB9" s="6"/>
      <c r="REC9" s="6"/>
      <c r="RED9" s="6"/>
      <c r="REE9" s="6"/>
      <c r="REF9" s="6"/>
      <c r="REG9" s="6"/>
      <c r="REH9" s="6"/>
      <c r="REI9" s="6"/>
      <c r="REJ9" s="6"/>
      <c r="REK9" s="6"/>
      <c r="REL9" s="6"/>
      <c r="REM9" s="6"/>
      <c r="REN9" s="6"/>
      <c r="REO9" s="6"/>
      <c r="REP9" s="6"/>
      <c r="REQ9" s="6"/>
      <c r="RER9" s="6"/>
      <c r="RES9" s="6"/>
      <c r="RET9" s="6"/>
      <c r="REU9" s="6"/>
      <c r="REV9" s="6"/>
      <c r="REW9" s="6"/>
      <c r="REX9" s="6"/>
      <c r="REY9" s="6"/>
      <c r="REZ9" s="6"/>
      <c r="RFA9" s="6"/>
      <c r="RFB9" s="6"/>
      <c r="RFC9" s="6"/>
      <c r="RFD9" s="6"/>
      <c r="RFE9" s="6"/>
      <c r="RFF9" s="6"/>
      <c r="RFG9" s="6"/>
      <c r="RFH9" s="6"/>
      <c r="RFI9" s="6"/>
      <c r="RFJ9" s="6"/>
      <c r="RFK9" s="6"/>
      <c r="RFL9" s="6"/>
      <c r="RFM9" s="6"/>
      <c r="RFN9" s="6"/>
      <c r="RFO9" s="6"/>
      <c r="RFP9" s="6"/>
      <c r="RFQ9" s="6"/>
      <c r="RFR9" s="6"/>
      <c r="RFS9" s="6"/>
      <c r="RFT9" s="6"/>
      <c r="RFU9" s="6"/>
      <c r="RFV9" s="6"/>
      <c r="RFW9" s="6"/>
      <c r="RFX9" s="6"/>
      <c r="RFY9" s="6"/>
      <c r="RFZ9" s="6"/>
      <c r="RGA9" s="6"/>
      <c r="RGB9" s="6"/>
      <c r="RGC9" s="6"/>
      <c r="RGD9" s="6"/>
      <c r="RGE9" s="6"/>
      <c r="RGF9" s="6"/>
      <c r="RGG9" s="6"/>
      <c r="RGH9" s="6"/>
      <c r="RGI9" s="6"/>
      <c r="RGJ9" s="6"/>
      <c r="RGK9" s="6"/>
      <c r="RGL9" s="6"/>
      <c r="RGM9" s="6"/>
      <c r="RGN9" s="6"/>
      <c r="RGO9" s="6"/>
      <c r="RGP9" s="6"/>
      <c r="RGQ9" s="6"/>
      <c r="RGR9" s="6"/>
      <c r="RGS9" s="6"/>
      <c r="RGT9" s="6"/>
      <c r="RGU9" s="6"/>
      <c r="RGV9" s="6"/>
      <c r="RGW9" s="6"/>
      <c r="RGX9" s="6"/>
      <c r="RGY9" s="6"/>
      <c r="RGZ9" s="6"/>
      <c r="RHA9" s="6"/>
      <c r="RHB9" s="6"/>
      <c r="RHC9" s="6"/>
      <c r="RHD9" s="6"/>
      <c r="RHE9" s="6"/>
      <c r="RHF9" s="6"/>
      <c r="RHG9" s="6"/>
      <c r="RHH9" s="6"/>
      <c r="RHI9" s="6"/>
      <c r="RHJ9" s="6"/>
      <c r="RHK9" s="6"/>
      <c r="RHL9" s="6"/>
      <c r="RHM9" s="6"/>
      <c r="RHN9" s="6"/>
      <c r="RHO9" s="6"/>
      <c r="RHP9" s="6"/>
      <c r="RHQ9" s="6"/>
      <c r="RHR9" s="6"/>
      <c r="RHS9" s="6"/>
      <c r="RHT9" s="6"/>
      <c r="RHU9" s="6"/>
      <c r="RHV9" s="6"/>
      <c r="RHW9" s="6"/>
      <c r="RHX9" s="6"/>
      <c r="RHY9" s="6"/>
      <c r="RHZ9" s="6"/>
      <c r="RIA9" s="6"/>
      <c r="RIB9" s="6"/>
      <c r="RIC9" s="6"/>
      <c r="RID9" s="6"/>
      <c r="RIE9" s="6"/>
      <c r="RIF9" s="6"/>
      <c r="RIG9" s="6"/>
      <c r="RIH9" s="6"/>
      <c r="RII9" s="6"/>
      <c r="RIJ9" s="6"/>
      <c r="RIK9" s="6"/>
      <c r="RIL9" s="6"/>
      <c r="RIM9" s="6"/>
      <c r="RIN9" s="6"/>
      <c r="RIO9" s="6"/>
      <c r="RIP9" s="6"/>
      <c r="RIQ9" s="6"/>
      <c r="RIR9" s="6"/>
      <c r="RIS9" s="6"/>
      <c r="RIT9" s="6"/>
      <c r="RIU9" s="6"/>
      <c r="RIV9" s="6"/>
      <c r="RIW9" s="6"/>
      <c r="RIX9" s="6"/>
      <c r="RIY9" s="6"/>
      <c r="RIZ9" s="6"/>
      <c r="RJA9" s="6"/>
      <c r="RJB9" s="6"/>
      <c r="RJC9" s="6"/>
      <c r="RJD9" s="6"/>
      <c r="RJE9" s="6"/>
      <c r="RJF9" s="6"/>
      <c r="RJG9" s="6"/>
      <c r="RJH9" s="6"/>
      <c r="RJI9" s="6"/>
      <c r="RJJ9" s="6"/>
      <c r="RJK9" s="6"/>
      <c r="RJL9" s="6"/>
      <c r="RJM9" s="6"/>
      <c r="RJN9" s="6"/>
      <c r="RJO9" s="6"/>
      <c r="RJP9" s="6"/>
      <c r="RJQ9" s="6"/>
      <c r="RJR9" s="6"/>
      <c r="RJS9" s="6"/>
      <c r="RJT9" s="6"/>
      <c r="RJU9" s="6"/>
      <c r="RJV9" s="6"/>
      <c r="RJW9" s="6"/>
      <c r="RJX9" s="6"/>
      <c r="RJY9" s="6"/>
      <c r="RJZ9" s="6"/>
      <c r="RKA9" s="6"/>
      <c r="RKB9" s="6"/>
      <c r="RKC9" s="6"/>
      <c r="RKD9" s="6"/>
      <c r="RKE9" s="6"/>
      <c r="RKF9" s="6"/>
      <c r="RKG9" s="6"/>
      <c r="RKH9" s="6"/>
      <c r="RKI9" s="6"/>
      <c r="RKJ9" s="6"/>
      <c r="RKK9" s="6"/>
      <c r="RKL9" s="6"/>
      <c r="RKM9" s="6"/>
      <c r="RKN9" s="6"/>
      <c r="RKO9" s="6"/>
      <c r="RKP9" s="6"/>
      <c r="RKQ9" s="6"/>
      <c r="RKR9" s="6"/>
      <c r="RKS9" s="6"/>
      <c r="RKT9" s="6"/>
      <c r="RKU9" s="6"/>
      <c r="RKV9" s="6"/>
      <c r="RKW9" s="6"/>
      <c r="RKX9" s="6"/>
      <c r="RKY9" s="6"/>
      <c r="RKZ9" s="6"/>
      <c r="RLA9" s="6"/>
      <c r="RLB9" s="6"/>
      <c r="RLC9" s="6"/>
      <c r="RLD9" s="6"/>
      <c r="RLE9" s="6"/>
      <c r="RLF9" s="6"/>
      <c r="RLG9" s="6"/>
      <c r="RLH9" s="6"/>
      <c r="RLI9" s="6"/>
      <c r="RLJ9" s="6"/>
      <c r="RLK9" s="6"/>
      <c r="RLL9" s="6"/>
      <c r="RLM9" s="6"/>
      <c r="RLN9" s="6"/>
      <c r="RLO9" s="6"/>
      <c r="RLP9" s="6"/>
      <c r="RLQ9" s="6"/>
      <c r="RLR9" s="6"/>
      <c r="RLS9" s="6"/>
      <c r="RLT9" s="6"/>
      <c r="RLU9" s="6"/>
      <c r="RLV9" s="6"/>
      <c r="RLW9" s="6"/>
      <c r="RLX9" s="6"/>
      <c r="RLY9" s="6"/>
      <c r="RLZ9" s="6"/>
      <c r="RMA9" s="6"/>
      <c r="RMB9" s="6"/>
      <c r="RMC9" s="6"/>
      <c r="RMD9" s="6"/>
      <c r="RME9" s="6"/>
      <c r="RMF9" s="6"/>
      <c r="RMG9" s="6"/>
      <c r="RMH9" s="6"/>
      <c r="RMI9" s="6"/>
      <c r="RMJ9" s="6"/>
      <c r="RMK9" s="6"/>
      <c r="RML9" s="6"/>
      <c r="RMM9" s="6"/>
      <c r="RMN9" s="6"/>
      <c r="RMO9" s="6"/>
      <c r="RMP9" s="6"/>
      <c r="RMQ9" s="6"/>
      <c r="RMR9" s="6"/>
      <c r="RMS9" s="6"/>
      <c r="RMT9" s="6"/>
      <c r="RMU9" s="6"/>
      <c r="RMV9" s="6"/>
      <c r="RMW9" s="6"/>
      <c r="RMX9" s="6"/>
      <c r="RMY9" s="6"/>
      <c r="RMZ9" s="6"/>
      <c r="RNA9" s="6"/>
      <c r="RNB9" s="6"/>
      <c r="RNC9" s="6"/>
      <c r="RND9" s="6"/>
      <c r="RNE9" s="6"/>
      <c r="RNF9" s="6"/>
      <c r="RNG9" s="6"/>
      <c r="RNH9" s="6"/>
      <c r="RNI9" s="6"/>
      <c r="RNJ9" s="6"/>
      <c r="RNK9" s="6"/>
      <c r="RNL9" s="6"/>
      <c r="RNM9" s="6"/>
      <c r="RNN9" s="6"/>
      <c r="RNO9" s="6"/>
      <c r="RNP9" s="6"/>
      <c r="RNQ9" s="6"/>
      <c r="RNR9" s="6"/>
      <c r="RNS9" s="6"/>
      <c r="RNT9" s="6"/>
      <c r="RNU9" s="6"/>
      <c r="RNV9" s="6"/>
      <c r="RNW9" s="6"/>
      <c r="RNX9" s="6"/>
      <c r="RNY9" s="6"/>
      <c r="RNZ9" s="6"/>
      <c r="ROA9" s="6"/>
      <c r="ROB9" s="6"/>
      <c r="ROC9" s="6"/>
      <c r="ROD9" s="6"/>
      <c r="ROE9" s="6"/>
      <c r="ROF9" s="6"/>
      <c r="ROG9" s="6"/>
      <c r="ROH9" s="6"/>
      <c r="ROI9" s="6"/>
      <c r="ROJ9" s="6"/>
      <c r="ROK9" s="6"/>
      <c r="ROL9" s="6"/>
      <c r="ROM9" s="6"/>
      <c r="RON9" s="6"/>
      <c r="ROO9" s="6"/>
      <c r="ROP9" s="6"/>
      <c r="ROQ9" s="6"/>
      <c r="ROR9" s="6"/>
      <c r="ROS9" s="6"/>
      <c r="ROT9" s="6"/>
      <c r="ROU9" s="6"/>
      <c r="ROV9" s="6"/>
      <c r="ROW9" s="6"/>
      <c r="ROX9" s="6"/>
      <c r="ROY9" s="6"/>
      <c r="ROZ9" s="6"/>
      <c r="RPA9" s="6"/>
      <c r="RPB9" s="6"/>
      <c r="RPC9" s="6"/>
      <c r="RPD9" s="6"/>
      <c r="RPE9" s="6"/>
      <c r="RPF9" s="6"/>
      <c r="RPG9" s="6"/>
      <c r="RPH9" s="6"/>
      <c r="RPI9" s="6"/>
      <c r="RPJ9" s="6"/>
      <c r="RPK9" s="6"/>
      <c r="RPL9" s="6"/>
      <c r="RPM9" s="6"/>
      <c r="RPN9" s="6"/>
      <c r="RPO9" s="6"/>
      <c r="RPP9" s="6"/>
      <c r="RPQ9" s="6"/>
      <c r="RPR9" s="6"/>
      <c r="RPS9" s="6"/>
      <c r="RPT9" s="6"/>
      <c r="RPU9" s="6"/>
      <c r="RPV9" s="6"/>
      <c r="RPW9" s="6"/>
      <c r="RPX9" s="6"/>
      <c r="RPY9" s="6"/>
      <c r="RPZ9" s="6"/>
      <c r="RQA9" s="6"/>
      <c r="RQB9" s="6"/>
      <c r="RQC9" s="6"/>
      <c r="RQD9" s="6"/>
      <c r="RQE9" s="6"/>
      <c r="RQF9" s="6"/>
      <c r="RQG9" s="6"/>
      <c r="RQH9" s="6"/>
      <c r="RQI9" s="6"/>
      <c r="RQJ9" s="6"/>
      <c r="RQK9" s="6"/>
      <c r="RQL9" s="6"/>
      <c r="RQM9" s="6"/>
      <c r="RQN9" s="6"/>
      <c r="RQO9" s="6"/>
      <c r="RQP9" s="6"/>
      <c r="RQQ9" s="6"/>
      <c r="RQR9" s="6"/>
      <c r="RQS9" s="6"/>
      <c r="RQT9" s="6"/>
      <c r="RQU9" s="6"/>
      <c r="RQV9" s="6"/>
      <c r="RQW9" s="6"/>
      <c r="RQX9" s="6"/>
      <c r="RQY9" s="6"/>
      <c r="RQZ9" s="6"/>
      <c r="RRA9" s="6"/>
      <c r="RRB9" s="6"/>
      <c r="RRC9" s="6"/>
      <c r="RRD9" s="6"/>
      <c r="RRE9" s="6"/>
      <c r="RRF9" s="6"/>
      <c r="RRG9" s="6"/>
      <c r="RRH9" s="6"/>
      <c r="RRI9" s="6"/>
      <c r="RRJ9" s="6"/>
      <c r="RRK9" s="6"/>
      <c r="RRL9" s="6"/>
      <c r="RRM9" s="6"/>
      <c r="RRN9" s="6"/>
      <c r="RRO9" s="6"/>
      <c r="RRP9" s="6"/>
      <c r="RRQ9" s="6"/>
      <c r="RRR9" s="6"/>
      <c r="RRS9" s="6"/>
      <c r="RRT9" s="6"/>
      <c r="RRU9" s="6"/>
      <c r="RRV9" s="6"/>
      <c r="RRW9" s="6"/>
      <c r="RRX9" s="6"/>
      <c r="RRY9" s="6"/>
      <c r="RRZ9" s="6"/>
      <c r="RSA9" s="6"/>
      <c r="RSB9" s="6"/>
      <c r="RSC9" s="6"/>
      <c r="RSD9" s="6"/>
      <c r="RSE9" s="6"/>
      <c r="RSF9" s="6"/>
      <c r="RSG9" s="6"/>
      <c r="RSH9" s="6"/>
      <c r="RSI9" s="6"/>
      <c r="RSJ9" s="6"/>
      <c r="RSK9" s="6"/>
      <c r="RSL9" s="6"/>
      <c r="RSM9" s="6"/>
      <c r="RSN9" s="6"/>
      <c r="RSO9" s="6"/>
      <c r="RSP9" s="6"/>
      <c r="RSQ9" s="6"/>
      <c r="RSR9" s="6"/>
      <c r="RSS9" s="6"/>
      <c r="RST9" s="6"/>
      <c r="RSU9" s="6"/>
      <c r="RSV9" s="6"/>
      <c r="RSW9" s="6"/>
      <c r="RSX9" s="6"/>
      <c r="RSY9" s="6"/>
      <c r="RSZ9" s="6"/>
      <c r="RTA9" s="6"/>
      <c r="RTB9" s="6"/>
      <c r="RTC9" s="6"/>
      <c r="RTD9" s="6"/>
      <c r="RTE9" s="6"/>
      <c r="RTF9" s="6"/>
      <c r="RTG9" s="6"/>
      <c r="RTH9" s="6"/>
      <c r="RTI9" s="6"/>
      <c r="RTJ9" s="6"/>
      <c r="RTK9" s="6"/>
      <c r="RTL9" s="6"/>
      <c r="RTM9" s="6"/>
      <c r="RTN9" s="6"/>
      <c r="RTO9" s="6"/>
      <c r="RTP9" s="6"/>
      <c r="RTQ9" s="6"/>
      <c r="RTR9" s="6"/>
      <c r="RTS9" s="6"/>
      <c r="RTT9" s="6"/>
      <c r="RTU9" s="6"/>
      <c r="RTV9" s="6"/>
      <c r="RTW9" s="6"/>
      <c r="RTX9" s="6"/>
      <c r="RTY9" s="6"/>
      <c r="RTZ9" s="6"/>
      <c r="RUA9" s="6"/>
      <c r="RUB9" s="6"/>
      <c r="RUC9" s="6"/>
      <c r="RUD9" s="6"/>
      <c r="RUE9" s="6"/>
      <c r="RUF9" s="6"/>
      <c r="RUG9" s="6"/>
      <c r="RUH9" s="6"/>
      <c r="RUI9" s="6"/>
      <c r="RUJ9" s="6"/>
      <c r="RUK9" s="6"/>
      <c r="RUL9" s="6"/>
      <c r="RUM9" s="6"/>
      <c r="RUN9" s="6"/>
      <c r="RUO9" s="6"/>
      <c r="RUP9" s="6"/>
      <c r="RUQ9" s="6"/>
      <c r="RUR9" s="6"/>
      <c r="RUS9" s="6"/>
      <c r="RUT9" s="6"/>
      <c r="RUU9" s="6"/>
      <c r="RUV9" s="6"/>
      <c r="RUW9" s="6"/>
      <c r="RUX9" s="6"/>
      <c r="RUY9" s="6"/>
      <c r="RUZ9" s="6"/>
      <c r="RVA9" s="6"/>
      <c r="RVB9" s="6"/>
      <c r="RVC9" s="6"/>
      <c r="RVD9" s="6"/>
      <c r="RVE9" s="6"/>
      <c r="RVF9" s="6"/>
      <c r="RVG9" s="6"/>
      <c r="RVH9" s="6"/>
      <c r="RVI9" s="6"/>
      <c r="RVJ9" s="6"/>
      <c r="RVK9" s="6"/>
      <c r="RVL9" s="6"/>
      <c r="RVM9" s="6"/>
      <c r="RVN9" s="6"/>
      <c r="RVO9" s="6"/>
      <c r="RVP9" s="6"/>
      <c r="RVQ9" s="6"/>
      <c r="RVR9" s="6"/>
      <c r="RVS9" s="6"/>
      <c r="RVT9" s="6"/>
      <c r="RVU9" s="6"/>
      <c r="RVV9" s="6"/>
      <c r="RVW9" s="6"/>
      <c r="RVX9" s="6"/>
      <c r="RVY9" s="6"/>
      <c r="RVZ9" s="6"/>
      <c r="RWA9" s="6"/>
      <c r="RWB9" s="6"/>
      <c r="RWC9" s="6"/>
      <c r="RWD9" s="6"/>
      <c r="RWE9" s="6"/>
      <c r="RWF9" s="6"/>
      <c r="RWG9" s="6"/>
      <c r="RWH9" s="6"/>
      <c r="RWI9" s="6"/>
      <c r="RWJ9" s="6"/>
      <c r="RWK9" s="6"/>
      <c r="RWL9" s="6"/>
      <c r="RWM9" s="6"/>
      <c r="RWN9" s="6"/>
      <c r="RWO9" s="6"/>
      <c r="RWP9" s="6"/>
      <c r="RWQ9" s="6"/>
      <c r="RWR9" s="6"/>
      <c r="RWS9" s="6"/>
      <c r="RWT9" s="6"/>
      <c r="RWU9" s="6"/>
      <c r="RWV9" s="6"/>
      <c r="RWW9" s="6"/>
      <c r="RWX9" s="6"/>
      <c r="RWY9" s="6"/>
      <c r="RWZ9" s="6"/>
      <c r="RXA9" s="6"/>
      <c r="RXB9" s="6"/>
      <c r="RXC9" s="6"/>
      <c r="RXD9" s="6"/>
      <c r="RXE9" s="6"/>
      <c r="RXF9" s="6"/>
      <c r="RXG9" s="6"/>
      <c r="RXH9" s="6"/>
      <c r="RXI9" s="6"/>
      <c r="RXJ9" s="6"/>
      <c r="RXK9" s="6"/>
      <c r="RXL9" s="6"/>
      <c r="RXM9" s="6"/>
      <c r="RXN9" s="6"/>
      <c r="RXO9" s="6"/>
      <c r="RXP9" s="6"/>
      <c r="RXQ9" s="6"/>
      <c r="RXR9" s="6"/>
      <c r="RXS9" s="6"/>
      <c r="RXT9" s="6"/>
      <c r="RXU9" s="6"/>
      <c r="RXV9" s="6"/>
      <c r="RXW9" s="6"/>
      <c r="RXX9" s="6"/>
      <c r="RXY9" s="6"/>
      <c r="RXZ9" s="6"/>
      <c r="RYA9" s="6"/>
      <c r="RYB9" s="6"/>
      <c r="RYC9" s="6"/>
      <c r="RYD9" s="6"/>
      <c r="RYE9" s="6"/>
      <c r="RYF9" s="6"/>
      <c r="RYG9" s="6"/>
      <c r="RYH9" s="6"/>
      <c r="RYI9" s="6"/>
      <c r="RYJ9" s="6"/>
      <c r="RYK9" s="6"/>
      <c r="RYL9" s="6"/>
      <c r="RYM9" s="6"/>
      <c r="RYN9" s="6"/>
      <c r="RYO9" s="6"/>
      <c r="RYP9" s="6"/>
      <c r="RYQ9" s="6"/>
      <c r="RYR9" s="6"/>
      <c r="RYS9" s="6"/>
      <c r="RYT9" s="6"/>
      <c r="RYU9" s="6"/>
      <c r="RYV9" s="6"/>
      <c r="RYW9" s="6"/>
      <c r="RYX9" s="6"/>
      <c r="RYY9" s="6"/>
      <c r="RYZ9" s="6"/>
      <c r="RZA9" s="6"/>
      <c r="RZB9" s="6"/>
      <c r="RZC9" s="6"/>
      <c r="RZD9" s="6"/>
      <c r="RZE9" s="6"/>
      <c r="RZF9" s="6"/>
      <c r="RZG9" s="6"/>
      <c r="RZH9" s="6"/>
      <c r="RZI9" s="6"/>
      <c r="RZJ9" s="6"/>
      <c r="RZK9" s="6"/>
      <c r="RZL9" s="6"/>
      <c r="RZM9" s="6"/>
      <c r="RZN9" s="6"/>
      <c r="RZO9" s="6"/>
      <c r="RZP9" s="6"/>
      <c r="RZQ9" s="6"/>
      <c r="RZR9" s="6"/>
      <c r="RZS9" s="6"/>
      <c r="RZT9" s="6"/>
      <c r="RZU9" s="6"/>
      <c r="RZV9" s="6"/>
      <c r="RZW9" s="6"/>
      <c r="RZX9" s="6"/>
      <c r="RZY9" s="6"/>
      <c r="RZZ9" s="6"/>
      <c r="SAA9" s="6"/>
      <c r="SAB9" s="6"/>
      <c r="SAC9" s="6"/>
      <c r="SAD9" s="6"/>
      <c r="SAE9" s="6"/>
      <c r="SAF9" s="6"/>
      <c r="SAG9" s="6"/>
      <c r="SAH9" s="6"/>
      <c r="SAI9" s="6"/>
      <c r="SAJ9" s="6"/>
      <c r="SAK9" s="6"/>
      <c r="SAL9" s="6"/>
      <c r="SAM9" s="6"/>
      <c r="SAN9" s="6"/>
      <c r="SAO9" s="6"/>
      <c r="SAP9" s="6"/>
      <c r="SAQ9" s="6"/>
      <c r="SAR9" s="6"/>
      <c r="SAS9" s="6"/>
      <c r="SAT9" s="6"/>
      <c r="SAU9" s="6"/>
      <c r="SAV9" s="6"/>
      <c r="SAW9" s="6"/>
      <c r="SAX9" s="6"/>
      <c r="SAY9" s="6"/>
      <c r="SAZ9" s="6"/>
      <c r="SBA9" s="6"/>
      <c r="SBB9" s="6"/>
      <c r="SBC9" s="6"/>
      <c r="SBD9" s="6"/>
      <c r="SBE9" s="6"/>
      <c r="SBF9" s="6"/>
      <c r="SBG9" s="6"/>
      <c r="SBH9" s="6"/>
      <c r="SBI9" s="6"/>
      <c r="SBJ9" s="6"/>
      <c r="SBK9" s="6"/>
      <c r="SBL9" s="6"/>
      <c r="SBM9" s="6"/>
      <c r="SBN9" s="6"/>
      <c r="SBO9" s="6"/>
      <c r="SBP9" s="6"/>
      <c r="SBQ9" s="6"/>
      <c r="SBR9" s="6"/>
      <c r="SBS9" s="6"/>
      <c r="SBT9" s="6"/>
      <c r="SBU9" s="6"/>
      <c r="SBV9" s="6"/>
      <c r="SBW9" s="6"/>
      <c r="SBX9" s="6"/>
      <c r="SBY9" s="6"/>
      <c r="SBZ9" s="6"/>
      <c r="SCA9" s="6"/>
      <c r="SCB9" s="6"/>
      <c r="SCC9" s="6"/>
      <c r="SCD9" s="6"/>
      <c r="SCE9" s="6"/>
      <c r="SCF9" s="6"/>
      <c r="SCG9" s="6"/>
      <c r="SCH9" s="6"/>
      <c r="SCI9" s="6"/>
      <c r="SCJ9" s="6"/>
      <c r="SCK9" s="6"/>
      <c r="SCL9" s="6"/>
      <c r="SCM9" s="6"/>
      <c r="SCN9" s="6"/>
      <c r="SCO9" s="6"/>
      <c r="SCP9" s="6"/>
      <c r="SCQ9" s="6"/>
      <c r="SCR9" s="6"/>
      <c r="SCS9" s="6"/>
      <c r="SCT9" s="6"/>
      <c r="SCU9" s="6"/>
      <c r="SCV9" s="6"/>
      <c r="SCW9" s="6"/>
      <c r="SCX9" s="6"/>
      <c r="SCY9" s="6"/>
      <c r="SCZ9" s="6"/>
      <c r="SDA9" s="6"/>
      <c r="SDB9" s="6"/>
      <c r="SDC9" s="6"/>
      <c r="SDD9" s="6"/>
      <c r="SDE9" s="6"/>
      <c r="SDF9" s="6"/>
      <c r="SDG9" s="6"/>
      <c r="SDH9" s="6"/>
      <c r="SDI9" s="6"/>
      <c r="SDJ9" s="6"/>
      <c r="SDK9" s="6"/>
      <c r="SDL9" s="6"/>
      <c r="SDM9" s="6"/>
      <c r="SDN9" s="6"/>
      <c r="SDO9" s="6"/>
      <c r="SDP9" s="6"/>
      <c r="SDQ9" s="6"/>
      <c r="SDR9" s="6"/>
      <c r="SDS9" s="6"/>
      <c r="SDT9" s="6"/>
      <c r="SDU9" s="6"/>
      <c r="SDV9" s="6"/>
      <c r="SDW9" s="6"/>
      <c r="SDX9" s="6"/>
      <c r="SDY9" s="6"/>
      <c r="SDZ9" s="6"/>
      <c r="SEA9" s="6"/>
      <c r="SEB9" s="6"/>
      <c r="SEC9" s="6"/>
      <c r="SED9" s="6"/>
      <c r="SEE9" s="6"/>
      <c r="SEF9" s="6"/>
      <c r="SEG9" s="6"/>
      <c r="SEH9" s="6"/>
      <c r="SEI9" s="6"/>
      <c r="SEJ9" s="6"/>
      <c r="SEK9" s="6"/>
      <c r="SEL9" s="6"/>
      <c r="SEM9" s="6"/>
      <c r="SEN9" s="6"/>
      <c r="SEO9" s="6"/>
      <c r="SEP9" s="6"/>
      <c r="SEQ9" s="6"/>
      <c r="SER9" s="6"/>
      <c r="SES9" s="6"/>
      <c r="SET9" s="6"/>
      <c r="SEU9" s="6"/>
      <c r="SEV9" s="6"/>
      <c r="SEW9" s="6"/>
      <c r="SEX9" s="6"/>
      <c r="SEY9" s="6"/>
      <c r="SEZ9" s="6"/>
      <c r="SFA9" s="6"/>
      <c r="SFB9" s="6"/>
      <c r="SFC9" s="6"/>
      <c r="SFD9" s="6"/>
      <c r="SFE9" s="6"/>
      <c r="SFF9" s="6"/>
      <c r="SFG9" s="6"/>
      <c r="SFH9" s="6"/>
      <c r="SFI9" s="6"/>
      <c r="SFJ9" s="6"/>
      <c r="SFK9" s="6"/>
      <c r="SFL9" s="6"/>
      <c r="SFM9" s="6"/>
      <c r="SFN9" s="6"/>
      <c r="SFO9" s="6"/>
      <c r="SFP9" s="6"/>
      <c r="SFQ9" s="6"/>
      <c r="SFR9" s="6"/>
      <c r="SFS9" s="6"/>
      <c r="SFT9" s="6"/>
      <c r="SFU9" s="6"/>
      <c r="SFV9" s="6"/>
      <c r="SFW9" s="6"/>
      <c r="SFX9" s="6"/>
      <c r="SFY9" s="6"/>
      <c r="SFZ9" s="6"/>
      <c r="SGA9" s="6"/>
      <c r="SGB9" s="6"/>
      <c r="SGC9" s="6"/>
      <c r="SGD9" s="6"/>
      <c r="SGE9" s="6"/>
      <c r="SGF9" s="6"/>
      <c r="SGG9" s="6"/>
      <c r="SGH9" s="6"/>
      <c r="SGI9" s="6"/>
      <c r="SGJ9" s="6"/>
      <c r="SGK9" s="6"/>
      <c r="SGL9" s="6"/>
      <c r="SGM9" s="6"/>
      <c r="SGN9" s="6"/>
      <c r="SGO9" s="6"/>
      <c r="SGP9" s="6"/>
      <c r="SGQ9" s="6"/>
      <c r="SGR9" s="6"/>
      <c r="SGS9" s="6"/>
      <c r="SGT9" s="6"/>
      <c r="SGU9" s="6"/>
      <c r="SGV9" s="6"/>
      <c r="SGW9" s="6"/>
      <c r="SGX9" s="6"/>
      <c r="SGY9" s="6"/>
      <c r="SGZ9" s="6"/>
      <c r="SHA9" s="6"/>
      <c r="SHB9" s="6"/>
      <c r="SHC9" s="6"/>
      <c r="SHD9" s="6"/>
      <c r="SHE9" s="6"/>
      <c r="SHF9" s="6"/>
      <c r="SHG9" s="6"/>
      <c r="SHH9" s="6"/>
      <c r="SHI9" s="6"/>
      <c r="SHJ9" s="6"/>
      <c r="SHK9" s="6"/>
      <c r="SHL9" s="6"/>
      <c r="SHM9" s="6"/>
      <c r="SHN9" s="6"/>
      <c r="SHO9" s="6"/>
      <c r="SHP9" s="6"/>
      <c r="SHQ9" s="6"/>
      <c r="SHR9" s="6"/>
      <c r="SHS9" s="6"/>
      <c r="SHT9" s="6"/>
      <c r="SHU9" s="6"/>
      <c r="SHV9" s="6"/>
      <c r="SHW9" s="6"/>
      <c r="SHX9" s="6"/>
      <c r="SHY9" s="6"/>
      <c r="SHZ9" s="6"/>
      <c r="SIA9" s="6"/>
      <c r="SIB9" s="6"/>
      <c r="SIC9" s="6"/>
      <c r="SID9" s="6"/>
      <c r="SIE9" s="6"/>
      <c r="SIF9" s="6"/>
      <c r="SIG9" s="6"/>
      <c r="SIH9" s="6"/>
      <c r="SII9" s="6"/>
      <c r="SIJ9" s="6"/>
      <c r="SIK9" s="6"/>
      <c r="SIL9" s="6"/>
      <c r="SIM9" s="6"/>
      <c r="SIN9" s="6"/>
      <c r="SIO9" s="6"/>
      <c r="SIP9" s="6"/>
      <c r="SIQ9" s="6"/>
      <c r="SIR9" s="6"/>
      <c r="SIS9" s="6"/>
      <c r="SIT9" s="6"/>
      <c r="SIU9" s="6"/>
      <c r="SIV9" s="6"/>
      <c r="SIW9" s="6"/>
      <c r="SIX9" s="6"/>
      <c r="SIY9" s="6"/>
      <c r="SIZ9" s="6"/>
      <c r="SJA9" s="6"/>
      <c r="SJB9" s="6"/>
      <c r="SJC9" s="6"/>
      <c r="SJD9" s="6"/>
      <c r="SJE9" s="6"/>
      <c r="SJF9" s="6"/>
      <c r="SJG9" s="6"/>
      <c r="SJH9" s="6"/>
      <c r="SJI9" s="6"/>
      <c r="SJJ9" s="6"/>
      <c r="SJK9" s="6"/>
      <c r="SJL9" s="6"/>
      <c r="SJM9" s="6"/>
      <c r="SJN9" s="6"/>
      <c r="SJO9" s="6"/>
      <c r="SJP9" s="6"/>
      <c r="SJQ9" s="6"/>
      <c r="SJR9" s="6"/>
      <c r="SJS9" s="6"/>
      <c r="SJT9" s="6"/>
      <c r="SJU9" s="6"/>
      <c r="SJV9" s="6"/>
      <c r="SJW9" s="6"/>
      <c r="SJX9" s="6"/>
      <c r="SJY9" s="6"/>
      <c r="SJZ9" s="6"/>
      <c r="SKA9" s="6"/>
      <c r="SKB9" s="6"/>
      <c r="SKC9" s="6"/>
      <c r="SKD9" s="6"/>
      <c r="SKE9" s="6"/>
      <c r="SKF9" s="6"/>
      <c r="SKG9" s="6"/>
      <c r="SKH9" s="6"/>
      <c r="SKI9" s="6"/>
      <c r="SKJ9" s="6"/>
      <c r="SKK9" s="6"/>
      <c r="SKL9" s="6"/>
      <c r="SKM9" s="6"/>
      <c r="SKN9" s="6"/>
      <c r="SKO9" s="6"/>
      <c r="SKP9" s="6"/>
      <c r="SKQ9" s="6"/>
      <c r="SKR9" s="6"/>
      <c r="SKS9" s="6"/>
      <c r="SKT9" s="6"/>
      <c r="SKU9" s="6"/>
      <c r="SKV9" s="6"/>
      <c r="SKW9" s="6"/>
      <c r="SKX9" s="6"/>
      <c r="SKY9" s="6"/>
      <c r="SKZ9" s="6"/>
      <c r="SLA9" s="6"/>
      <c r="SLB9" s="6"/>
      <c r="SLC9" s="6"/>
      <c r="SLD9" s="6"/>
      <c r="SLE9" s="6"/>
      <c r="SLF9" s="6"/>
      <c r="SLG9" s="6"/>
      <c r="SLH9" s="6"/>
      <c r="SLI9" s="6"/>
      <c r="SLJ9" s="6"/>
      <c r="SLK9" s="6"/>
      <c r="SLL9" s="6"/>
      <c r="SLM9" s="6"/>
      <c r="SLN9" s="6"/>
      <c r="SLO9" s="6"/>
      <c r="SLP9" s="6"/>
      <c r="SLQ9" s="6"/>
      <c r="SLR9" s="6"/>
      <c r="SLS9" s="6"/>
      <c r="SLT9" s="6"/>
      <c r="SLU9" s="6"/>
      <c r="SLV9" s="6"/>
      <c r="SLW9" s="6"/>
      <c r="SLX9" s="6"/>
      <c r="SLY9" s="6"/>
      <c r="SLZ9" s="6"/>
      <c r="SMA9" s="6"/>
      <c r="SMB9" s="6"/>
      <c r="SMC9" s="6"/>
      <c r="SMD9" s="6"/>
      <c r="SME9" s="6"/>
      <c r="SMF9" s="6"/>
      <c r="SMG9" s="6"/>
      <c r="SMH9" s="6"/>
      <c r="SMI9" s="6"/>
      <c r="SMJ9" s="6"/>
      <c r="SMK9" s="6"/>
      <c r="SML9" s="6"/>
      <c r="SMM9" s="6"/>
      <c r="SMN9" s="6"/>
      <c r="SMO9" s="6"/>
      <c r="SMP9" s="6"/>
      <c r="SMQ9" s="6"/>
      <c r="SMR9" s="6"/>
      <c r="SMS9" s="6"/>
      <c r="SMT9" s="6"/>
      <c r="SMU9" s="6"/>
      <c r="SMV9" s="6"/>
      <c r="SMW9" s="6"/>
      <c r="SMX9" s="6"/>
      <c r="SMY9" s="6"/>
      <c r="SMZ9" s="6"/>
      <c r="SNA9" s="6"/>
      <c r="SNB9" s="6"/>
      <c r="SNC9" s="6"/>
      <c r="SND9" s="6"/>
      <c r="SNE9" s="6"/>
      <c r="SNF9" s="6"/>
      <c r="SNG9" s="6"/>
      <c r="SNH9" s="6"/>
      <c r="SNI9" s="6"/>
      <c r="SNJ9" s="6"/>
      <c r="SNK9" s="6"/>
      <c r="SNL9" s="6"/>
      <c r="SNM9" s="6"/>
      <c r="SNN9" s="6"/>
      <c r="SNO9" s="6"/>
      <c r="SNP9" s="6"/>
      <c r="SNQ9" s="6"/>
      <c r="SNR9" s="6"/>
      <c r="SNS9" s="6"/>
      <c r="SNT9" s="6"/>
      <c r="SNU9" s="6"/>
      <c r="SNV9" s="6"/>
      <c r="SNW9" s="6"/>
      <c r="SNX9" s="6"/>
      <c r="SNY9" s="6"/>
      <c r="SNZ9" s="6"/>
      <c r="SOA9" s="6"/>
      <c r="SOB9" s="6"/>
      <c r="SOC9" s="6"/>
      <c r="SOD9" s="6"/>
      <c r="SOE9" s="6"/>
      <c r="SOF9" s="6"/>
      <c r="SOG9" s="6"/>
      <c r="SOH9" s="6"/>
      <c r="SOI9" s="6"/>
      <c r="SOJ9" s="6"/>
      <c r="SOK9" s="6"/>
      <c r="SOL9" s="6"/>
      <c r="SOM9" s="6"/>
      <c r="SON9" s="6"/>
      <c r="SOO9" s="6"/>
      <c r="SOP9" s="6"/>
      <c r="SOQ9" s="6"/>
      <c r="SOR9" s="6"/>
      <c r="SOS9" s="6"/>
      <c r="SOT9" s="6"/>
      <c r="SOU9" s="6"/>
      <c r="SOV9" s="6"/>
      <c r="SOW9" s="6"/>
      <c r="SOX9" s="6"/>
      <c r="SOY9" s="6"/>
      <c r="SOZ9" s="6"/>
      <c r="SPA9" s="6"/>
      <c r="SPB9" s="6"/>
      <c r="SPC9" s="6"/>
      <c r="SPD9" s="6"/>
      <c r="SPE9" s="6"/>
      <c r="SPF9" s="6"/>
      <c r="SPG9" s="6"/>
      <c r="SPH9" s="6"/>
      <c r="SPI9" s="6"/>
      <c r="SPJ9" s="6"/>
      <c r="SPK9" s="6"/>
      <c r="SPL9" s="6"/>
      <c r="SPM9" s="6"/>
      <c r="SPN9" s="6"/>
      <c r="SPO9" s="6"/>
      <c r="SPP9" s="6"/>
      <c r="SPQ9" s="6"/>
      <c r="SPR9" s="6"/>
      <c r="SPS9" s="6"/>
      <c r="SPT9" s="6"/>
      <c r="SPU9" s="6"/>
      <c r="SPV9" s="6"/>
      <c r="SPW9" s="6"/>
      <c r="SPX9" s="6"/>
      <c r="SPY9" s="6"/>
      <c r="SPZ9" s="6"/>
      <c r="SQA9" s="6"/>
      <c r="SQB9" s="6"/>
      <c r="SQC9" s="6"/>
      <c r="SQD9" s="6"/>
      <c r="SQE9" s="6"/>
      <c r="SQF9" s="6"/>
      <c r="SQG9" s="6"/>
      <c r="SQH9" s="6"/>
      <c r="SQI9" s="6"/>
      <c r="SQJ9" s="6"/>
      <c r="SQK9" s="6"/>
      <c r="SQL9" s="6"/>
      <c r="SQM9" s="6"/>
      <c r="SQN9" s="6"/>
      <c r="SQO9" s="6"/>
      <c r="SQP9" s="6"/>
      <c r="SQQ9" s="6"/>
      <c r="SQR9" s="6"/>
      <c r="SQS9" s="6"/>
      <c r="SQT9" s="6"/>
      <c r="SQU9" s="6"/>
      <c r="SQV9" s="6"/>
      <c r="SQW9" s="6"/>
      <c r="SQX9" s="6"/>
      <c r="SQY9" s="6"/>
      <c r="SQZ9" s="6"/>
      <c r="SRA9" s="6"/>
      <c r="SRB9" s="6"/>
      <c r="SRC9" s="6"/>
      <c r="SRD9" s="6"/>
      <c r="SRE9" s="6"/>
      <c r="SRF9" s="6"/>
      <c r="SRG9" s="6"/>
      <c r="SRH9" s="6"/>
      <c r="SRI9" s="6"/>
      <c r="SRJ9" s="6"/>
      <c r="SRK9" s="6"/>
      <c r="SRL9" s="6"/>
      <c r="SRM9" s="6"/>
      <c r="SRN9" s="6"/>
      <c r="SRO9" s="6"/>
      <c r="SRP9" s="6"/>
      <c r="SRQ9" s="6"/>
      <c r="SRR9" s="6"/>
      <c r="SRS9" s="6"/>
      <c r="SRT9" s="6"/>
      <c r="SRU9" s="6"/>
      <c r="SRV9" s="6"/>
      <c r="SRW9" s="6"/>
      <c r="SRX9" s="6"/>
      <c r="SRY9" s="6"/>
      <c r="SRZ9" s="6"/>
      <c r="SSA9" s="6"/>
      <c r="SSB9" s="6"/>
      <c r="SSC9" s="6"/>
      <c r="SSD9" s="6"/>
      <c r="SSE9" s="6"/>
      <c r="SSF9" s="6"/>
      <c r="SSG9" s="6"/>
      <c r="SSH9" s="6"/>
      <c r="SSI9" s="6"/>
      <c r="SSJ9" s="6"/>
      <c r="SSK9" s="6"/>
      <c r="SSL9" s="6"/>
      <c r="SSM9" s="6"/>
      <c r="SSN9" s="6"/>
      <c r="SSO9" s="6"/>
      <c r="SSP9" s="6"/>
      <c r="SSQ9" s="6"/>
      <c r="SSR9" s="6"/>
      <c r="SSS9" s="6"/>
      <c r="SST9" s="6"/>
      <c r="SSU9" s="6"/>
      <c r="SSV9" s="6"/>
      <c r="SSW9" s="6"/>
      <c r="SSX9" s="6"/>
      <c r="SSY9" s="6"/>
      <c r="SSZ9" s="6"/>
      <c r="STA9" s="6"/>
      <c r="STB9" s="6"/>
      <c r="STC9" s="6"/>
      <c r="STD9" s="6"/>
      <c r="STE9" s="6"/>
      <c r="STF9" s="6"/>
      <c r="STG9" s="6"/>
      <c r="STH9" s="6"/>
      <c r="STI9" s="6"/>
      <c r="STJ9" s="6"/>
      <c r="STK9" s="6"/>
      <c r="STL9" s="6"/>
      <c r="STM9" s="6"/>
      <c r="STN9" s="6"/>
      <c r="STO9" s="6"/>
      <c r="STP9" s="6"/>
      <c r="STQ9" s="6"/>
      <c r="STR9" s="6"/>
      <c r="STS9" s="6"/>
      <c r="STT9" s="6"/>
      <c r="STU9" s="6"/>
      <c r="STV9" s="6"/>
      <c r="STW9" s="6"/>
      <c r="STX9" s="6"/>
      <c r="STY9" s="6"/>
      <c r="STZ9" s="6"/>
      <c r="SUA9" s="6"/>
      <c r="SUB9" s="6"/>
      <c r="SUC9" s="6"/>
      <c r="SUD9" s="6"/>
      <c r="SUE9" s="6"/>
      <c r="SUF9" s="6"/>
      <c r="SUG9" s="6"/>
      <c r="SUH9" s="6"/>
      <c r="SUI9" s="6"/>
      <c r="SUJ9" s="6"/>
      <c r="SUK9" s="6"/>
      <c r="SUL9" s="6"/>
      <c r="SUM9" s="6"/>
      <c r="SUN9" s="6"/>
      <c r="SUO9" s="6"/>
      <c r="SUP9" s="6"/>
      <c r="SUQ9" s="6"/>
      <c r="SUR9" s="6"/>
      <c r="SUS9" s="6"/>
      <c r="SUT9" s="6"/>
      <c r="SUU9" s="6"/>
      <c r="SUV9" s="6"/>
      <c r="SUW9" s="6"/>
      <c r="SUX9" s="6"/>
      <c r="SUY9" s="6"/>
      <c r="SUZ9" s="6"/>
      <c r="SVA9" s="6"/>
      <c r="SVB9" s="6"/>
      <c r="SVC9" s="6"/>
      <c r="SVD9" s="6"/>
      <c r="SVE9" s="6"/>
      <c r="SVF9" s="6"/>
      <c r="SVG9" s="6"/>
      <c r="SVH9" s="6"/>
      <c r="SVI9" s="6"/>
      <c r="SVJ9" s="6"/>
      <c r="SVK9" s="6"/>
      <c r="SVL9" s="6"/>
      <c r="SVM9" s="6"/>
      <c r="SVN9" s="6"/>
      <c r="SVO9" s="6"/>
      <c r="SVP9" s="6"/>
      <c r="SVQ9" s="6"/>
      <c r="SVR9" s="6"/>
      <c r="SVS9" s="6"/>
      <c r="SVT9" s="6"/>
      <c r="SVU9" s="6"/>
      <c r="SVV9" s="6"/>
      <c r="SVW9" s="6"/>
      <c r="SVX9" s="6"/>
      <c r="SVY9" s="6"/>
      <c r="SVZ9" s="6"/>
      <c r="SWA9" s="6"/>
      <c r="SWB9" s="6"/>
      <c r="SWC9" s="6"/>
      <c r="SWD9" s="6"/>
      <c r="SWE9" s="6"/>
      <c r="SWF9" s="6"/>
      <c r="SWG9" s="6"/>
      <c r="SWH9" s="6"/>
      <c r="SWI9" s="6"/>
      <c r="SWJ9" s="6"/>
      <c r="SWK9" s="6"/>
      <c r="SWL9" s="6"/>
      <c r="SWM9" s="6"/>
      <c r="SWN9" s="6"/>
      <c r="SWO9" s="6"/>
      <c r="SWP9" s="6"/>
      <c r="SWQ9" s="6"/>
      <c r="SWR9" s="6"/>
      <c r="SWS9" s="6"/>
      <c r="SWT9" s="6"/>
      <c r="SWU9" s="6"/>
      <c r="SWV9" s="6"/>
      <c r="SWW9" s="6"/>
      <c r="SWX9" s="6"/>
      <c r="SWY9" s="6"/>
      <c r="SWZ9" s="6"/>
      <c r="SXA9" s="6"/>
      <c r="SXB9" s="6"/>
      <c r="SXC9" s="6"/>
      <c r="SXD9" s="6"/>
      <c r="SXE9" s="6"/>
      <c r="SXF9" s="6"/>
      <c r="SXG9" s="6"/>
      <c r="SXH9" s="6"/>
      <c r="SXI9" s="6"/>
      <c r="SXJ9" s="6"/>
      <c r="SXK9" s="6"/>
      <c r="SXL9" s="6"/>
      <c r="SXM9" s="6"/>
      <c r="SXN9" s="6"/>
      <c r="SXO9" s="6"/>
      <c r="SXP9" s="6"/>
      <c r="SXQ9" s="6"/>
      <c r="SXR9" s="6"/>
      <c r="SXS9" s="6"/>
      <c r="SXT9" s="6"/>
      <c r="SXU9" s="6"/>
      <c r="SXV9" s="6"/>
      <c r="SXW9" s="6"/>
      <c r="SXX9" s="6"/>
      <c r="SXY9" s="6"/>
      <c r="SXZ9" s="6"/>
      <c r="SYA9" s="6"/>
      <c r="SYB9" s="6"/>
      <c r="SYC9" s="6"/>
      <c r="SYD9" s="6"/>
      <c r="SYE9" s="6"/>
      <c r="SYF9" s="6"/>
      <c r="SYG9" s="6"/>
      <c r="SYH9" s="6"/>
      <c r="SYI9" s="6"/>
      <c r="SYJ9" s="6"/>
      <c r="SYK9" s="6"/>
      <c r="SYL9" s="6"/>
      <c r="SYM9" s="6"/>
      <c r="SYN9" s="6"/>
      <c r="SYO9" s="6"/>
      <c r="SYP9" s="6"/>
      <c r="SYQ9" s="6"/>
      <c r="SYR9" s="6"/>
      <c r="SYS9" s="6"/>
      <c r="SYT9" s="6"/>
      <c r="SYU9" s="6"/>
      <c r="SYV9" s="6"/>
      <c r="SYW9" s="6"/>
      <c r="SYX9" s="6"/>
      <c r="SYY9" s="6"/>
      <c r="SYZ9" s="6"/>
      <c r="SZA9" s="6"/>
      <c r="SZB9" s="6"/>
      <c r="SZC9" s="6"/>
      <c r="SZD9" s="6"/>
      <c r="SZE9" s="6"/>
      <c r="SZF9" s="6"/>
      <c r="SZG9" s="6"/>
      <c r="SZH9" s="6"/>
      <c r="SZI9" s="6"/>
      <c r="SZJ9" s="6"/>
      <c r="SZK9" s="6"/>
      <c r="SZL9" s="6"/>
      <c r="SZM9" s="6"/>
      <c r="SZN9" s="6"/>
      <c r="SZO9" s="6"/>
      <c r="SZP9" s="6"/>
      <c r="SZQ9" s="6"/>
      <c r="SZR9" s="6"/>
      <c r="SZS9" s="6"/>
      <c r="SZT9" s="6"/>
      <c r="SZU9" s="6"/>
      <c r="SZV9" s="6"/>
      <c r="SZW9" s="6"/>
      <c r="SZX9" s="6"/>
      <c r="SZY9" s="6"/>
      <c r="SZZ9" s="6"/>
      <c r="TAA9" s="6"/>
      <c r="TAB9" s="6"/>
      <c r="TAC9" s="6"/>
      <c r="TAD9" s="6"/>
      <c r="TAE9" s="6"/>
      <c r="TAF9" s="6"/>
      <c r="TAG9" s="6"/>
      <c r="TAH9" s="6"/>
      <c r="TAI9" s="6"/>
      <c r="TAJ9" s="6"/>
      <c r="TAK9" s="6"/>
      <c r="TAL9" s="6"/>
      <c r="TAM9" s="6"/>
      <c r="TAN9" s="6"/>
      <c r="TAO9" s="6"/>
      <c r="TAP9" s="6"/>
      <c r="TAQ9" s="6"/>
      <c r="TAR9" s="6"/>
      <c r="TAS9" s="6"/>
      <c r="TAT9" s="6"/>
      <c r="TAU9" s="6"/>
      <c r="TAV9" s="6"/>
      <c r="TAW9" s="6"/>
      <c r="TAX9" s="6"/>
      <c r="TAY9" s="6"/>
      <c r="TAZ9" s="6"/>
      <c r="TBA9" s="6"/>
      <c r="TBB9" s="6"/>
      <c r="TBC9" s="6"/>
      <c r="TBD9" s="6"/>
      <c r="TBE9" s="6"/>
      <c r="TBF9" s="6"/>
      <c r="TBG9" s="6"/>
      <c r="TBH9" s="6"/>
      <c r="TBI9" s="6"/>
      <c r="TBJ9" s="6"/>
      <c r="TBK9" s="6"/>
      <c r="TBL9" s="6"/>
      <c r="TBM9" s="6"/>
      <c r="TBN9" s="6"/>
      <c r="TBO9" s="6"/>
      <c r="TBP9" s="6"/>
      <c r="TBQ9" s="6"/>
      <c r="TBR9" s="6"/>
      <c r="TBS9" s="6"/>
      <c r="TBT9" s="6"/>
      <c r="TBU9" s="6"/>
      <c r="TBV9" s="6"/>
      <c r="TBW9" s="6"/>
      <c r="TBX9" s="6"/>
      <c r="TBY9" s="6"/>
      <c r="TBZ9" s="6"/>
      <c r="TCA9" s="6"/>
      <c r="TCB9" s="6"/>
      <c r="TCC9" s="6"/>
      <c r="TCD9" s="6"/>
      <c r="TCE9" s="6"/>
      <c r="TCF9" s="6"/>
      <c r="TCG9" s="6"/>
      <c r="TCH9" s="6"/>
      <c r="TCI9" s="6"/>
      <c r="TCJ9" s="6"/>
      <c r="TCK9" s="6"/>
      <c r="TCL9" s="6"/>
      <c r="TCM9" s="6"/>
      <c r="TCN9" s="6"/>
      <c r="TCO9" s="6"/>
      <c r="TCP9" s="6"/>
      <c r="TCQ9" s="6"/>
      <c r="TCR9" s="6"/>
      <c r="TCS9" s="6"/>
      <c r="TCT9" s="6"/>
      <c r="TCU9" s="6"/>
      <c r="TCV9" s="6"/>
      <c r="TCW9" s="6"/>
      <c r="TCX9" s="6"/>
      <c r="TCY9" s="6"/>
      <c r="TCZ9" s="6"/>
      <c r="TDA9" s="6"/>
      <c r="TDB9" s="6"/>
      <c r="TDC9" s="6"/>
      <c r="TDD9" s="6"/>
      <c r="TDE9" s="6"/>
      <c r="TDF9" s="6"/>
      <c r="TDG9" s="6"/>
      <c r="TDH9" s="6"/>
      <c r="TDI9" s="6"/>
      <c r="TDJ9" s="6"/>
      <c r="TDK9" s="6"/>
      <c r="TDL9" s="6"/>
      <c r="TDM9" s="6"/>
      <c r="TDN9" s="6"/>
      <c r="TDO9" s="6"/>
      <c r="TDP9" s="6"/>
      <c r="TDQ9" s="6"/>
      <c r="TDR9" s="6"/>
      <c r="TDS9" s="6"/>
      <c r="TDT9" s="6"/>
      <c r="TDU9" s="6"/>
      <c r="TDV9" s="6"/>
      <c r="TDW9" s="6"/>
      <c r="TDX9" s="6"/>
      <c r="TDY9" s="6"/>
      <c r="TDZ9" s="6"/>
      <c r="TEA9" s="6"/>
      <c r="TEB9" s="6"/>
      <c r="TEC9" s="6"/>
      <c r="TED9" s="6"/>
      <c r="TEE9" s="6"/>
      <c r="TEF9" s="6"/>
      <c r="TEG9" s="6"/>
      <c r="TEH9" s="6"/>
      <c r="TEI9" s="6"/>
      <c r="TEJ9" s="6"/>
      <c r="TEK9" s="6"/>
      <c r="TEL9" s="6"/>
      <c r="TEM9" s="6"/>
      <c r="TEN9" s="6"/>
      <c r="TEO9" s="6"/>
      <c r="TEP9" s="6"/>
      <c r="TEQ9" s="6"/>
      <c r="TER9" s="6"/>
      <c r="TES9" s="6"/>
      <c r="TET9" s="6"/>
      <c r="TEU9" s="6"/>
      <c r="TEV9" s="6"/>
      <c r="TEW9" s="6"/>
      <c r="TEX9" s="6"/>
      <c r="TEY9" s="6"/>
      <c r="TEZ9" s="6"/>
      <c r="TFA9" s="6"/>
      <c r="TFB9" s="6"/>
      <c r="TFC9" s="6"/>
      <c r="TFD9" s="6"/>
      <c r="TFE9" s="6"/>
      <c r="TFF9" s="6"/>
      <c r="TFG9" s="6"/>
      <c r="TFH9" s="6"/>
      <c r="TFI9" s="6"/>
      <c r="TFJ9" s="6"/>
      <c r="TFK9" s="6"/>
      <c r="TFL9" s="6"/>
      <c r="TFM9" s="6"/>
      <c r="TFN9" s="6"/>
      <c r="TFO9" s="6"/>
      <c r="TFP9" s="6"/>
      <c r="TFQ9" s="6"/>
      <c r="TFR9" s="6"/>
      <c r="TFS9" s="6"/>
      <c r="TFT9" s="6"/>
      <c r="TFU9" s="6"/>
      <c r="TFV9" s="6"/>
      <c r="TFW9" s="6"/>
      <c r="TFX9" s="6"/>
      <c r="TFY9" s="6"/>
      <c r="TFZ9" s="6"/>
      <c r="TGA9" s="6"/>
      <c r="TGB9" s="6"/>
      <c r="TGC9" s="6"/>
      <c r="TGD9" s="6"/>
      <c r="TGE9" s="6"/>
      <c r="TGF9" s="6"/>
      <c r="TGG9" s="6"/>
      <c r="TGH9" s="6"/>
      <c r="TGI9" s="6"/>
      <c r="TGJ9" s="6"/>
      <c r="TGK9" s="6"/>
      <c r="TGL9" s="6"/>
      <c r="TGM9" s="6"/>
      <c r="TGN9" s="6"/>
      <c r="TGO9" s="6"/>
      <c r="TGP9" s="6"/>
      <c r="TGQ9" s="6"/>
      <c r="TGR9" s="6"/>
      <c r="TGS9" s="6"/>
      <c r="TGT9" s="6"/>
      <c r="TGU9" s="6"/>
      <c r="TGV9" s="6"/>
      <c r="TGW9" s="6"/>
      <c r="TGX9" s="6"/>
      <c r="TGY9" s="6"/>
      <c r="TGZ9" s="6"/>
      <c r="THA9" s="6"/>
      <c r="THB9" s="6"/>
      <c r="THC9" s="6"/>
      <c r="THD9" s="6"/>
      <c r="THE9" s="6"/>
      <c r="THF9" s="6"/>
      <c r="THG9" s="6"/>
      <c r="THH9" s="6"/>
      <c r="THI9" s="6"/>
      <c r="THJ9" s="6"/>
      <c r="THK9" s="6"/>
      <c r="THL9" s="6"/>
      <c r="THM9" s="6"/>
      <c r="THN9" s="6"/>
      <c r="THO9" s="6"/>
      <c r="THP9" s="6"/>
      <c r="THQ9" s="6"/>
      <c r="THR9" s="6"/>
      <c r="THS9" s="6"/>
      <c r="THT9" s="6"/>
      <c r="THU9" s="6"/>
      <c r="THV9" s="6"/>
      <c r="THW9" s="6"/>
      <c r="THX9" s="6"/>
      <c r="THY9" s="6"/>
      <c r="THZ9" s="6"/>
      <c r="TIA9" s="6"/>
      <c r="TIB9" s="6"/>
      <c r="TIC9" s="6"/>
      <c r="TID9" s="6"/>
      <c r="TIE9" s="6"/>
      <c r="TIF9" s="6"/>
      <c r="TIG9" s="6"/>
      <c r="TIH9" s="6"/>
      <c r="TII9" s="6"/>
      <c r="TIJ9" s="6"/>
      <c r="TIK9" s="6"/>
      <c r="TIL9" s="6"/>
      <c r="TIM9" s="6"/>
      <c r="TIN9" s="6"/>
      <c r="TIO9" s="6"/>
      <c r="TIP9" s="6"/>
      <c r="TIQ9" s="6"/>
      <c r="TIR9" s="6"/>
      <c r="TIS9" s="6"/>
      <c r="TIT9" s="6"/>
      <c r="TIU9" s="6"/>
      <c r="TIV9" s="6"/>
      <c r="TIW9" s="6"/>
      <c r="TIX9" s="6"/>
      <c r="TIY9" s="6"/>
      <c r="TIZ9" s="6"/>
      <c r="TJA9" s="6"/>
      <c r="TJB9" s="6"/>
      <c r="TJC9" s="6"/>
      <c r="TJD9" s="6"/>
      <c r="TJE9" s="6"/>
      <c r="TJF9" s="6"/>
      <c r="TJG9" s="6"/>
      <c r="TJH9" s="6"/>
      <c r="TJI9" s="6"/>
      <c r="TJJ9" s="6"/>
      <c r="TJK9" s="6"/>
      <c r="TJL9" s="6"/>
      <c r="TJM9" s="6"/>
      <c r="TJN9" s="6"/>
      <c r="TJO9" s="6"/>
      <c r="TJP9" s="6"/>
      <c r="TJQ9" s="6"/>
      <c r="TJR9" s="6"/>
      <c r="TJS9" s="6"/>
      <c r="TJT9" s="6"/>
      <c r="TJU9" s="6"/>
      <c r="TJV9" s="6"/>
      <c r="TJW9" s="6"/>
      <c r="TJX9" s="6"/>
      <c r="TJY9" s="6"/>
      <c r="TJZ9" s="6"/>
      <c r="TKA9" s="6"/>
      <c r="TKB9" s="6"/>
      <c r="TKC9" s="6"/>
      <c r="TKD9" s="6"/>
      <c r="TKE9" s="6"/>
      <c r="TKF9" s="6"/>
      <c r="TKG9" s="6"/>
      <c r="TKH9" s="6"/>
      <c r="TKI9" s="6"/>
      <c r="TKJ9" s="6"/>
      <c r="TKK9" s="6"/>
      <c r="TKL9" s="6"/>
      <c r="TKM9" s="6"/>
      <c r="TKN9" s="6"/>
      <c r="TKO9" s="6"/>
      <c r="TKP9" s="6"/>
      <c r="TKQ9" s="6"/>
      <c r="TKR9" s="6"/>
      <c r="TKS9" s="6"/>
      <c r="TKT9" s="6"/>
      <c r="TKU9" s="6"/>
      <c r="TKV9" s="6"/>
      <c r="TKW9" s="6"/>
      <c r="TKX9" s="6"/>
      <c r="TKY9" s="6"/>
      <c r="TKZ9" s="6"/>
      <c r="TLA9" s="6"/>
      <c r="TLB9" s="6"/>
      <c r="TLC9" s="6"/>
      <c r="TLD9" s="6"/>
      <c r="TLE9" s="6"/>
      <c r="TLF9" s="6"/>
      <c r="TLG9" s="6"/>
      <c r="TLH9" s="6"/>
      <c r="TLI9" s="6"/>
      <c r="TLJ9" s="6"/>
      <c r="TLK9" s="6"/>
      <c r="TLL9" s="6"/>
      <c r="TLM9" s="6"/>
      <c r="TLN9" s="6"/>
      <c r="TLO9" s="6"/>
      <c r="TLP9" s="6"/>
      <c r="TLQ9" s="6"/>
      <c r="TLR9" s="6"/>
      <c r="TLS9" s="6"/>
      <c r="TLT9" s="6"/>
      <c r="TLU9" s="6"/>
      <c r="TLV9" s="6"/>
      <c r="TLW9" s="6"/>
      <c r="TLX9" s="6"/>
      <c r="TLY9" s="6"/>
      <c r="TLZ9" s="6"/>
      <c r="TMA9" s="6"/>
      <c r="TMB9" s="6"/>
      <c r="TMC9" s="6"/>
      <c r="TMD9" s="6"/>
      <c r="TME9" s="6"/>
      <c r="TMF9" s="6"/>
      <c r="TMG9" s="6"/>
      <c r="TMH9" s="6"/>
      <c r="TMI9" s="6"/>
      <c r="TMJ9" s="6"/>
      <c r="TMK9" s="6"/>
      <c r="TML9" s="6"/>
      <c r="TMM9" s="6"/>
      <c r="TMN9" s="6"/>
      <c r="TMO9" s="6"/>
      <c r="TMP9" s="6"/>
      <c r="TMQ9" s="6"/>
      <c r="TMR9" s="6"/>
      <c r="TMS9" s="6"/>
      <c r="TMT9" s="6"/>
      <c r="TMU9" s="6"/>
      <c r="TMV9" s="6"/>
      <c r="TMW9" s="6"/>
      <c r="TMX9" s="6"/>
      <c r="TMY9" s="6"/>
      <c r="TMZ9" s="6"/>
      <c r="TNA9" s="6"/>
      <c r="TNB9" s="6"/>
      <c r="TNC9" s="6"/>
      <c r="TND9" s="6"/>
      <c r="TNE9" s="6"/>
      <c r="TNF9" s="6"/>
      <c r="TNG9" s="6"/>
      <c r="TNH9" s="6"/>
      <c r="TNI9" s="6"/>
      <c r="TNJ9" s="6"/>
      <c r="TNK9" s="6"/>
      <c r="TNL9" s="6"/>
      <c r="TNM9" s="6"/>
      <c r="TNN9" s="6"/>
      <c r="TNO9" s="6"/>
      <c r="TNP9" s="6"/>
      <c r="TNQ9" s="6"/>
      <c r="TNR9" s="6"/>
      <c r="TNS9" s="6"/>
      <c r="TNT9" s="6"/>
      <c r="TNU9" s="6"/>
      <c r="TNV9" s="6"/>
      <c r="TNW9" s="6"/>
      <c r="TNX9" s="6"/>
      <c r="TNY9" s="6"/>
      <c r="TNZ9" s="6"/>
      <c r="TOA9" s="6"/>
      <c r="TOB9" s="6"/>
      <c r="TOC9" s="6"/>
      <c r="TOD9" s="6"/>
      <c r="TOE9" s="6"/>
      <c r="TOF9" s="6"/>
      <c r="TOG9" s="6"/>
      <c r="TOH9" s="6"/>
      <c r="TOI9" s="6"/>
      <c r="TOJ9" s="6"/>
      <c r="TOK9" s="6"/>
      <c r="TOL9" s="6"/>
      <c r="TOM9" s="6"/>
      <c r="TON9" s="6"/>
      <c r="TOO9" s="6"/>
      <c r="TOP9" s="6"/>
      <c r="TOQ9" s="6"/>
      <c r="TOR9" s="6"/>
      <c r="TOS9" s="6"/>
      <c r="TOT9" s="6"/>
      <c r="TOU9" s="6"/>
      <c r="TOV9" s="6"/>
      <c r="TOW9" s="6"/>
      <c r="TOX9" s="6"/>
      <c r="TOY9" s="6"/>
      <c r="TOZ9" s="6"/>
      <c r="TPA9" s="6"/>
      <c r="TPB9" s="6"/>
      <c r="TPC9" s="6"/>
      <c r="TPD9" s="6"/>
      <c r="TPE9" s="6"/>
      <c r="TPF9" s="6"/>
      <c r="TPG9" s="6"/>
      <c r="TPH9" s="6"/>
      <c r="TPI9" s="6"/>
      <c r="TPJ9" s="6"/>
      <c r="TPK9" s="6"/>
      <c r="TPL9" s="6"/>
      <c r="TPM9" s="6"/>
      <c r="TPN9" s="6"/>
      <c r="TPO9" s="6"/>
      <c r="TPP9" s="6"/>
      <c r="TPQ9" s="6"/>
      <c r="TPR9" s="6"/>
      <c r="TPS9" s="6"/>
      <c r="TPT9" s="6"/>
      <c r="TPU9" s="6"/>
      <c r="TPV9" s="6"/>
      <c r="TPW9" s="6"/>
      <c r="TPX9" s="6"/>
      <c r="TPY9" s="6"/>
      <c r="TPZ9" s="6"/>
      <c r="TQA9" s="6"/>
      <c r="TQB9" s="6"/>
      <c r="TQC9" s="6"/>
      <c r="TQD9" s="6"/>
      <c r="TQE9" s="6"/>
      <c r="TQF9" s="6"/>
      <c r="TQG9" s="6"/>
      <c r="TQH9" s="6"/>
      <c r="TQI9" s="6"/>
      <c r="TQJ9" s="6"/>
      <c r="TQK9" s="6"/>
      <c r="TQL9" s="6"/>
      <c r="TQM9" s="6"/>
      <c r="TQN9" s="6"/>
      <c r="TQO9" s="6"/>
      <c r="TQP9" s="6"/>
      <c r="TQQ9" s="6"/>
      <c r="TQR9" s="6"/>
      <c r="TQS9" s="6"/>
      <c r="TQT9" s="6"/>
      <c r="TQU9" s="6"/>
      <c r="TQV9" s="6"/>
      <c r="TQW9" s="6"/>
      <c r="TQX9" s="6"/>
      <c r="TQY9" s="6"/>
      <c r="TQZ9" s="6"/>
      <c r="TRA9" s="6"/>
      <c r="TRB9" s="6"/>
      <c r="TRC9" s="6"/>
      <c r="TRD9" s="6"/>
      <c r="TRE9" s="6"/>
      <c r="TRF9" s="6"/>
      <c r="TRG9" s="6"/>
      <c r="TRH9" s="6"/>
      <c r="TRI9" s="6"/>
      <c r="TRJ9" s="6"/>
      <c r="TRK9" s="6"/>
      <c r="TRL9" s="6"/>
      <c r="TRM9" s="6"/>
      <c r="TRN9" s="6"/>
      <c r="TRO9" s="6"/>
      <c r="TRP9" s="6"/>
      <c r="TRQ9" s="6"/>
      <c r="TRR9" s="6"/>
      <c r="TRS9" s="6"/>
      <c r="TRT9" s="6"/>
      <c r="TRU9" s="6"/>
      <c r="TRV9" s="6"/>
      <c r="TRW9" s="6"/>
      <c r="TRX9" s="6"/>
      <c r="TRY9" s="6"/>
      <c r="TRZ9" s="6"/>
      <c r="TSA9" s="6"/>
      <c r="TSB9" s="6"/>
      <c r="TSC9" s="6"/>
      <c r="TSD9" s="6"/>
      <c r="TSE9" s="6"/>
      <c r="TSF9" s="6"/>
      <c r="TSG9" s="6"/>
      <c r="TSH9" s="6"/>
      <c r="TSI9" s="6"/>
      <c r="TSJ9" s="6"/>
      <c r="TSK9" s="6"/>
      <c r="TSL9" s="6"/>
      <c r="TSM9" s="6"/>
      <c r="TSN9" s="6"/>
      <c r="TSO9" s="6"/>
      <c r="TSP9" s="6"/>
      <c r="TSQ9" s="6"/>
      <c r="TSR9" s="6"/>
      <c r="TSS9" s="6"/>
      <c r="TST9" s="6"/>
      <c r="TSU9" s="6"/>
      <c r="TSV9" s="6"/>
      <c r="TSW9" s="6"/>
      <c r="TSX9" s="6"/>
      <c r="TSY9" s="6"/>
      <c r="TSZ9" s="6"/>
      <c r="TTA9" s="6"/>
      <c r="TTB9" s="6"/>
      <c r="TTC9" s="6"/>
      <c r="TTD9" s="6"/>
      <c r="TTE9" s="6"/>
      <c r="TTF9" s="6"/>
      <c r="TTG9" s="6"/>
      <c r="TTH9" s="6"/>
      <c r="TTI9" s="6"/>
      <c r="TTJ9" s="6"/>
      <c r="TTK9" s="6"/>
      <c r="TTL9" s="6"/>
      <c r="TTM9" s="6"/>
      <c r="TTN9" s="6"/>
      <c r="TTO9" s="6"/>
      <c r="TTP9" s="6"/>
      <c r="TTQ9" s="6"/>
      <c r="TTR9" s="6"/>
      <c r="TTS9" s="6"/>
      <c r="TTT9" s="6"/>
      <c r="TTU9" s="6"/>
      <c r="TTV9" s="6"/>
      <c r="TTW9" s="6"/>
      <c r="TTX9" s="6"/>
      <c r="TTY9" s="6"/>
      <c r="TTZ9" s="6"/>
      <c r="TUA9" s="6"/>
      <c r="TUB9" s="6"/>
      <c r="TUC9" s="6"/>
      <c r="TUD9" s="6"/>
      <c r="TUE9" s="6"/>
      <c r="TUF9" s="6"/>
      <c r="TUG9" s="6"/>
      <c r="TUH9" s="6"/>
      <c r="TUI9" s="6"/>
      <c r="TUJ9" s="6"/>
      <c r="TUK9" s="6"/>
      <c r="TUL9" s="6"/>
      <c r="TUM9" s="6"/>
      <c r="TUN9" s="6"/>
      <c r="TUO9" s="6"/>
      <c r="TUP9" s="6"/>
      <c r="TUQ9" s="6"/>
      <c r="TUR9" s="6"/>
      <c r="TUS9" s="6"/>
      <c r="TUT9" s="6"/>
      <c r="TUU9" s="6"/>
      <c r="TUV9" s="6"/>
      <c r="TUW9" s="6"/>
      <c r="TUX9" s="6"/>
      <c r="TUY9" s="6"/>
      <c r="TUZ9" s="6"/>
      <c r="TVA9" s="6"/>
      <c r="TVB9" s="6"/>
      <c r="TVC9" s="6"/>
      <c r="TVD9" s="6"/>
      <c r="TVE9" s="6"/>
      <c r="TVF9" s="6"/>
      <c r="TVG9" s="6"/>
      <c r="TVH9" s="6"/>
      <c r="TVI9" s="6"/>
      <c r="TVJ9" s="6"/>
      <c r="TVK9" s="6"/>
      <c r="TVL9" s="6"/>
      <c r="TVM9" s="6"/>
      <c r="TVN9" s="6"/>
      <c r="TVO9" s="6"/>
      <c r="TVP9" s="6"/>
      <c r="TVQ9" s="6"/>
      <c r="TVR9" s="6"/>
      <c r="TVS9" s="6"/>
      <c r="TVT9" s="6"/>
      <c r="TVU9" s="6"/>
      <c r="TVV9" s="6"/>
      <c r="TVW9" s="6"/>
      <c r="TVX9" s="6"/>
      <c r="TVY9" s="6"/>
      <c r="TVZ9" s="6"/>
      <c r="TWA9" s="6"/>
      <c r="TWB9" s="6"/>
      <c r="TWC9" s="6"/>
      <c r="TWD9" s="6"/>
      <c r="TWE9" s="6"/>
      <c r="TWF9" s="6"/>
      <c r="TWG9" s="6"/>
      <c r="TWH9" s="6"/>
      <c r="TWI9" s="6"/>
      <c r="TWJ9" s="6"/>
      <c r="TWK9" s="6"/>
      <c r="TWL9" s="6"/>
      <c r="TWM9" s="6"/>
      <c r="TWN9" s="6"/>
      <c r="TWO9" s="6"/>
      <c r="TWP9" s="6"/>
      <c r="TWQ9" s="6"/>
      <c r="TWR9" s="6"/>
      <c r="TWS9" s="6"/>
      <c r="TWT9" s="6"/>
      <c r="TWU9" s="6"/>
      <c r="TWV9" s="6"/>
      <c r="TWW9" s="6"/>
      <c r="TWX9" s="6"/>
      <c r="TWY9" s="6"/>
      <c r="TWZ9" s="6"/>
      <c r="TXA9" s="6"/>
      <c r="TXB9" s="6"/>
      <c r="TXC9" s="6"/>
      <c r="TXD9" s="6"/>
      <c r="TXE9" s="6"/>
      <c r="TXF9" s="6"/>
      <c r="TXG9" s="6"/>
      <c r="TXH9" s="6"/>
      <c r="TXI9" s="6"/>
      <c r="TXJ9" s="6"/>
      <c r="TXK9" s="6"/>
      <c r="TXL9" s="6"/>
      <c r="TXM9" s="6"/>
      <c r="TXN9" s="6"/>
      <c r="TXO9" s="6"/>
      <c r="TXP9" s="6"/>
      <c r="TXQ9" s="6"/>
      <c r="TXR9" s="6"/>
      <c r="TXS9" s="6"/>
      <c r="TXT9" s="6"/>
      <c r="TXU9" s="6"/>
      <c r="TXV9" s="6"/>
      <c r="TXW9" s="6"/>
      <c r="TXX9" s="6"/>
      <c r="TXY9" s="6"/>
      <c r="TXZ9" s="6"/>
      <c r="TYA9" s="6"/>
      <c r="TYB9" s="6"/>
      <c r="TYC9" s="6"/>
      <c r="TYD9" s="6"/>
      <c r="TYE9" s="6"/>
      <c r="TYF9" s="6"/>
      <c r="TYG9" s="6"/>
      <c r="TYH9" s="6"/>
      <c r="TYI9" s="6"/>
      <c r="TYJ9" s="6"/>
      <c r="TYK9" s="6"/>
      <c r="TYL9" s="6"/>
      <c r="TYM9" s="6"/>
      <c r="TYN9" s="6"/>
      <c r="TYO9" s="6"/>
      <c r="TYP9" s="6"/>
      <c r="TYQ9" s="6"/>
      <c r="TYR9" s="6"/>
      <c r="TYS9" s="6"/>
      <c r="TYT9" s="6"/>
      <c r="TYU9" s="6"/>
      <c r="TYV9" s="6"/>
      <c r="TYW9" s="6"/>
      <c r="TYX9" s="6"/>
      <c r="TYY9" s="6"/>
      <c r="TYZ9" s="6"/>
      <c r="TZA9" s="6"/>
      <c r="TZB9" s="6"/>
      <c r="TZC9" s="6"/>
      <c r="TZD9" s="6"/>
      <c r="TZE9" s="6"/>
      <c r="TZF9" s="6"/>
      <c r="TZG9" s="6"/>
      <c r="TZH9" s="6"/>
      <c r="TZI9" s="6"/>
      <c r="TZJ9" s="6"/>
      <c r="TZK9" s="6"/>
      <c r="TZL9" s="6"/>
      <c r="TZM9" s="6"/>
      <c r="TZN9" s="6"/>
      <c r="TZO9" s="6"/>
      <c r="TZP9" s="6"/>
      <c r="TZQ9" s="6"/>
      <c r="TZR9" s="6"/>
      <c r="TZS9" s="6"/>
      <c r="TZT9" s="6"/>
      <c r="TZU9" s="6"/>
      <c r="TZV9" s="6"/>
      <c r="TZW9" s="6"/>
      <c r="TZX9" s="6"/>
      <c r="TZY9" s="6"/>
      <c r="TZZ9" s="6"/>
      <c r="UAA9" s="6"/>
      <c r="UAB9" s="6"/>
      <c r="UAC9" s="6"/>
      <c r="UAD9" s="6"/>
      <c r="UAE9" s="6"/>
      <c r="UAF9" s="6"/>
      <c r="UAG9" s="6"/>
      <c r="UAH9" s="6"/>
      <c r="UAI9" s="6"/>
      <c r="UAJ9" s="6"/>
      <c r="UAK9" s="6"/>
      <c r="UAL9" s="6"/>
      <c r="UAM9" s="6"/>
      <c r="UAN9" s="6"/>
      <c r="UAO9" s="6"/>
      <c r="UAP9" s="6"/>
      <c r="UAQ9" s="6"/>
      <c r="UAR9" s="6"/>
      <c r="UAS9" s="6"/>
      <c r="UAT9" s="6"/>
      <c r="UAU9" s="6"/>
      <c r="UAV9" s="6"/>
      <c r="UAW9" s="6"/>
      <c r="UAX9" s="6"/>
      <c r="UAY9" s="6"/>
      <c r="UAZ9" s="6"/>
      <c r="UBA9" s="6"/>
      <c r="UBB9" s="6"/>
      <c r="UBC9" s="6"/>
      <c r="UBD9" s="6"/>
      <c r="UBE9" s="6"/>
      <c r="UBF9" s="6"/>
      <c r="UBG9" s="6"/>
      <c r="UBH9" s="6"/>
      <c r="UBI9" s="6"/>
      <c r="UBJ9" s="6"/>
      <c r="UBK9" s="6"/>
      <c r="UBL9" s="6"/>
      <c r="UBM9" s="6"/>
      <c r="UBN9" s="6"/>
      <c r="UBO9" s="6"/>
      <c r="UBP9" s="6"/>
      <c r="UBQ9" s="6"/>
      <c r="UBR9" s="6"/>
      <c r="UBS9" s="6"/>
      <c r="UBT9" s="6"/>
      <c r="UBU9" s="6"/>
      <c r="UBV9" s="6"/>
      <c r="UBW9" s="6"/>
      <c r="UBX9" s="6"/>
      <c r="UBY9" s="6"/>
      <c r="UBZ9" s="6"/>
      <c r="UCA9" s="6"/>
      <c r="UCB9" s="6"/>
      <c r="UCC9" s="6"/>
      <c r="UCD9" s="6"/>
      <c r="UCE9" s="6"/>
      <c r="UCF9" s="6"/>
      <c r="UCG9" s="6"/>
      <c r="UCH9" s="6"/>
      <c r="UCI9" s="6"/>
      <c r="UCJ9" s="6"/>
      <c r="UCK9" s="6"/>
      <c r="UCL9" s="6"/>
      <c r="UCM9" s="6"/>
      <c r="UCN9" s="6"/>
      <c r="UCO9" s="6"/>
      <c r="UCP9" s="6"/>
      <c r="UCQ9" s="6"/>
      <c r="UCR9" s="6"/>
      <c r="UCS9" s="6"/>
      <c r="UCT9" s="6"/>
      <c r="UCU9" s="6"/>
      <c r="UCV9" s="6"/>
      <c r="UCW9" s="6"/>
      <c r="UCX9" s="6"/>
      <c r="UCY9" s="6"/>
      <c r="UCZ9" s="6"/>
      <c r="UDA9" s="6"/>
      <c r="UDB9" s="6"/>
      <c r="UDC9" s="6"/>
      <c r="UDD9" s="6"/>
      <c r="UDE9" s="6"/>
      <c r="UDF9" s="6"/>
      <c r="UDG9" s="6"/>
      <c r="UDH9" s="6"/>
      <c r="UDI9" s="6"/>
      <c r="UDJ9" s="6"/>
      <c r="UDK9" s="6"/>
      <c r="UDL9" s="6"/>
      <c r="UDM9" s="6"/>
      <c r="UDN9" s="6"/>
      <c r="UDO9" s="6"/>
      <c r="UDP9" s="6"/>
      <c r="UDQ9" s="6"/>
      <c r="UDR9" s="6"/>
      <c r="UDS9" s="6"/>
      <c r="UDT9" s="6"/>
      <c r="UDU9" s="6"/>
      <c r="UDV9" s="6"/>
      <c r="UDW9" s="6"/>
      <c r="UDX9" s="6"/>
      <c r="UDY9" s="6"/>
      <c r="UDZ9" s="6"/>
      <c r="UEA9" s="6"/>
      <c r="UEB9" s="6"/>
      <c r="UEC9" s="6"/>
      <c r="UED9" s="6"/>
      <c r="UEE9" s="6"/>
      <c r="UEF9" s="6"/>
      <c r="UEG9" s="6"/>
      <c r="UEH9" s="6"/>
      <c r="UEI9" s="6"/>
      <c r="UEJ9" s="6"/>
      <c r="UEK9" s="6"/>
      <c r="UEL9" s="6"/>
      <c r="UEM9" s="6"/>
      <c r="UEN9" s="6"/>
      <c r="UEO9" s="6"/>
      <c r="UEP9" s="6"/>
      <c r="UEQ9" s="6"/>
      <c r="UER9" s="6"/>
      <c r="UES9" s="6"/>
      <c r="UET9" s="6"/>
      <c r="UEU9" s="6"/>
      <c r="UEV9" s="6"/>
      <c r="UEW9" s="6"/>
      <c r="UEX9" s="6"/>
      <c r="UEY9" s="6"/>
      <c r="UEZ9" s="6"/>
      <c r="UFA9" s="6"/>
      <c r="UFB9" s="6"/>
      <c r="UFC9" s="6"/>
      <c r="UFD9" s="6"/>
      <c r="UFE9" s="6"/>
      <c r="UFF9" s="6"/>
      <c r="UFG9" s="6"/>
      <c r="UFH9" s="6"/>
      <c r="UFI9" s="6"/>
      <c r="UFJ9" s="6"/>
      <c r="UFK9" s="6"/>
      <c r="UFL9" s="6"/>
      <c r="UFM9" s="6"/>
      <c r="UFN9" s="6"/>
      <c r="UFO9" s="6"/>
      <c r="UFP9" s="6"/>
      <c r="UFQ9" s="6"/>
      <c r="UFR9" s="6"/>
      <c r="UFS9" s="6"/>
      <c r="UFT9" s="6"/>
      <c r="UFU9" s="6"/>
      <c r="UFV9" s="6"/>
      <c r="UFW9" s="6"/>
      <c r="UFX9" s="6"/>
      <c r="UFY9" s="6"/>
      <c r="UFZ9" s="6"/>
      <c r="UGA9" s="6"/>
      <c r="UGB9" s="6"/>
      <c r="UGC9" s="6"/>
      <c r="UGD9" s="6"/>
      <c r="UGE9" s="6"/>
      <c r="UGF9" s="6"/>
      <c r="UGG9" s="6"/>
      <c r="UGH9" s="6"/>
      <c r="UGI9" s="6"/>
      <c r="UGJ9" s="6"/>
      <c r="UGK9" s="6"/>
      <c r="UGL9" s="6"/>
      <c r="UGM9" s="6"/>
      <c r="UGN9" s="6"/>
      <c r="UGO9" s="6"/>
      <c r="UGP9" s="6"/>
      <c r="UGQ9" s="6"/>
      <c r="UGR9" s="6"/>
      <c r="UGS9" s="6"/>
      <c r="UGT9" s="6"/>
      <c r="UGU9" s="6"/>
      <c r="UGV9" s="6"/>
      <c r="UGW9" s="6"/>
      <c r="UGX9" s="6"/>
      <c r="UGY9" s="6"/>
      <c r="UGZ9" s="6"/>
      <c r="UHA9" s="6"/>
      <c r="UHB9" s="6"/>
      <c r="UHC9" s="6"/>
      <c r="UHD9" s="6"/>
      <c r="UHE9" s="6"/>
      <c r="UHF9" s="6"/>
      <c r="UHG9" s="6"/>
      <c r="UHH9" s="6"/>
      <c r="UHI9" s="6"/>
      <c r="UHJ9" s="6"/>
      <c r="UHK9" s="6"/>
      <c r="UHL9" s="6"/>
      <c r="UHM9" s="6"/>
      <c r="UHN9" s="6"/>
      <c r="UHO9" s="6"/>
      <c r="UHP9" s="6"/>
      <c r="UHQ9" s="6"/>
      <c r="UHR9" s="6"/>
      <c r="UHS9" s="6"/>
      <c r="UHT9" s="6"/>
      <c r="UHU9" s="6"/>
      <c r="UHV9" s="6"/>
      <c r="UHW9" s="6"/>
      <c r="UHX9" s="6"/>
      <c r="UHY9" s="6"/>
      <c r="UHZ9" s="6"/>
      <c r="UIA9" s="6"/>
      <c r="UIB9" s="6"/>
      <c r="UIC9" s="6"/>
      <c r="UID9" s="6"/>
      <c r="UIE9" s="6"/>
      <c r="UIF9" s="6"/>
      <c r="UIG9" s="6"/>
      <c r="UIH9" s="6"/>
      <c r="UII9" s="6"/>
      <c r="UIJ9" s="6"/>
      <c r="UIK9" s="6"/>
      <c r="UIL9" s="6"/>
      <c r="UIM9" s="6"/>
      <c r="UIN9" s="6"/>
      <c r="UIO9" s="6"/>
      <c r="UIP9" s="6"/>
      <c r="UIQ9" s="6"/>
      <c r="UIR9" s="6"/>
      <c r="UIS9" s="6"/>
      <c r="UIT9" s="6"/>
      <c r="UIU9" s="6"/>
      <c r="UIV9" s="6"/>
      <c r="UIW9" s="6"/>
      <c r="UIX9" s="6"/>
      <c r="UIY9" s="6"/>
      <c r="UIZ9" s="6"/>
      <c r="UJA9" s="6"/>
      <c r="UJB9" s="6"/>
      <c r="UJC9" s="6"/>
      <c r="UJD9" s="6"/>
      <c r="UJE9" s="6"/>
      <c r="UJF9" s="6"/>
      <c r="UJG9" s="6"/>
      <c r="UJH9" s="6"/>
      <c r="UJI9" s="6"/>
      <c r="UJJ9" s="6"/>
      <c r="UJK9" s="6"/>
      <c r="UJL9" s="6"/>
      <c r="UJM9" s="6"/>
      <c r="UJN9" s="6"/>
      <c r="UJO9" s="6"/>
      <c r="UJP9" s="6"/>
      <c r="UJQ9" s="6"/>
      <c r="UJR9" s="6"/>
      <c r="UJS9" s="6"/>
      <c r="UJT9" s="6"/>
      <c r="UJU9" s="6"/>
      <c r="UJV9" s="6"/>
      <c r="UJW9" s="6"/>
      <c r="UJX9" s="6"/>
      <c r="UJY9" s="6"/>
      <c r="UJZ9" s="6"/>
      <c r="UKA9" s="6"/>
      <c r="UKB9" s="6"/>
      <c r="UKC9" s="6"/>
      <c r="UKD9" s="6"/>
      <c r="UKE9" s="6"/>
      <c r="UKF9" s="6"/>
      <c r="UKG9" s="6"/>
      <c r="UKH9" s="6"/>
      <c r="UKI9" s="6"/>
      <c r="UKJ9" s="6"/>
      <c r="UKK9" s="6"/>
      <c r="UKL9" s="6"/>
      <c r="UKM9" s="6"/>
      <c r="UKN9" s="6"/>
      <c r="UKO9" s="6"/>
      <c r="UKP9" s="6"/>
      <c r="UKQ9" s="6"/>
      <c r="UKR9" s="6"/>
      <c r="UKS9" s="6"/>
      <c r="UKT9" s="6"/>
      <c r="UKU9" s="6"/>
      <c r="UKV9" s="6"/>
      <c r="UKW9" s="6"/>
      <c r="UKX9" s="6"/>
      <c r="UKY9" s="6"/>
      <c r="UKZ9" s="6"/>
      <c r="ULA9" s="6"/>
      <c r="ULB9" s="6"/>
      <c r="ULC9" s="6"/>
      <c r="ULD9" s="6"/>
      <c r="ULE9" s="6"/>
      <c r="ULF9" s="6"/>
      <c r="ULG9" s="6"/>
      <c r="ULH9" s="6"/>
      <c r="ULI9" s="6"/>
      <c r="ULJ9" s="6"/>
      <c r="ULK9" s="6"/>
      <c r="ULL9" s="6"/>
      <c r="ULM9" s="6"/>
      <c r="ULN9" s="6"/>
      <c r="ULO9" s="6"/>
      <c r="ULP9" s="6"/>
      <c r="ULQ9" s="6"/>
      <c r="ULR9" s="6"/>
      <c r="ULS9" s="6"/>
      <c r="ULT9" s="6"/>
      <c r="ULU9" s="6"/>
      <c r="ULV9" s="6"/>
      <c r="ULW9" s="6"/>
      <c r="ULX9" s="6"/>
      <c r="ULY9" s="6"/>
      <c r="ULZ9" s="6"/>
      <c r="UMA9" s="6"/>
      <c r="UMB9" s="6"/>
      <c r="UMC9" s="6"/>
      <c r="UMD9" s="6"/>
      <c r="UME9" s="6"/>
      <c r="UMF9" s="6"/>
      <c r="UMG9" s="6"/>
      <c r="UMH9" s="6"/>
      <c r="UMI9" s="6"/>
      <c r="UMJ9" s="6"/>
      <c r="UMK9" s="6"/>
      <c r="UML9" s="6"/>
      <c r="UMM9" s="6"/>
      <c r="UMN9" s="6"/>
      <c r="UMO9" s="6"/>
      <c r="UMP9" s="6"/>
      <c r="UMQ9" s="6"/>
      <c r="UMR9" s="6"/>
      <c r="UMS9" s="6"/>
      <c r="UMT9" s="6"/>
      <c r="UMU9" s="6"/>
      <c r="UMV9" s="6"/>
      <c r="UMW9" s="6"/>
      <c r="UMX9" s="6"/>
      <c r="UMY9" s="6"/>
      <c r="UMZ9" s="6"/>
      <c r="UNA9" s="6"/>
      <c r="UNB9" s="6"/>
      <c r="UNC9" s="6"/>
      <c r="UND9" s="6"/>
      <c r="UNE9" s="6"/>
      <c r="UNF9" s="6"/>
      <c r="UNG9" s="6"/>
      <c r="UNH9" s="6"/>
      <c r="UNI9" s="6"/>
      <c r="UNJ9" s="6"/>
      <c r="UNK9" s="6"/>
      <c r="UNL9" s="6"/>
      <c r="UNM9" s="6"/>
      <c r="UNN9" s="6"/>
      <c r="UNO9" s="6"/>
      <c r="UNP9" s="6"/>
      <c r="UNQ9" s="6"/>
      <c r="UNR9" s="6"/>
      <c r="UNS9" s="6"/>
      <c r="UNT9" s="6"/>
      <c r="UNU9" s="6"/>
      <c r="UNV9" s="6"/>
      <c r="UNW9" s="6"/>
      <c r="UNX9" s="6"/>
      <c r="UNY9" s="6"/>
      <c r="UNZ9" s="6"/>
      <c r="UOA9" s="6"/>
      <c r="UOB9" s="6"/>
      <c r="UOC9" s="6"/>
      <c r="UOD9" s="6"/>
      <c r="UOE9" s="6"/>
      <c r="UOF9" s="6"/>
      <c r="UOG9" s="6"/>
      <c r="UOH9" s="6"/>
      <c r="UOI9" s="6"/>
      <c r="UOJ9" s="6"/>
      <c r="UOK9" s="6"/>
      <c r="UOL9" s="6"/>
      <c r="UOM9" s="6"/>
      <c r="UON9" s="6"/>
      <c r="UOO9" s="6"/>
      <c r="UOP9" s="6"/>
      <c r="UOQ9" s="6"/>
      <c r="UOR9" s="6"/>
      <c r="UOS9" s="6"/>
      <c r="UOT9" s="6"/>
      <c r="UOU9" s="6"/>
      <c r="UOV9" s="6"/>
      <c r="UOW9" s="6"/>
      <c r="UOX9" s="6"/>
      <c r="UOY9" s="6"/>
      <c r="UOZ9" s="6"/>
      <c r="UPA9" s="6"/>
      <c r="UPB9" s="6"/>
      <c r="UPC9" s="6"/>
      <c r="UPD9" s="6"/>
      <c r="UPE9" s="6"/>
      <c r="UPF9" s="6"/>
      <c r="UPG9" s="6"/>
      <c r="UPH9" s="6"/>
      <c r="UPI9" s="6"/>
      <c r="UPJ9" s="6"/>
      <c r="UPK9" s="6"/>
      <c r="UPL9" s="6"/>
      <c r="UPM9" s="6"/>
      <c r="UPN9" s="6"/>
      <c r="UPO9" s="6"/>
      <c r="UPP9" s="6"/>
      <c r="UPQ9" s="6"/>
      <c r="UPR9" s="6"/>
      <c r="UPS9" s="6"/>
      <c r="UPT9" s="6"/>
      <c r="UPU9" s="6"/>
      <c r="UPV9" s="6"/>
      <c r="UPW9" s="6"/>
      <c r="UPX9" s="6"/>
      <c r="UPY9" s="6"/>
      <c r="UPZ9" s="6"/>
      <c r="UQA9" s="6"/>
      <c r="UQB9" s="6"/>
      <c r="UQC9" s="6"/>
      <c r="UQD9" s="6"/>
      <c r="UQE9" s="6"/>
      <c r="UQF9" s="6"/>
      <c r="UQG9" s="6"/>
      <c r="UQH9" s="6"/>
      <c r="UQI9" s="6"/>
      <c r="UQJ9" s="6"/>
      <c r="UQK9" s="6"/>
      <c r="UQL9" s="6"/>
      <c r="UQM9" s="6"/>
      <c r="UQN9" s="6"/>
      <c r="UQO9" s="6"/>
      <c r="UQP9" s="6"/>
      <c r="UQQ9" s="6"/>
      <c r="UQR9" s="6"/>
      <c r="UQS9" s="6"/>
      <c r="UQT9" s="6"/>
      <c r="UQU9" s="6"/>
      <c r="UQV9" s="6"/>
      <c r="UQW9" s="6"/>
      <c r="UQX9" s="6"/>
      <c r="UQY9" s="6"/>
      <c r="UQZ9" s="6"/>
      <c r="URA9" s="6"/>
      <c r="URB9" s="6"/>
      <c r="URC9" s="6"/>
      <c r="URD9" s="6"/>
      <c r="URE9" s="6"/>
      <c r="URF9" s="6"/>
      <c r="URG9" s="6"/>
      <c r="URH9" s="6"/>
      <c r="URI9" s="6"/>
      <c r="URJ9" s="6"/>
      <c r="URK9" s="6"/>
      <c r="URL9" s="6"/>
      <c r="URM9" s="6"/>
      <c r="URN9" s="6"/>
      <c r="URO9" s="6"/>
      <c r="URP9" s="6"/>
      <c r="URQ9" s="6"/>
      <c r="URR9" s="6"/>
      <c r="URS9" s="6"/>
      <c r="URT9" s="6"/>
      <c r="URU9" s="6"/>
      <c r="URV9" s="6"/>
      <c r="URW9" s="6"/>
      <c r="URX9" s="6"/>
      <c r="URY9" s="6"/>
      <c r="URZ9" s="6"/>
      <c r="USA9" s="6"/>
      <c r="USB9" s="6"/>
      <c r="USC9" s="6"/>
      <c r="USD9" s="6"/>
      <c r="USE9" s="6"/>
      <c r="USF9" s="6"/>
      <c r="USG9" s="6"/>
      <c r="USH9" s="6"/>
      <c r="USI9" s="6"/>
      <c r="USJ9" s="6"/>
      <c r="USK9" s="6"/>
      <c r="USL9" s="6"/>
      <c r="USM9" s="6"/>
      <c r="USN9" s="6"/>
      <c r="USO9" s="6"/>
      <c r="USP9" s="6"/>
      <c r="USQ9" s="6"/>
      <c r="USR9" s="6"/>
      <c r="USS9" s="6"/>
      <c r="UST9" s="6"/>
      <c r="USU9" s="6"/>
      <c r="USV9" s="6"/>
      <c r="USW9" s="6"/>
      <c r="USX9" s="6"/>
      <c r="USY9" s="6"/>
      <c r="USZ9" s="6"/>
      <c r="UTA9" s="6"/>
      <c r="UTB9" s="6"/>
      <c r="UTC9" s="6"/>
      <c r="UTD9" s="6"/>
      <c r="UTE9" s="6"/>
      <c r="UTF9" s="6"/>
      <c r="UTG9" s="6"/>
      <c r="UTH9" s="6"/>
      <c r="UTI9" s="6"/>
      <c r="UTJ9" s="6"/>
      <c r="UTK9" s="6"/>
      <c r="UTL9" s="6"/>
      <c r="UTM9" s="6"/>
      <c r="UTN9" s="6"/>
      <c r="UTO9" s="6"/>
      <c r="UTP9" s="6"/>
      <c r="UTQ9" s="6"/>
      <c r="UTR9" s="6"/>
      <c r="UTS9" s="6"/>
      <c r="UTT9" s="6"/>
      <c r="UTU9" s="6"/>
      <c r="UTV9" s="6"/>
      <c r="UTW9" s="6"/>
      <c r="UTX9" s="6"/>
      <c r="UTY9" s="6"/>
      <c r="UTZ9" s="6"/>
      <c r="UUA9" s="6"/>
      <c r="UUB9" s="6"/>
      <c r="UUC9" s="6"/>
      <c r="UUD9" s="6"/>
      <c r="UUE9" s="6"/>
      <c r="UUF9" s="6"/>
      <c r="UUG9" s="6"/>
      <c r="UUH9" s="6"/>
      <c r="UUI9" s="6"/>
      <c r="UUJ9" s="6"/>
      <c r="UUK9" s="6"/>
      <c r="UUL9" s="6"/>
      <c r="UUM9" s="6"/>
      <c r="UUN9" s="6"/>
      <c r="UUO9" s="6"/>
      <c r="UUP9" s="6"/>
      <c r="UUQ9" s="6"/>
      <c r="UUR9" s="6"/>
      <c r="UUS9" s="6"/>
      <c r="UUT9" s="6"/>
      <c r="UUU9" s="6"/>
      <c r="UUV9" s="6"/>
      <c r="UUW9" s="6"/>
      <c r="UUX9" s="6"/>
      <c r="UUY9" s="6"/>
      <c r="UUZ9" s="6"/>
      <c r="UVA9" s="6"/>
      <c r="UVB9" s="6"/>
      <c r="UVC9" s="6"/>
      <c r="UVD9" s="6"/>
      <c r="UVE9" s="6"/>
      <c r="UVF9" s="6"/>
      <c r="UVG9" s="6"/>
      <c r="UVH9" s="6"/>
      <c r="UVI9" s="6"/>
      <c r="UVJ9" s="6"/>
      <c r="UVK9" s="6"/>
      <c r="UVL9" s="6"/>
      <c r="UVM9" s="6"/>
      <c r="UVN9" s="6"/>
      <c r="UVO9" s="6"/>
      <c r="UVP9" s="6"/>
      <c r="UVQ9" s="6"/>
      <c r="UVR9" s="6"/>
      <c r="UVS9" s="6"/>
      <c r="UVT9" s="6"/>
      <c r="UVU9" s="6"/>
      <c r="UVV9" s="6"/>
      <c r="UVW9" s="6"/>
      <c r="UVX9" s="6"/>
      <c r="UVY9" s="6"/>
      <c r="UVZ9" s="6"/>
      <c r="UWA9" s="6"/>
      <c r="UWB9" s="6"/>
      <c r="UWC9" s="6"/>
      <c r="UWD9" s="6"/>
      <c r="UWE9" s="6"/>
      <c r="UWF9" s="6"/>
      <c r="UWG9" s="6"/>
      <c r="UWH9" s="6"/>
      <c r="UWI9" s="6"/>
      <c r="UWJ9" s="6"/>
      <c r="UWK9" s="6"/>
      <c r="UWL9" s="6"/>
      <c r="UWM9" s="6"/>
      <c r="UWN9" s="6"/>
      <c r="UWO9" s="6"/>
      <c r="UWP9" s="6"/>
      <c r="UWQ9" s="6"/>
      <c r="UWR9" s="6"/>
      <c r="UWS9" s="6"/>
      <c r="UWT9" s="6"/>
      <c r="UWU9" s="6"/>
      <c r="UWV9" s="6"/>
      <c r="UWW9" s="6"/>
      <c r="UWX9" s="6"/>
      <c r="UWY9" s="6"/>
      <c r="UWZ9" s="6"/>
      <c r="UXA9" s="6"/>
      <c r="UXB9" s="6"/>
      <c r="UXC9" s="6"/>
      <c r="UXD9" s="6"/>
      <c r="UXE9" s="6"/>
      <c r="UXF9" s="6"/>
      <c r="UXG9" s="6"/>
      <c r="UXH9" s="6"/>
      <c r="UXI9" s="6"/>
      <c r="UXJ9" s="6"/>
      <c r="UXK9" s="6"/>
      <c r="UXL9" s="6"/>
      <c r="UXM9" s="6"/>
      <c r="UXN9" s="6"/>
      <c r="UXO9" s="6"/>
      <c r="UXP9" s="6"/>
      <c r="UXQ9" s="6"/>
      <c r="UXR9" s="6"/>
      <c r="UXS9" s="6"/>
      <c r="UXT9" s="6"/>
      <c r="UXU9" s="6"/>
      <c r="UXV9" s="6"/>
      <c r="UXW9" s="6"/>
      <c r="UXX9" s="6"/>
      <c r="UXY9" s="6"/>
      <c r="UXZ9" s="6"/>
      <c r="UYA9" s="6"/>
      <c r="UYB9" s="6"/>
      <c r="UYC9" s="6"/>
      <c r="UYD9" s="6"/>
      <c r="UYE9" s="6"/>
      <c r="UYF9" s="6"/>
      <c r="UYG9" s="6"/>
      <c r="UYH9" s="6"/>
      <c r="UYI9" s="6"/>
      <c r="UYJ9" s="6"/>
      <c r="UYK9" s="6"/>
      <c r="UYL9" s="6"/>
      <c r="UYM9" s="6"/>
      <c r="UYN9" s="6"/>
      <c r="UYO9" s="6"/>
      <c r="UYP9" s="6"/>
      <c r="UYQ9" s="6"/>
      <c r="UYR9" s="6"/>
      <c r="UYS9" s="6"/>
      <c r="UYT9" s="6"/>
      <c r="UYU9" s="6"/>
      <c r="UYV9" s="6"/>
      <c r="UYW9" s="6"/>
      <c r="UYX9" s="6"/>
      <c r="UYY9" s="6"/>
      <c r="UYZ9" s="6"/>
      <c r="UZA9" s="6"/>
      <c r="UZB9" s="6"/>
      <c r="UZC9" s="6"/>
      <c r="UZD9" s="6"/>
      <c r="UZE9" s="6"/>
      <c r="UZF9" s="6"/>
      <c r="UZG9" s="6"/>
      <c r="UZH9" s="6"/>
      <c r="UZI9" s="6"/>
      <c r="UZJ9" s="6"/>
      <c r="UZK9" s="6"/>
      <c r="UZL9" s="6"/>
      <c r="UZM9" s="6"/>
      <c r="UZN9" s="6"/>
      <c r="UZO9" s="6"/>
      <c r="UZP9" s="6"/>
      <c r="UZQ9" s="6"/>
      <c r="UZR9" s="6"/>
      <c r="UZS9" s="6"/>
      <c r="UZT9" s="6"/>
      <c r="UZU9" s="6"/>
      <c r="UZV9" s="6"/>
      <c r="UZW9" s="6"/>
      <c r="UZX9" s="6"/>
      <c r="UZY9" s="6"/>
      <c r="UZZ9" s="6"/>
      <c r="VAA9" s="6"/>
      <c r="VAB9" s="6"/>
      <c r="VAC9" s="6"/>
      <c r="VAD9" s="6"/>
      <c r="VAE9" s="6"/>
      <c r="VAF9" s="6"/>
      <c r="VAG9" s="6"/>
      <c r="VAH9" s="6"/>
      <c r="VAI9" s="6"/>
      <c r="VAJ9" s="6"/>
      <c r="VAK9" s="6"/>
      <c r="VAL9" s="6"/>
      <c r="VAM9" s="6"/>
      <c r="VAN9" s="6"/>
      <c r="VAO9" s="6"/>
      <c r="VAP9" s="6"/>
      <c r="VAQ9" s="6"/>
      <c r="VAR9" s="6"/>
      <c r="VAS9" s="6"/>
      <c r="VAT9" s="6"/>
      <c r="VAU9" s="6"/>
      <c r="VAV9" s="6"/>
      <c r="VAW9" s="6"/>
      <c r="VAX9" s="6"/>
      <c r="VAY9" s="6"/>
      <c r="VAZ9" s="6"/>
      <c r="VBA9" s="6"/>
      <c r="VBB9" s="6"/>
      <c r="VBC9" s="6"/>
      <c r="VBD9" s="6"/>
      <c r="VBE9" s="6"/>
      <c r="VBF9" s="6"/>
      <c r="VBG9" s="6"/>
      <c r="VBH9" s="6"/>
      <c r="VBI9" s="6"/>
      <c r="VBJ9" s="6"/>
      <c r="VBK9" s="6"/>
      <c r="VBL9" s="6"/>
      <c r="VBM9" s="6"/>
      <c r="VBN9" s="6"/>
      <c r="VBO9" s="6"/>
      <c r="VBP9" s="6"/>
      <c r="VBQ9" s="6"/>
      <c r="VBR9" s="6"/>
      <c r="VBS9" s="6"/>
      <c r="VBT9" s="6"/>
      <c r="VBU9" s="6"/>
      <c r="VBV9" s="6"/>
      <c r="VBW9" s="6"/>
      <c r="VBX9" s="6"/>
      <c r="VBY9" s="6"/>
      <c r="VBZ9" s="6"/>
      <c r="VCA9" s="6"/>
      <c r="VCB9" s="6"/>
      <c r="VCC9" s="6"/>
      <c r="VCD9" s="6"/>
      <c r="VCE9" s="6"/>
      <c r="VCF9" s="6"/>
      <c r="VCG9" s="6"/>
      <c r="VCH9" s="6"/>
      <c r="VCI9" s="6"/>
      <c r="VCJ9" s="6"/>
      <c r="VCK9" s="6"/>
      <c r="VCL9" s="6"/>
      <c r="VCM9" s="6"/>
      <c r="VCN9" s="6"/>
      <c r="VCO9" s="6"/>
      <c r="VCP9" s="6"/>
      <c r="VCQ9" s="6"/>
      <c r="VCR9" s="6"/>
      <c r="VCS9" s="6"/>
      <c r="VCT9" s="6"/>
      <c r="VCU9" s="6"/>
      <c r="VCV9" s="6"/>
      <c r="VCW9" s="6"/>
      <c r="VCX9" s="6"/>
      <c r="VCY9" s="6"/>
      <c r="VCZ9" s="6"/>
      <c r="VDA9" s="6"/>
      <c r="VDB9" s="6"/>
      <c r="VDC9" s="6"/>
      <c r="VDD9" s="6"/>
      <c r="VDE9" s="6"/>
      <c r="VDF9" s="6"/>
      <c r="VDG9" s="6"/>
      <c r="VDH9" s="6"/>
      <c r="VDI9" s="6"/>
      <c r="VDJ9" s="6"/>
      <c r="VDK9" s="6"/>
      <c r="VDL9" s="6"/>
      <c r="VDM9" s="6"/>
      <c r="VDN9" s="6"/>
      <c r="VDO9" s="6"/>
      <c r="VDP9" s="6"/>
      <c r="VDQ9" s="6"/>
      <c r="VDR9" s="6"/>
      <c r="VDS9" s="6"/>
      <c r="VDT9" s="6"/>
      <c r="VDU9" s="6"/>
      <c r="VDV9" s="6"/>
      <c r="VDW9" s="6"/>
      <c r="VDX9" s="6"/>
      <c r="VDY9" s="6"/>
      <c r="VDZ9" s="6"/>
      <c r="VEA9" s="6"/>
      <c r="VEB9" s="6"/>
      <c r="VEC9" s="6"/>
      <c r="VED9" s="6"/>
      <c r="VEE9" s="6"/>
      <c r="VEF9" s="6"/>
      <c r="VEG9" s="6"/>
      <c r="VEH9" s="6"/>
      <c r="VEI9" s="6"/>
      <c r="VEJ9" s="6"/>
      <c r="VEK9" s="6"/>
      <c r="VEL9" s="6"/>
      <c r="VEM9" s="6"/>
      <c r="VEN9" s="6"/>
      <c r="VEO9" s="6"/>
      <c r="VEP9" s="6"/>
      <c r="VEQ9" s="6"/>
      <c r="VER9" s="6"/>
      <c r="VES9" s="6"/>
      <c r="VET9" s="6"/>
      <c r="VEU9" s="6"/>
      <c r="VEV9" s="6"/>
      <c r="VEW9" s="6"/>
      <c r="VEX9" s="6"/>
      <c r="VEY9" s="6"/>
      <c r="VEZ9" s="6"/>
      <c r="VFA9" s="6"/>
      <c r="VFB9" s="6"/>
      <c r="VFC9" s="6"/>
      <c r="VFD9" s="6"/>
      <c r="VFE9" s="6"/>
      <c r="VFF9" s="6"/>
      <c r="VFG9" s="6"/>
      <c r="VFH9" s="6"/>
      <c r="VFI9" s="6"/>
      <c r="VFJ9" s="6"/>
      <c r="VFK9" s="6"/>
      <c r="VFL9" s="6"/>
      <c r="VFM9" s="6"/>
      <c r="VFN9" s="6"/>
      <c r="VFO9" s="6"/>
      <c r="VFP9" s="6"/>
      <c r="VFQ9" s="6"/>
      <c r="VFR9" s="6"/>
      <c r="VFS9" s="6"/>
      <c r="VFT9" s="6"/>
      <c r="VFU9" s="6"/>
      <c r="VFV9" s="6"/>
      <c r="VFW9" s="6"/>
      <c r="VFX9" s="6"/>
      <c r="VFY9" s="6"/>
      <c r="VFZ9" s="6"/>
      <c r="VGA9" s="6"/>
      <c r="VGB9" s="6"/>
      <c r="VGC9" s="6"/>
      <c r="VGD9" s="6"/>
      <c r="VGE9" s="6"/>
      <c r="VGF9" s="6"/>
      <c r="VGG9" s="6"/>
      <c r="VGH9" s="6"/>
      <c r="VGI9" s="6"/>
      <c r="VGJ9" s="6"/>
      <c r="VGK9" s="6"/>
      <c r="VGL9" s="6"/>
      <c r="VGM9" s="6"/>
      <c r="VGN9" s="6"/>
      <c r="VGO9" s="6"/>
      <c r="VGP9" s="6"/>
      <c r="VGQ9" s="6"/>
      <c r="VGR9" s="6"/>
      <c r="VGS9" s="6"/>
      <c r="VGT9" s="6"/>
      <c r="VGU9" s="6"/>
      <c r="VGV9" s="6"/>
      <c r="VGW9" s="6"/>
      <c r="VGX9" s="6"/>
      <c r="VGY9" s="6"/>
      <c r="VGZ9" s="6"/>
      <c r="VHA9" s="6"/>
      <c r="VHB9" s="6"/>
      <c r="VHC9" s="6"/>
      <c r="VHD9" s="6"/>
      <c r="VHE9" s="6"/>
      <c r="VHF9" s="6"/>
      <c r="VHG9" s="6"/>
      <c r="VHH9" s="6"/>
      <c r="VHI9" s="6"/>
      <c r="VHJ9" s="6"/>
      <c r="VHK9" s="6"/>
      <c r="VHL9" s="6"/>
      <c r="VHM9" s="6"/>
      <c r="VHN9" s="6"/>
      <c r="VHO9" s="6"/>
      <c r="VHP9" s="6"/>
      <c r="VHQ9" s="6"/>
      <c r="VHR9" s="6"/>
      <c r="VHS9" s="6"/>
      <c r="VHT9" s="6"/>
      <c r="VHU9" s="6"/>
      <c r="VHV9" s="6"/>
      <c r="VHW9" s="6"/>
      <c r="VHX9" s="6"/>
      <c r="VHY9" s="6"/>
      <c r="VHZ9" s="6"/>
      <c r="VIA9" s="6"/>
      <c r="VIB9" s="6"/>
      <c r="VIC9" s="6"/>
      <c r="VID9" s="6"/>
      <c r="VIE9" s="6"/>
      <c r="VIF9" s="6"/>
      <c r="VIG9" s="6"/>
      <c r="VIH9" s="6"/>
      <c r="VII9" s="6"/>
      <c r="VIJ9" s="6"/>
      <c r="VIK9" s="6"/>
      <c r="VIL9" s="6"/>
      <c r="VIM9" s="6"/>
      <c r="VIN9" s="6"/>
      <c r="VIO9" s="6"/>
      <c r="VIP9" s="6"/>
      <c r="VIQ9" s="6"/>
      <c r="VIR9" s="6"/>
      <c r="VIS9" s="6"/>
      <c r="VIT9" s="6"/>
      <c r="VIU9" s="6"/>
      <c r="VIV9" s="6"/>
      <c r="VIW9" s="6"/>
      <c r="VIX9" s="6"/>
      <c r="VIY9" s="6"/>
      <c r="VIZ9" s="6"/>
      <c r="VJA9" s="6"/>
      <c r="VJB9" s="6"/>
      <c r="VJC9" s="6"/>
      <c r="VJD9" s="6"/>
      <c r="VJE9" s="6"/>
      <c r="VJF9" s="6"/>
      <c r="VJG9" s="6"/>
      <c r="VJH9" s="6"/>
      <c r="VJI9" s="6"/>
      <c r="VJJ9" s="6"/>
      <c r="VJK9" s="6"/>
      <c r="VJL9" s="6"/>
      <c r="VJM9" s="6"/>
      <c r="VJN9" s="6"/>
      <c r="VJO9" s="6"/>
      <c r="VJP9" s="6"/>
      <c r="VJQ9" s="6"/>
      <c r="VJR9" s="6"/>
      <c r="VJS9" s="6"/>
      <c r="VJT9" s="6"/>
      <c r="VJU9" s="6"/>
      <c r="VJV9" s="6"/>
      <c r="VJW9" s="6"/>
      <c r="VJX9" s="6"/>
      <c r="VJY9" s="6"/>
      <c r="VJZ9" s="6"/>
      <c r="VKA9" s="6"/>
      <c r="VKB9" s="6"/>
      <c r="VKC9" s="6"/>
      <c r="VKD9" s="6"/>
      <c r="VKE9" s="6"/>
      <c r="VKF9" s="6"/>
      <c r="VKG9" s="6"/>
      <c r="VKH9" s="6"/>
      <c r="VKI9" s="6"/>
      <c r="VKJ9" s="6"/>
      <c r="VKK9" s="6"/>
      <c r="VKL9" s="6"/>
      <c r="VKM9" s="6"/>
      <c r="VKN9" s="6"/>
      <c r="VKO9" s="6"/>
      <c r="VKP9" s="6"/>
      <c r="VKQ9" s="6"/>
      <c r="VKR9" s="6"/>
      <c r="VKS9" s="6"/>
      <c r="VKT9" s="6"/>
      <c r="VKU9" s="6"/>
      <c r="VKV9" s="6"/>
      <c r="VKW9" s="6"/>
      <c r="VKX9" s="6"/>
      <c r="VKY9" s="6"/>
      <c r="VKZ9" s="6"/>
      <c r="VLA9" s="6"/>
      <c r="VLB9" s="6"/>
      <c r="VLC9" s="6"/>
      <c r="VLD9" s="6"/>
      <c r="VLE9" s="6"/>
      <c r="VLF9" s="6"/>
      <c r="VLG9" s="6"/>
      <c r="VLH9" s="6"/>
      <c r="VLI9" s="6"/>
      <c r="VLJ9" s="6"/>
      <c r="VLK9" s="6"/>
      <c r="VLL9" s="6"/>
      <c r="VLM9" s="6"/>
      <c r="VLN9" s="6"/>
      <c r="VLO9" s="6"/>
      <c r="VLP9" s="6"/>
      <c r="VLQ9" s="6"/>
      <c r="VLR9" s="6"/>
      <c r="VLS9" s="6"/>
      <c r="VLT9" s="6"/>
      <c r="VLU9" s="6"/>
      <c r="VLV9" s="6"/>
      <c r="VLW9" s="6"/>
      <c r="VLX9" s="6"/>
      <c r="VLY9" s="6"/>
      <c r="VLZ9" s="6"/>
      <c r="VMA9" s="6"/>
      <c r="VMB9" s="6"/>
      <c r="VMC9" s="6"/>
      <c r="VMD9" s="6"/>
      <c r="VME9" s="6"/>
      <c r="VMF9" s="6"/>
      <c r="VMG9" s="6"/>
      <c r="VMH9" s="6"/>
      <c r="VMI9" s="6"/>
      <c r="VMJ9" s="6"/>
      <c r="VMK9" s="6"/>
      <c r="VML9" s="6"/>
      <c r="VMM9" s="6"/>
      <c r="VMN9" s="6"/>
      <c r="VMO9" s="6"/>
      <c r="VMP9" s="6"/>
      <c r="VMQ9" s="6"/>
      <c r="VMR9" s="6"/>
      <c r="VMS9" s="6"/>
      <c r="VMT9" s="6"/>
      <c r="VMU9" s="6"/>
      <c r="VMV9" s="6"/>
      <c r="VMW9" s="6"/>
      <c r="VMX9" s="6"/>
      <c r="VMY9" s="6"/>
      <c r="VMZ9" s="6"/>
      <c r="VNA9" s="6"/>
      <c r="VNB9" s="6"/>
      <c r="VNC9" s="6"/>
      <c r="VND9" s="6"/>
      <c r="VNE9" s="6"/>
      <c r="VNF9" s="6"/>
      <c r="VNG9" s="6"/>
      <c r="VNH9" s="6"/>
      <c r="VNI9" s="6"/>
      <c r="VNJ9" s="6"/>
      <c r="VNK9" s="6"/>
      <c r="VNL9" s="6"/>
      <c r="VNM9" s="6"/>
      <c r="VNN9" s="6"/>
      <c r="VNO9" s="6"/>
      <c r="VNP9" s="6"/>
      <c r="VNQ9" s="6"/>
      <c r="VNR9" s="6"/>
      <c r="VNS9" s="6"/>
      <c r="VNT9" s="6"/>
      <c r="VNU9" s="6"/>
      <c r="VNV9" s="6"/>
      <c r="VNW9" s="6"/>
      <c r="VNX9" s="6"/>
      <c r="VNY9" s="6"/>
      <c r="VNZ9" s="6"/>
      <c r="VOA9" s="6"/>
      <c r="VOB9" s="6"/>
      <c r="VOC9" s="6"/>
      <c r="VOD9" s="6"/>
      <c r="VOE9" s="6"/>
      <c r="VOF9" s="6"/>
      <c r="VOG9" s="6"/>
      <c r="VOH9" s="6"/>
      <c r="VOI9" s="6"/>
      <c r="VOJ9" s="6"/>
      <c r="VOK9" s="6"/>
      <c r="VOL9" s="6"/>
      <c r="VOM9" s="6"/>
      <c r="VON9" s="6"/>
      <c r="VOO9" s="6"/>
      <c r="VOP9" s="6"/>
      <c r="VOQ9" s="6"/>
      <c r="VOR9" s="6"/>
      <c r="VOS9" s="6"/>
      <c r="VOT9" s="6"/>
      <c r="VOU9" s="6"/>
      <c r="VOV9" s="6"/>
      <c r="VOW9" s="6"/>
      <c r="VOX9" s="6"/>
      <c r="VOY9" s="6"/>
      <c r="VOZ9" s="6"/>
      <c r="VPA9" s="6"/>
      <c r="VPB9" s="6"/>
      <c r="VPC9" s="6"/>
      <c r="VPD9" s="6"/>
      <c r="VPE9" s="6"/>
      <c r="VPF9" s="6"/>
      <c r="VPG9" s="6"/>
      <c r="VPH9" s="6"/>
      <c r="VPI9" s="6"/>
      <c r="VPJ9" s="6"/>
      <c r="VPK9" s="6"/>
      <c r="VPL9" s="6"/>
      <c r="VPM9" s="6"/>
      <c r="VPN9" s="6"/>
      <c r="VPO9" s="6"/>
      <c r="VPP9" s="6"/>
      <c r="VPQ9" s="6"/>
      <c r="VPR9" s="6"/>
      <c r="VPS9" s="6"/>
      <c r="VPT9" s="6"/>
      <c r="VPU9" s="6"/>
      <c r="VPV9" s="6"/>
      <c r="VPW9" s="6"/>
      <c r="VPX9" s="6"/>
      <c r="VPY9" s="6"/>
      <c r="VPZ9" s="6"/>
      <c r="VQA9" s="6"/>
      <c r="VQB9" s="6"/>
      <c r="VQC9" s="6"/>
      <c r="VQD9" s="6"/>
      <c r="VQE9" s="6"/>
      <c r="VQF9" s="6"/>
      <c r="VQG9" s="6"/>
      <c r="VQH9" s="6"/>
      <c r="VQI9" s="6"/>
      <c r="VQJ9" s="6"/>
      <c r="VQK9" s="6"/>
      <c r="VQL9" s="6"/>
      <c r="VQM9" s="6"/>
      <c r="VQN9" s="6"/>
      <c r="VQO9" s="6"/>
      <c r="VQP9" s="6"/>
      <c r="VQQ9" s="6"/>
      <c r="VQR9" s="6"/>
      <c r="VQS9" s="6"/>
      <c r="VQT9" s="6"/>
      <c r="VQU9" s="6"/>
      <c r="VQV9" s="6"/>
      <c r="VQW9" s="6"/>
      <c r="VQX9" s="6"/>
      <c r="VQY9" s="6"/>
      <c r="VQZ9" s="6"/>
      <c r="VRA9" s="6"/>
      <c r="VRB9" s="6"/>
      <c r="VRC9" s="6"/>
      <c r="VRD9" s="6"/>
      <c r="VRE9" s="6"/>
      <c r="VRF9" s="6"/>
      <c r="VRG9" s="6"/>
      <c r="VRH9" s="6"/>
      <c r="VRI9" s="6"/>
      <c r="VRJ9" s="6"/>
      <c r="VRK9" s="6"/>
      <c r="VRL9" s="6"/>
      <c r="VRM9" s="6"/>
      <c r="VRN9" s="6"/>
      <c r="VRO9" s="6"/>
      <c r="VRP9" s="6"/>
      <c r="VRQ9" s="6"/>
      <c r="VRR9" s="6"/>
      <c r="VRS9" s="6"/>
      <c r="VRT9" s="6"/>
      <c r="VRU9" s="6"/>
      <c r="VRV9" s="6"/>
      <c r="VRW9" s="6"/>
      <c r="VRX9" s="6"/>
      <c r="VRY9" s="6"/>
      <c r="VRZ9" s="6"/>
      <c r="VSA9" s="6"/>
      <c r="VSB9" s="6"/>
      <c r="VSC9" s="6"/>
      <c r="VSD9" s="6"/>
      <c r="VSE9" s="6"/>
      <c r="VSF9" s="6"/>
      <c r="VSG9" s="6"/>
      <c r="VSH9" s="6"/>
      <c r="VSI9" s="6"/>
      <c r="VSJ9" s="6"/>
      <c r="VSK9" s="6"/>
      <c r="VSL9" s="6"/>
      <c r="VSM9" s="6"/>
      <c r="VSN9" s="6"/>
      <c r="VSO9" s="6"/>
      <c r="VSP9" s="6"/>
      <c r="VSQ9" s="6"/>
      <c r="VSR9" s="6"/>
      <c r="VSS9" s="6"/>
      <c r="VST9" s="6"/>
      <c r="VSU9" s="6"/>
      <c r="VSV9" s="6"/>
      <c r="VSW9" s="6"/>
      <c r="VSX9" s="6"/>
      <c r="VSY9" s="6"/>
      <c r="VSZ9" s="6"/>
      <c r="VTA9" s="6"/>
      <c r="VTB9" s="6"/>
      <c r="VTC9" s="6"/>
      <c r="VTD9" s="6"/>
      <c r="VTE9" s="6"/>
      <c r="VTF9" s="6"/>
      <c r="VTG9" s="6"/>
      <c r="VTH9" s="6"/>
      <c r="VTI9" s="6"/>
      <c r="VTJ9" s="6"/>
      <c r="VTK9" s="6"/>
      <c r="VTL9" s="6"/>
      <c r="VTM9" s="6"/>
      <c r="VTN9" s="6"/>
      <c r="VTO9" s="6"/>
      <c r="VTP9" s="6"/>
      <c r="VTQ9" s="6"/>
      <c r="VTR9" s="6"/>
      <c r="VTS9" s="6"/>
      <c r="VTT9" s="6"/>
      <c r="VTU9" s="6"/>
      <c r="VTV9" s="6"/>
      <c r="VTW9" s="6"/>
      <c r="VTX9" s="6"/>
      <c r="VTY9" s="6"/>
      <c r="VTZ9" s="6"/>
      <c r="VUA9" s="6"/>
      <c r="VUB9" s="6"/>
      <c r="VUC9" s="6"/>
      <c r="VUD9" s="6"/>
      <c r="VUE9" s="6"/>
      <c r="VUF9" s="6"/>
      <c r="VUG9" s="6"/>
      <c r="VUH9" s="6"/>
      <c r="VUI9" s="6"/>
      <c r="VUJ9" s="6"/>
      <c r="VUK9" s="6"/>
      <c r="VUL9" s="6"/>
      <c r="VUM9" s="6"/>
      <c r="VUN9" s="6"/>
      <c r="VUO9" s="6"/>
      <c r="VUP9" s="6"/>
      <c r="VUQ9" s="6"/>
      <c r="VUR9" s="6"/>
      <c r="VUS9" s="6"/>
      <c r="VUT9" s="6"/>
      <c r="VUU9" s="6"/>
      <c r="VUV9" s="6"/>
      <c r="VUW9" s="6"/>
      <c r="VUX9" s="6"/>
      <c r="VUY9" s="6"/>
      <c r="VUZ9" s="6"/>
      <c r="VVA9" s="6"/>
      <c r="VVB9" s="6"/>
      <c r="VVC9" s="6"/>
      <c r="VVD9" s="6"/>
      <c r="VVE9" s="6"/>
      <c r="VVF9" s="6"/>
      <c r="VVG9" s="6"/>
      <c r="VVH9" s="6"/>
      <c r="VVI9" s="6"/>
      <c r="VVJ9" s="6"/>
      <c r="VVK9" s="6"/>
      <c r="VVL9" s="6"/>
      <c r="VVM9" s="6"/>
      <c r="VVN9" s="6"/>
      <c r="VVO9" s="6"/>
      <c r="VVP9" s="6"/>
      <c r="VVQ9" s="6"/>
      <c r="VVR9" s="6"/>
      <c r="VVS9" s="6"/>
      <c r="VVT9" s="6"/>
      <c r="VVU9" s="6"/>
      <c r="VVV9" s="6"/>
      <c r="VVW9" s="6"/>
      <c r="VVX9" s="6"/>
      <c r="VVY9" s="6"/>
      <c r="VVZ9" s="6"/>
      <c r="VWA9" s="6"/>
      <c r="VWB9" s="6"/>
      <c r="VWC9" s="6"/>
      <c r="VWD9" s="6"/>
      <c r="VWE9" s="6"/>
      <c r="VWF9" s="6"/>
      <c r="VWG9" s="6"/>
      <c r="VWH9" s="6"/>
      <c r="VWI9" s="6"/>
      <c r="VWJ9" s="6"/>
      <c r="VWK9" s="6"/>
      <c r="VWL9" s="6"/>
      <c r="VWM9" s="6"/>
      <c r="VWN9" s="6"/>
      <c r="VWO9" s="6"/>
      <c r="VWP9" s="6"/>
      <c r="VWQ9" s="6"/>
      <c r="VWR9" s="6"/>
      <c r="VWS9" s="6"/>
      <c r="VWT9" s="6"/>
      <c r="VWU9" s="6"/>
      <c r="VWV9" s="6"/>
      <c r="VWW9" s="6"/>
      <c r="VWX9" s="6"/>
      <c r="VWY9" s="6"/>
      <c r="VWZ9" s="6"/>
      <c r="VXA9" s="6"/>
      <c r="VXB9" s="6"/>
      <c r="VXC9" s="6"/>
      <c r="VXD9" s="6"/>
      <c r="VXE9" s="6"/>
      <c r="VXF9" s="6"/>
      <c r="VXG9" s="6"/>
      <c r="VXH9" s="6"/>
      <c r="VXI9" s="6"/>
      <c r="VXJ9" s="6"/>
      <c r="VXK9" s="6"/>
      <c r="VXL9" s="6"/>
      <c r="VXM9" s="6"/>
      <c r="VXN9" s="6"/>
      <c r="VXO9" s="6"/>
      <c r="VXP9" s="6"/>
      <c r="VXQ9" s="6"/>
      <c r="VXR9" s="6"/>
      <c r="VXS9" s="6"/>
      <c r="VXT9" s="6"/>
      <c r="VXU9" s="6"/>
      <c r="VXV9" s="6"/>
      <c r="VXW9" s="6"/>
      <c r="VXX9" s="6"/>
      <c r="VXY9" s="6"/>
      <c r="VXZ9" s="6"/>
      <c r="VYA9" s="6"/>
      <c r="VYB9" s="6"/>
      <c r="VYC9" s="6"/>
      <c r="VYD9" s="6"/>
      <c r="VYE9" s="6"/>
      <c r="VYF9" s="6"/>
      <c r="VYG9" s="6"/>
      <c r="VYH9" s="6"/>
      <c r="VYI9" s="6"/>
      <c r="VYJ9" s="6"/>
      <c r="VYK9" s="6"/>
      <c r="VYL9" s="6"/>
      <c r="VYM9" s="6"/>
      <c r="VYN9" s="6"/>
      <c r="VYO9" s="6"/>
      <c r="VYP9" s="6"/>
      <c r="VYQ9" s="6"/>
      <c r="VYR9" s="6"/>
      <c r="VYS9" s="6"/>
      <c r="VYT9" s="6"/>
      <c r="VYU9" s="6"/>
      <c r="VYV9" s="6"/>
      <c r="VYW9" s="6"/>
      <c r="VYX9" s="6"/>
      <c r="VYY9" s="6"/>
      <c r="VYZ9" s="6"/>
      <c r="VZA9" s="6"/>
      <c r="VZB9" s="6"/>
      <c r="VZC9" s="6"/>
      <c r="VZD9" s="6"/>
      <c r="VZE9" s="6"/>
      <c r="VZF9" s="6"/>
      <c r="VZG9" s="6"/>
      <c r="VZH9" s="6"/>
      <c r="VZI9" s="6"/>
      <c r="VZJ9" s="6"/>
      <c r="VZK9" s="6"/>
      <c r="VZL9" s="6"/>
      <c r="VZM9" s="6"/>
      <c r="VZN9" s="6"/>
      <c r="VZO9" s="6"/>
      <c r="VZP9" s="6"/>
      <c r="VZQ9" s="6"/>
      <c r="VZR9" s="6"/>
      <c r="VZS9" s="6"/>
      <c r="VZT9" s="6"/>
      <c r="VZU9" s="6"/>
      <c r="VZV9" s="6"/>
      <c r="VZW9" s="6"/>
      <c r="VZX9" s="6"/>
      <c r="VZY9" s="6"/>
      <c r="VZZ9" s="6"/>
      <c r="WAA9" s="6"/>
      <c r="WAB9" s="6"/>
      <c r="WAC9" s="6"/>
      <c r="WAD9" s="6"/>
      <c r="WAE9" s="6"/>
      <c r="WAF9" s="6"/>
      <c r="WAG9" s="6"/>
      <c r="WAH9" s="6"/>
      <c r="WAI9" s="6"/>
      <c r="WAJ9" s="6"/>
      <c r="WAK9" s="6"/>
      <c r="WAL9" s="6"/>
      <c r="WAM9" s="6"/>
      <c r="WAN9" s="6"/>
      <c r="WAO9" s="6"/>
      <c r="WAP9" s="6"/>
      <c r="WAQ9" s="6"/>
      <c r="WAR9" s="6"/>
      <c r="WAS9" s="6"/>
      <c r="WAT9" s="6"/>
      <c r="WAU9" s="6"/>
      <c r="WAV9" s="6"/>
      <c r="WAW9" s="6"/>
      <c r="WAX9" s="6"/>
      <c r="WAY9" s="6"/>
      <c r="WAZ9" s="6"/>
      <c r="WBA9" s="6"/>
      <c r="WBB9" s="6"/>
      <c r="WBC9" s="6"/>
      <c r="WBD9" s="6"/>
      <c r="WBE9" s="6"/>
      <c r="WBF9" s="6"/>
      <c r="WBG9" s="6"/>
      <c r="WBH9" s="6"/>
      <c r="WBI9" s="6"/>
      <c r="WBJ9" s="6"/>
      <c r="WBK9" s="6"/>
      <c r="WBL9" s="6"/>
      <c r="WBM9" s="6"/>
      <c r="WBN9" s="6"/>
      <c r="WBO9" s="6"/>
      <c r="WBP9" s="6"/>
      <c r="WBQ9" s="6"/>
      <c r="WBR9" s="6"/>
      <c r="WBS9" s="6"/>
      <c r="WBT9" s="6"/>
      <c r="WBU9" s="6"/>
      <c r="WBV9" s="6"/>
      <c r="WBW9" s="6"/>
      <c r="WBX9" s="6"/>
      <c r="WBY9" s="6"/>
      <c r="WBZ9" s="6"/>
      <c r="WCA9" s="6"/>
      <c r="WCB9" s="6"/>
      <c r="WCC9" s="6"/>
      <c r="WCD9" s="6"/>
      <c r="WCE9" s="6"/>
      <c r="WCF9" s="6"/>
      <c r="WCG9" s="6"/>
      <c r="WCH9" s="6"/>
      <c r="WCI9" s="6"/>
      <c r="WCJ9" s="6"/>
      <c r="WCK9" s="6"/>
      <c r="WCL9" s="6"/>
      <c r="WCM9" s="6"/>
      <c r="WCN9" s="6"/>
      <c r="WCO9" s="6"/>
      <c r="WCP9" s="6"/>
      <c r="WCQ9" s="6"/>
      <c r="WCR9" s="6"/>
      <c r="WCS9" s="6"/>
      <c r="WCT9" s="6"/>
      <c r="WCU9" s="6"/>
      <c r="WCV9" s="6"/>
      <c r="WCW9" s="6"/>
      <c r="WCX9" s="6"/>
      <c r="WCY9" s="6"/>
      <c r="WCZ9" s="6"/>
      <c r="WDA9" s="6"/>
      <c r="WDB9" s="6"/>
      <c r="WDC9" s="6"/>
      <c r="WDD9" s="6"/>
      <c r="WDE9" s="6"/>
      <c r="WDF9" s="6"/>
      <c r="WDG9" s="6"/>
      <c r="WDH9" s="6"/>
      <c r="WDI9" s="6"/>
      <c r="WDJ9" s="6"/>
      <c r="WDK9" s="6"/>
      <c r="WDL9" s="6"/>
      <c r="WDM9" s="6"/>
      <c r="WDN9" s="6"/>
      <c r="WDO9" s="6"/>
      <c r="WDP9" s="6"/>
      <c r="WDQ9" s="6"/>
      <c r="WDR9" s="6"/>
      <c r="WDS9" s="6"/>
      <c r="WDT9" s="6"/>
      <c r="WDU9" s="6"/>
      <c r="WDV9" s="6"/>
      <c r="WDW9" s="6"/>
      <c r="WDX9" s="6"/>
      <c r="WDY9" s="6"/>
      <c r="WDZ9" s="6"/>
      <c r="WEA9" s="6"/>
      <c r="WEB9" s="6"/>
      <c r="WEC9" s="6"/>
      <c r="WED9" s="6"/>
      <c r="WEE9" s="6"/>
      <c r="WEF9" s="6"/>
      <c r="WEG9" s="6"/>
      <c r="WEH9" s="6"/>
      <c r="WEI9" s="6"/>
      <c r="WEJ9" s="6"/>
      <c r="WEK9" s="6"/>
      <c r="WEL9" s="6"/>
      <c r="WEM9" s="6"/>
      <c r="WEN9" s="6"/>
      <c r="WEO9" s="6"/>
      <c r="WEP9" s="6"/>
      <c r="WEQ9" s="6"/>
      <c r="WER9" s="6"/>
      <c r="WES9" s="6"/>
      <c r="WET9" s="6"/>
      <c r="WEU9" s="6"/>
      <c r="WEV9" s="6"/>
      <c r="WEW9" s="6"/>
      <c r="WEX9" s="6"/>
      <c r="WEY9" s="6"/>
      <c r="WEZ9" s="6"/>
      <c r="WFA9" s="6"/>
      <c r="WFB9" s="6"/>
      <c r="WFC9" s="6"/>
      <c r="WFD9" s="6"/>
      <c r="WFE9" s="6"/>
      <c r="WFF9" s="6"/>
      <c r="WFG9" s="6"/>
      <c r="WFH9" s="6"/>
      <c r="WFI9" s="6"/>
      <c r="WFJ9" s="6"/>
      <c r="WFK9" s="6"/>
      <c r="WFL9" s="6"/>
      <c r="WFM9" s="6"/>
      <c r="WFN9" s="6"/>
      <c r="WFO9" s="6"/>
      <c r="WFP9" s="6"/>
      <c r="WFQ9" s="6"/>
      <c r="WFR9" s="6"/>
      <c r="WFS9" s="6"/>
      <c r="WFT9" s="6"/>
      <c r="WFU9" s="6"/>
      <c r="WFV9" s="6"/>
      <c r="WFW9" s="6"/>
      <c r="WFX9" s="6"/>
      <c r="WFY9" s="6"/>
      <c r="WFZ9" s="6"/>
      <c r="WGA9" s="6"/>
      <c r="WGB9" s="6"/>
      <c r="WGC9" s="6"/>
      <c r="WGD9" s="6"/>
      <c r="WGE9" s="6"/>
      <c r="WGF9" s="6"/>
      <c r="WGG9" s="6"/>
      <c r="WGH9" s="6"/>
      <c r="WGI9" s="6"/>
      <c r="WGJ9" s="6"/>
      <c r="WGK9" s="6"/>
      <c r="WGL9" s="6"/>
      <c r="WGM9" s="6"/>
      <c r="WGN9" s="6"/>
      <c r="WGO9" s="6"/>
      <c r="WGP9" s="6"/>
      <c r="WGQ9" s="6"/>
      <c r="WGR9" s="6"/>
      <c r="WGS9" s="6"/>
      <c r="WGT9" s="6"/>
      <c r="WGU9" s="6"/>
      <c r="WGV9" s="6"/>
      <c r="WGW9" s="6"/>
      <c r="WGX9" s="6"/>
      <c r="WGY9" s="6"/>
      <c r="WGZ9" s="6"/>
      <c r="WHA9" s="6"/>
      <c r="WHB9" s="6"/>
      <c r="WHC9" s="6"/>
      <c r="WHD9" s="6"/>
      <c r="WHE9" s="6"/>
      <c r="WHF9" s="6"/>
      <c r="WHG9" s="6"/>
      <c r="WHH9" s="6"/>
      <c r="WHI9" s="6"/>
      <c r="WHJ9" s="6"/>
      <c r="WHK9" s="6"/>
      <c r="WHL9" s="6"/>
      <c r="WHM9" s="6"/>
      <c r="WHN9" s="6"/>
      <c r="WHO9" s="6"/>
      <c r="WHP9" s="6"/>
      <c r="WHQ9" s="6"/>
      <c r="WHR9" s="6"/>
      <c r="WHS9" s="6"/>
      <c r="WHT9" s="6"/>
      <c r="WHU9" s="6"/>
      <c r="WHV9" s="6"/>
      <c r="WHW9" s="6"/>
      <c r="WHX9" s="6"/>
      <c r="WHY9" s="6"/>
      <c r="WHZ9" s="6"/>
      <c r="WIA9" s="6"/>
      <c r="WIB9" s="6"/>
      <c r="WIC9" s="6"/>
      <c r="WID9" s="6"/>
      <c r="WIE9" s="6"/>
      <c r="WIF9" s="6"/>
      <c r="WIG9" s="6"/>
      <c r="WIH9" s="6"/>
      <c r="WII9" s="6"/>
      <c r="WIJ9" s="6"/>
      <c r="WIK9" s="6"/>
      <c r="WIL9" s="6"/>
      <c r="WIM9" s="6"/>
      <c r="WIN9" s="6"/>
      <c r="WIO9" s="6"/>
      <c r="WIP9" s="6"/>
      <c r="WIQ9" s="6"/>
      <c r="WIR9" s="6"/>
      <c r="WIS9" s="6"/>
      <c r="WIT9" s="6"/>
      <c r="WIU9" s="6"/>
      <c r="WIV9" s="6"/>
      <c r="WIW9" s="6"/>
      <c r="WIX9" s="6"/>
      <c r="WIY9" s="6"/>
      <c r="WIZ9" s="6"/>
      <c r="WJA9" s="6"/>
      <c r="WJB9" s="6"/>
      <c r="WJC9" s="6"/>
      <c r="WJD9" s="6"/>
      <c r="WJE9" s="6"/>
      <c r="WJF9" s="6"/>
      <c r="WJG9" s="6"/>
      <c r="WJH9" s="6"/>
      <c r="WJI9" s="6"/>
      <c r="WJJ9" s="6"/>
      <c r="WJK9" s="6"/>
      <c r="WJL9" s="6"/>
      <c r="WJM9" s="6"/>
      <c r="WJN9" s="6"/>
      <c r="WJO9" s="6"/>
      <c r="WJP9" s="6"/>
      <c r="WJQ9" s="6"/>
      <c r="WJR9" s="6"/>
      <c r="WJS9" s="6"/>
      <c r="WJT9" s="6"/>
      <c r="WJU9" s="6"/>
      <c r="WJV9" s="6"/>
      <c r="WJW9" s="6"/>
      <c r="WJX9" s="6"/>
      <c r="WJY9" s="6"/>
      <c r="WJZ9" s="6"/>
      <c r="WKA9" s="6"/>
      <c r="WKB9" s="6"/>
      <c r="WKC9" s="6"/>
      <c r="WKD9" s="6"/>
      <c r="WKE9" s="6"/>
      <c r="WKF9" s="6"/>
      <c r="WKG9" s="6"/>
      <c r="WKH9" s="6"/>
      <c r="WKI9" s="6"/>
      <c r="WKJ9" s="6"/>
      <c r="WKK9" s="6"/>
      <c r="WKL9" s="6"/>
      <c r="WKM9" s="6"/>
      <c r="WKN9" s="6"/>
      <c r="WKO9" s="6"/>
      <c r="WKP9" s="6"/>
      <c r="WKQ9" s="6"/>
      <c r="WKR9" s="6"/>
      <c r="WKS9" s="6"/>
      <c r="WKT9" s="6"/>
      <c r="WKU9" s="6"/>
      <c r="WKV9" s="6"/>
      <c r="WKW9" s="6"/>
      <c r="WKX9" s="6"/>
      <c r="WKY9" s="6"/>
      <c r="WKZ9" s="6"/>
      <c r="WLA9" s="6"/>
      <c r="WLB9" s="6"/>
      <c r="WLC9" s="6"/>
      <c r="WLD9" s="6"/>
      <c r="WLE9" s="6"/>
      <c r="WLF9" s="6"/>
      <c r="WLG9" s="6"/>
      <c r="WLH9" s="6"/>
      <c r="WLI9" s="6"/>
      <c r="WLJ9" s="6"/>
      <c r="WLK9" s="6"/>
      <c r="WLL9" s="6"/>
      <c r="WLM9" s="6"/>
      <c r="WLN9" s="6"/>
      <c r="WLO9" s="6"/>
      <c r="WLP9" s="6"/>
      <c r="WLQ9" s="6"/>
      <c r="WLR9" s="6"/>
      <c r="WLS9" s="6"/>
      <c r="WLT9" s="6"/>
      <c r="WLU9" s="6"/>
      <c r="WLV9" s="6"/>
      <c r="WLW9" s="6"/>
      <c r="WLX9" s="6"/>
      <c r="WLY9" s="6"/>
      <c r="WLZ9" s="6"/>
      <c r="WMA9" s="6"/>
      <c r="WMB9" s="6"/>
      <c r="WMC9" s="6"/>
      <c r="WMD9" s="6"/>
      <c r="WME9" s="6"/>
      <c r="WMF9" s="6"/>
      <c r="WMG9" s="6"/>
      <c r="WMH9" s="6"/>
      <c r="WMI9" s="6"/>
      <c r="WMJ9" s="6"/>
      <c r="WMK9" s="6"/>
      <c r="WML9" s="6"/>
      <c r="WMM9" s="6"/>
      <c r="WMN9" s="6"/>
      <c r="WMO9" s="6"/>
      <c r="WMP9" s="6"/>
      <c r="WMQ9" s="6"/>
      <c r="WMR9" s="6"/>
      <c r="WMS9" s="6"/>
      <c r="WMT9" s="6"/>
      <c r="WMU9" s="6"/>
      <c r="WMV9" s="6"/>
      <c r="WMW9" s="6"/>
      <c r="WMX9" s="6"/>
      <c r="WMY9" s="6"/>
      <c r="WMZ9" s="6"/>
      <c r="WNA9" s="6"/>
      <c r="WNB9" s="6"/>
      <c r="WNC9" s="6"/>
      <c r="WND9" s="6"/>
      <c r="WNE9" s="6"/>
      <c r="WNF9" s="6"/>
      <c r="WNG9" s="6"/>
      <c r="WNH9" s="6"/>
      <c r="WNI9" s="6"/>
      <c r="WNJ9" s="6"/>
      <c r="WNK9" s="6"/>
      <c r="WNL9" s="6"/>
      <c r="WNM9" s="6"/>
      <c r="WNN9" s="6"/>
      <c r="WNO9" s="6"/>
      <c r="WNP9" s="6"/>
      <c r="WNQ9" s="6"/>
      <c r="WNR9" s="6"/>
      <c r="WNS9" s="6"/>
      <c r="WNT9" s="6"/>
      <c r="WNU9" s="6"/>
      <c r="WNV9" s="6"/>
      <c r="WNW9" s="6"/>
      <c r="WNX9" s="6"/>
      <c r="WNY9" s="6"/>
      <c r="WNZ9" s="6"/>
      <c r="WOA9" s="6"/>
      <c r="WOB9" s="6"/>
      <c r="WOC9" s="6"/>
      <c r="WOD9" s="6"/>
      <c r="WOE9" s="6"/>
      <c r="WOF9" s="6"/>
      <c r="WOG9" s="6"/>
      <c r="WOH9" s="6"/>
      <c r="WOI9" s="6"/>
      <c r="WOJ9" s="6"/>
      <c r="WOK9" s="6"/>
      <c r="WOL9" s="6"/>
      <c r="WOM9" s="6"/>
      <c r="WON9" s="6"/>
      <c r="WOO9" s="6"/>
      <c r="WOP9" s="6"/>
      <c r="WOQ9" s="6"/>
      <c r="WOR9" s="6"/>
      <c r="WOS9" s="6"/>
      <c r="WOT9" s="6"/>
      <c r="WOU9" s="6"/>
      <c r="WOV9" s="6"/>
      <c r="WOW9" s="6"/>
      <c r="WOX9" s="6"/>
      <c r="WOY9" s="6"/>
      <c r="WOZ9" s="6"/>
      <c r="WPA9" s="6"/>
      <c r="WPB9" s="6"/>
      <c r="WPC9" s="6"/>
      <c r="WPD9" s="6"/>
      <c r="WPE9" s="6"/>
      <c r="WPF9" s="6"/>
      <c r="WPG9" s="6"/>
      <c r="WPH9" s="6"/>
      <c r="WPI9" s="6"/>
      <c r="WPJ9" s="6"/>
      <c r="WPK9" s="6"/>
      <c r="WPL9" s="6"/>
      <c r="WPM9" s="6"/>
      <c r="WPN9" s="6"/>
      <c r="WPO9" s="6"/>
      <c r="WPP9" s="6"/>
      <c r="WPQ9" s="6"/>
      <c r="WPR9" s="6"/>
      <c r="WPS9" s="6"/>
      <c r="WPT9" s="6"/>
      <c r="WPU9" s="6"/>
      <c r="WPV9" s="6"/>
      <c r="WPW9" s="6"/>
      <c r="WPX9" s="6"/>
      <c r="WPY9" s="6"/>
      <c r="WPZ9" s="6"/>
      <c r="WQA9" s="6"/>
      <c r="WQB9" s="6"/>
      <c r="WQC9" s="6"/>
      <c r="WQD9" s="6"/>
      <c r="WQE9" s="6"/>
      <c r="WQF9" s="6"/>
      <c r="WQG9" s="6"/>
      <c r="WQH9" s="6"/>
      <c r="WQI9" s="6"/>
      <c r="WQJ9" s="6"/>
      <c r="WQK9" s="6"/>
      <c r="WQL9" s="6"/>
      <c r="WQM9" s="6"/>
      <c r="WQN9" s="6"/>
      <c r="WQO9" s="6"/>
      <c r="WQP9" s="6"/>
      <c r="WQQ9" s="6"/>
      <c r="WQR9" s="6"/>
      <c r="WQS9" s="6"/>
      <c r="WQT9" s="6"/>
      <c r="WQU9" s="6"/>
      <c r="WQV9" s="6"/>
      <c r="WQW9" s="6"/>
      <c r="WQX9" s="6"/>
      <c r="WQY9" s="6"/>
      <c r="WQZ9" s="6"/>
      <c r="WRA9" s="6"/>
      <c r="WRB9" s="6"/>
      <c r="WRC9" s="6"/>
      <c r="WRD9" s="6"/>
      <c r="WRE9" s="6"/>
      <c r="WRF9" s="6"/>
      <c r="WRG9" s="6"/>
      <c r="WRH9" s="6"/>
      <c r="WRI9" s="6"/>
      <c r="WRJ9" s="6"/>
      <c r="WRK9" s="6"/>
      <c r="WRL9" s="6"/>
      <c r="WRM9" s="6"/>
      <c r="WRN9" s="6"/>
      <c r="WRO9" s="6"/>
      <c r="WRP9" s="6"/>
      <c r="WRQ9" s="6"/>
      <c r="WRR9" s="6"/>
      <c r="WRS9" s="6"/>
      <c r="WRT9" s="6"/>
      <c r="WRU9" s="6"/>
      <c r="WRV9" s="6"/>
      <c r="WRW9" s="6"/>
      <c r="WRX9" s="6"/>
      <c r="WRY9" s="6"/>
      <c r="WRZ9" s="6"/>
      <c r="WSA9" s="6"/>
      <c r="WSB9" s="6"/>
      <c r="WSC9" s="6"/>
      <c r="WSD9" s="6"/>
      <c r="WSE9" s="6"/>
      <c r="WSF9" s="6"/>
      <c r="WSG9" s="6"/>
      <c r="WSH9" s="6"/>
      <c r="WSI9" s="6"/>
      <c r="WSJ9" s="6"/>
      <c r="WSK9" s="6"/>
      <c r="WSL9" s="6"/>
      <c r="WSM9" s="6"/>
      <c r="WSN9" s="6"/>
      <c r="WSO9" s="6"/>
      <c r="WSP9" s="6"/>
      <c r="WSQ9" s="6"/>
      <c r="WSR9" s="6"/>
      <c r="WSS9" s="6"/>
      <c r="WST9" s="6"/>
      <c r="WSU9" s="6"/>
      <c r="WSV9" s="6"/>
      <c r="WSW9" s="6"/>
      <c r="WSX9" s="6"/>
      <c r="WSY9" s="6"/>
      <c r="WSZ9" s="6"/>
      <c r="WTA9" s="6"/>
      <c r="WTB9" s="6"/>
      <c r="WTC9" s="6"/>
      <c r="WTD9" s="6"/>
      <c r="WTE9" s="6"/>
      <c r="WTF9" s="6"/>
      <c r="WTG9" s="6"/>
      <c r="WTH9" s="6"/>
      <c r="WTI9" s="6"/>
      <c r="WTJ9" s="6"/>
      <c r="WTK9" s="6"/>
      <c r="WTL9" s="6"/>
      <c r="WTM9" s="6"/>
      <c r="WTN9" s="6"/>
      <c r="WTO9" s="6"/>
      <c r="WTP9" s="6"/>
      <c r="WTQ9" s="6"/>
      <c r="WTR9" s="6"/>
      <c r="WTS9" s="6"/>
      <c r="WTT9" s="6"/>
      <c r="WTU9" s="6"/>
      <c r="WTV9" s="6"/>
      <c r="WTW9" s="6"/>
      <c r="WTX9" s="6"/>
      <c r="WTY9" s="6"/>
      <c r="WTZ9" s="6"/>
      <c r="WUA9" s="6"/>
      <c r="WUB9" s="6"/>
      <c r="WUC9" s="6"/>
      <c r="WUD9" s="6"/>
      <c r="WUE9" s="6"/>
      <c r="WUF9" s="6"/>
      <c r="WUG9" s="6"/>
      <c r="WUH9" s="6"/>
      <c r="WUI9" s="6"/>
      <c r="WUJ9" s="6"/>
      <c r="WUK9" s="6"/>
      <c r="WUL9" s="6"/>
      <c r="WUM9" s="6"/>
      <c r="WUN9" s="6"/>
      <c r="WUO9" s="6"/>
      <c r="WUP9" s="6"/>
      <c r="WUQ9" s="6"/>
      <c r="WUR9" s="6"/>
      <c r="WUS9" s="6"/>
      <c r="WUT9" s="6"/>
      <c r="WUU9" s="6"/>
      <c r="WUV9" s="6"/>
      <c r="WUW9" s="6"/>
      <c r="WUX9" s="6"/>
      <c r="WUY9" s="6"/>
      <c r="WUZ9" s="6"/>
      <c r="WVA9" s="6"/>
      <c r="WVB9" s="6"/>
      <c r="WVC9" s="6"/>
      <c r="WVD9" s="6"/>
      <c r="WVE9" s="6"/>
      <c r="WVF9" s="6"/>
      <c r="WVG9" s="6"/>
      <c r="WVH9" s="6"/>
      <c r="WVI9" s="6"/>
      <c r="WVJ9" s="6"/>
      <c r="WVK9" s="6"/>
      <c r="WVL9" s="6"/>
      <c r="WVM9" s="6"/>
      <c r="WVN9" s="6"/>
      <c r="WVO9" s="6"/>
      <c r="WVP9" s="6"/>
      <c r="WVQ9" s="6"/>
      <c r="WVR9" s="6"/>
      <c r="WVS9" s="6"/>
      <c r="WVT9" s="6"/>
      <c r="WVU9" s="6"/>
      <c r="WVV9" s="6"/>
      <c r="WVW9" s="6"/>
      <c r="WVX9" s="6"/>
      <c r="WVY9" s="6"/>
      <c r="WVZ9" s="6"/>
      <c r="WWA9" s="6"/>
      <c r="WWB9" s="6"/>
      <c r="WWC9" s="6"/>
      <c r="WWD9" s="6"/>
      <c r="WWE9" s="6"/>
      <c r="WWF9" s="6"/>
      <c r="WWG9" s="6"/>
      <c r="WWH9" s="6"/>
      <c r="WWI9" s="6"/>
      <c r="WWJ9" s="6"/>
      <c r="WWK9" s="6"/>
      <c r="WWL9" s="6"/>
      <c r="WWM9" s="6"/>
      <c r="WWN9" s="6"/>
      <c r="WWO9" s="6"/>
      <c r="WWP9" s="6"/>
      <c r="WWQ9" s="6"/>
      <c r="WWR9" s="6"/>
      <c r="WWS9" s="6"/>
      <c r="WWT9" s="6"/>
      <c r="WWU9" s="6"/>
      <c r="WWV9" s="6"/>
      <c r="WWW9" s="6"/>
      <c r="WWX9" s="6"/>
      <c r="WWY9" s="6"/>
      <c r="WWZ9" s="6"/>
      <c r="WXA9" s="6"/>
      <c r="WXB9" s="6"/>
      <c r="WXC9" s="6"/>
      <c r="WXD9" s="6"/>
      <c r="WXE9" s="6"/>
      <c r="WXF9" s="6"/>
      <c r="WXG9" s="6"/>
      <c r="WXH9" s="6"/>
      <c r="WXI9" s="6"/>
      <c r="WXJ9" s="6"/>
      <c r="WXK9" s="6"/>
      <c r="WXL9" s="6"/>
      <c r="WXM9" s="6"/>
      <c r="WXN9" s="6"/>
      <c r="WXO9" s="6"/>
      <c r="WXP9" s="6"/>
      <c r="WXQ9" s="6"/>
      <c r="WXR9" s="6"/>
      <c r="WXS9" s="6"/>
      <c r="WXT9" s="6"/>
      <c r="WXU9" s="6"/>
      <c r="WXV9" s="6"/>
      <c r="WXW9" s="6"/>
      <c r="WXX9" s="6"/>
      <c r="WXY9" s="6"/>
      <c r="WXZ9" s="6"/>
      <c r="WYA9" s="6"/>
      <c r="WYB9" s="6"/>
      <c r="WYC9" s="6"/>
      <c r="WYD9" s="6"/>
      <c r="WYE9" s="6"/>
      <c r="WYF9" s="6"/>
      <c r="WYG9" s="6"/>
      <c r="WYH9" s="6"/>
      <c r="WYI9" s="6"/>
      <c r="WYJ9" s="6"/>
      <c r="WYK9" s="6"/>
      <c r="WYL9" s="6"/>
      <c r="WYM9" s="6"/>
      <c r="WYN9" s="6"/>
      <c r="WYO9" s="6"/>
      <c r="WYP9" s="6"/>
      <c r="WYQ9" s="6"/>
      <c r="WYR9" s="6"/>
      <c r="WYS9" s="6"/>
      <c r="WYT9" s="6"/>
      <c r="WYU9" s="6"/>
      <c r="WYV9" s="6"/>
      <c r="WYW9" s="6"/>
      <c r="WYX9" s="6"/>
      <c r="WYY9" s="6"/>
      <c r="WYZ9" s="6"/>
      <c r="WZA9" s="6"/>
      <c r="WZB9" s="6"/>
      <c r="WZC9" s="6"/>
      <c r="WZD9" s="6"/>
      <c r="WZE9" s="6"/>
      <c r="WZF9" s="6"/>
      <c r="WZG9" s="6"/>
      <c r="WZH9" s="6"/>
      <c r="WZI9" s="6"/>
      <c r="WZJ9" s="6"/>
      <c r="WZK9" s="6"/>
      <c r="WZL9" s="6"/>
      <c r="WZM9" s="6"/>
      <c r="WZN9" s="6"/>
      <c r="WZO9" s="6"/>
      <c r="WZP9" s="6"/>
      <c r="WZQ9" s="6"/>
      <c r="WZR9" s="6"/>
      <c r="WZS9" s="6"/>
      <c r="WZT9" s="6"/>
      <c r="WZU9" s="6"/>
      <c r="WZV9" s="6"/>
      <c r="WZW9" s="6"/>
      <c r="WZX9" s="6"/>
      <c r="WZY9" s="6"/>
      <c r="WZZ9" s="6"/>
      <c r="XAA9" s="6"/>
      <c r="XAB9" s="6"/>
      <c r="XAC9" s="6"/>
      <c r="XAD9" s="6"/>
      <c r="XAE9" s="6"/>
      <c r="XAF9" s="6"/>
      <c r="XAG9" s="6"/>
      <c r="XAH9" s="6"/>
      <c r="XAI9" s="6"/>
      <c r="XAJ9" s="6"/>
      <c r="XAK9" s="6"/>
      <c r="XAL9" s="6"/>
      <c r="XAM9" s="6"/>
      <c r="XAN9" s="6"/>
      <c r="XAO9" s="6"/>
      <c r="XAP9" s="6"/>
      <c r="XAQ9" s="6"/>
      <c r="XAR9" s="6"/>
      <c r="XAS9" s="6"/>
      <c r="XAT9" s="6"/>
      <c r="XAU9" s="6"/>
      <c r="XAV9" s="6"/>
      <c r="XAW9" s="6"/>
      <c r="XAX9" s="6"/>
      <c r="XAY9" s="6"/>
      <c r="XAZ9" s="6"/>
      <c r="XBA9" s="6"/>
      <c r="XBB9" s="6"/>
      <c r="XBC9" s="6"/>
      <c r="XBD9" s="6"/>
      <c r="XBE9" s="6"/>
      <c r="XBF9" s="6"/>
      <c r="XBG9" s="6"/>
      <c r="XBH9" s="6"/>
      <c r="XBI9" s="6"/>
      <c r="XBJ9" s="6"/>
      <c r="XBK9" s="6"/>
      <c r="XBL9" s="6"/>
      <c r="XBM9" s="6"/>
      <c r="XBN9" s="6"/>
      <c r="XBO9" s="6"/>
      <c r="XBP9" s="6"/>
      <c r="XBQ9" s="6"/>
      <c r="XBR9" s="6"/>
      <c r="XBS9" s="6"/>
      <c r="XBT9" s="6"/>
      <c r="XBU9" s="6"/>
      <c r="XBV9" s="6"/>
      <c r="XBW9" s="6"/>
      <c r="XBX9" s="6"/>
      <c r="XBY9" s="6"/>
      <c r="XBZ9" s="6"/>
      <c r="XCA9" s="6"/>
      <c r="XCB9" s="6"/>
      <c r="XCC9" s="6"/>
      <c r="XCD9" s="6"/>
      <c r="XCE9" s="6"/>
      <c r="XCF9" s="6"/>
      <c r="XCG9" s="6"/>
      <c r="XCH9" s="6"/>
      <c r="XCI9" s="6"/>
      <c r="XCJ9" s="6"/>
      <c r="XCK9" s="6"/>
      <c r="XCL9" s="6"/>
      <c r="XCM9" s="6"/>
      <c r="XCN9" s="6"/>
      <c r="XCO9" s="6"/>
      <c r="XCP9" s="6"/>
      <c r="XCQ9" s="6"/>
      <c r="XCR9" s="6"/>
      <c r="XCS9" s="6"/>
      <c r="XCT9" s="6"/>
      <c r="XCU9" s="6"/>
      <c r="XCV9" s="6"/>
      <c r="XCW9" s="6"/>
      <c r="XCX9" s="6"/>
      <c r="XCY9" s="6"/>
      <c r="XCZ9" s="6"/>
      <c r="XDA9" s="6"/>
      <c r="XDB9" s="6"/>
      <c r="XDC9" s="6"/>
      <c r="XDD9" s="6"/>
      <c r="XDE9" s="6"/>
      <c r="XDF9" s="6"/>
      <c r="XDG9" s="6"/>
      <c r="XDH9" s="6"/>
      <c r="XDI9" s="6"/>
      <c r="XDJ9" s="6"/>
      <c r="XDK9" s="6"/>
      <c r="XDL9" s="6"/>
      <c r="XDM9" s="6"/>
      <c r="XDN9" s="6"/>
      <c r="XDO9" s="6"/>
      <c r="XDP9" s="6"/>
      <c r="XDQ9" s="6"/>
      <c r="XDR9" s="6"/>
      <c r="XDS9" s="6"/>
      <c r="XDT9" s="6"/>
      <c r="XDU9" s="6"/>
      <c r="XDV9" s="6"/>
      <c r="XDW9" s="6"/>
      <c r="XDX9" s="6"/>
      <c r="XDY9" s="6"/>
      <c r="XDZ9" s="6"/>
      <c r="XEA9" s="6"/>
      <c r="XEB9" s="6"/>
      <c r="XEC9" s="6"/>
      <c r="XED9" s="6"/>
      <c r="XEE9" s="6"/>
      <c r="XEF9" s="6"/>
      <c r="XEG9" s="6"/>
      <c r="XEH9" s="6"/>
      <c r="XEI9" s="6"/>
      <c r="XEJ9" s="6"/>
      <c r="XEK9" s="6"/>
      <c r="XEL9" s="6"/>
      <c r="XEM9" s="6"/>
      <c r="XEN9" s="6"/>
      <c r="XEO9" s="6"/>
      <c r="XEP9" s="6"/>
      <c r="XEQ9" s="6"/>
      <c r="XER9" s="6"/>
      <c r="XES9" s="6"/>
      <c r="XET9" s="6"/>
      <c r="XEU9" s="6"/>
      <c r="XEV9" s="6"/>
      <c r="XEW9" s="6"/>
      <c r="XEX9" s="6"/>
      <c r="XEY9" s="6"/>
      <c r="XEZ9" s="6"/>
      <c r="XFA9" s="6"/>
      <c r="XFB9" s="6"/>
      <c r="XFC9" s="6"/>
      <c r="XFD9" s="6"/>
    </row>
    <row r="10" spans="1:16384" ht="15.6">
      <c r="A10" s="313" t="s">
        <v>148</v>
      </c>
      <c r="B10" s="305" t="str">
        <f>'2 Kalkulation'!F10</f>
        <v>FFoQSI</v>
      </c>
      <c r="C10" s="305"/>
      <c r="D10" s="315" t="s">
        <v>248</v>
      </c>
      <c r="F10" s="76" t="s">
        <v>247</v>
      </c>
      <c r="G10" s="309"/>
      <c r="H10" s="121"/>
    </row>
    <row r="11" spans="1:16384" ht="6" customHeight="1">
      <c r="A11" s="313"/>
      <c r="B11" s="305"/>
      <c r="C11" s="305"/>
      <c r="D11" s="316"/>
      <c r="E11" s="174"/>
      <c r="F11" s="339"/>
      <c r="G11" s="309"/>
      <c r="H11" s="121"/>
      <c r="J11" s="457" t="s">
        <v>209</v>
      </c>
    </row>
    <row r="12" spans="1:16384" s="124" customFormat="1" ht="18">
      <c r="A12" s="317" t="s">
        <v>0</v>
      </c>
      <c r="B12" s="122"/>
      <c r="C12" s="122"/>
      <c r="D12" s="153"/>
      <c r="E12" s="123"/>
      <c r="F12" s="123"/>
      <c r="G12" s="123"/>
      <c r="H12" s="123"/>
      <c r="J12" s="457"/>
    </row>
    <row r="13" spans="1:16384" ht="12.75" customHeight="1">
      <c r="A13" s="145"/>
      <c r="B13" s="318"/>
      <c r="C13" s="228"/>
      <c r="D13" s="146" t="s">
        <v>115</v>
      </c>
      <c r="E13" s="146" t="s">
        <v>7</v>
      </c>
      <c r="F13" s="322"/>
      <c r="G13" s="322"/>
      <c r="H13" s="322"/>
      <c r="J13" s="444"/>
    </row>
    <row r="14" spans="1:16384" s="124" customFormat="1">
      <c r="A14" s="174" t="s">
        <v>329</v>
      </c>
      <c r="B14" s="175"/>
      <c r="C14" s="175"/>
      <c r="D14" s="326">
        <f>'2 Kalkulation'!C13</f>
        <v>38000</v>
      </c>
      <c r="E14" s="225">
        <f>1-E15</f>
        <v>0.5</v>
      </c>
      <c r="F14" s="175"/>
      <c r="G14" s="175"/>
      <c r="H14" s="175"/>
    </row>
    <row r="15" spans="1:16384" s="124" customFormat="1">
      <c r="A15" s="176" t="s">
        <v>249</v>
      </c>
      <c r="B15" s="177"/>
      <c r="C15" s="177"/>
      <c r="D15" s="178">
        <f>'2 Kalkulation'!C14</f>
        <v>38000</v>
      </c>
      <c r="E15" s="236">
        <f>'2 Kalkulation'!E14</f>
        <v>0.5</v>
      </c>
      <c r="F15" s="241" t="s">
        <v>240</v>
      </c>
      <c r="G15" s="241"/>
      <c r="H15" s="241"/>
    </row>
    <row r="16" spans="1:16384" s="124" customFormat="1">
      <c r="A16" s="174" t="s">
        <v>152</v>
      </c>
      <c r="B16" s="179"/>
      <c r="C16" s="179"/>
      <c r="D16" s="327">
        <f>'2 Kalkulation'!C15</f>
        <v>76000</v>
      </c>
      <c r="E16" s="238">
        <f>SUM(E14:E15)</f>
        <v>1</v>
      </c>
      <c r="F16" s="235"/>
      <c r="G16" s="235"/>
      <c r="H16" s="235"/>
    </row>
    <row r="17" spans="1:8" s="124" customFormat="1">
      <c r="A17" s="180" t="s">
        <v>147</v>
      </c>
      <c r="B17" s="181"/>
      <c r="C17" s="181"/>
      <c r="D17" s="182">
        <f>'2 Kalkulation'!C41</f>
        <v>40475.095785440601</v>
      </c>
      <c r="E17" s="239">
        <f>D17/D16</f>
        <v>0.53256704980842895</v>
      </c>
      <c r="F17" s="241" t="s">
        <v>228</v>
      </c>
      <c r="G17" s="241"/>
      <c r="H17" s="241"/>
    </row>
    <row r="18" spans="1:8">
      <c r="A18" s="183" t="s">
        <v>4</v>
      </c>
      <c r="B18" s="127"/>
      <c r="C18" s="127"/>
      <c r="D18" s="184">
        <f>'2 Kalkulation'!C33</f>
        <v>116475.0957854406</v>
      </c>
      <c r="E18" s="240">
        <f>SUM(E16:E17)</f>
        <v>1.5325670498084289</v>
      </c>
      <c r="F18" s="175"/>
      <c r="G18" s="175"/>
      <c r="H18" s="175"/>
    </row>
    <row r="19" spans="1:8">
      <c r="A19" s="185" t="s">
        <v>114</v>
      </c>
      <c r="B19" s="144"/>
      <c r="C19" s="144"/>
      <c r="D19" s="154">
        <f>D15*-1</f>
        <v>-38000</v>
      </c>
      <c r="E19" s="144"/>
      <c r="F19" s="177"/>
      <c r="G19" s="177"/>
      <c r="H19" s="177"/>
    </row>
    <row r="20" spans="1:8" ht="15.6">
      <c r="A20" s="331" t="s">
        <v>185</v>
      </c>
      <c r="B20" s="332"/>
      <c r="C20" s="332"/>
      <c r="D20" s="333">
        <f>'2 Kalkulation'!C37</f>
        <v>78475.095785440601</v>
      </c>
      <c r="E20" s="334">
        <f>D20/D14</f>
        <v>2.0651340996168579</v>
      </c>
      <c r="F20" s="335" t="s">
        <v>229</v>
      </c>
      <c r="G20" s="335"/>
      <c r="H20" s="49"/>
    </row>
    <row r="21" spans="1:8" ht="5.25" customHeight="1">
      <c r="A21" s="183"/>
      <c r="B21" s="306"/>
      <c r="C21" s="306"/>
      <c r="D21" s="184"/>
      <c r="E21" s="329"/>
      <c r="F21" s="330"/>
      <c r="G21" s="330"/>
      <c r="H21" s="49"/>
    </row>
    <row r="22" spans="1:8" s="328" customFormat="1">
      <c r="A22" s="344" t="s">
        <v>241</v>
      </c>
      <c r="B22" s="345"/>
      <c r="C22" s="345"/>
      <c r="D22" s="345">
        <f>'2 Kalkulation'!C38</f>
        <v>78000.362100000013</v>
      </c>
      <c r="E22" s="346"/>
      <c r="F22" s="347"/>
      <c r="G22" s="347"/>
      <c r="H22" s="346"/>
    </row>
    <row r="23" spans="1:8">
      <c r="A23" s="348" t="s">
        <v>196</v>
      </c>
      <c r="B23" s="349"/>
      <c r="C23" s="349"/>
      <c r="D23" s="350">
        <f>'2 Kalkulation'!C39</f>
        <v>474.73368544058758</v>
      </c>
      <c r="E23" s="351" t="s">
        <v>242</v>
      </c>
      <c r="F23" s="346"/>
      <c r="G23" s="346"/>
      <c r="H23" s="352"/>
    </row>
    <row r="24" spans="1:8" ht="15.75" customHeight="1">
      <c r="A24" s="336" t="s">
        <v>153</v>
      </c>
      <c r="B24" s="324"/>
      <c r="C24" s="324"/>
      <c r="D24" s="324"/>
      <c r="E24" s="324"/>
      <c r="F24" s="324"/>
      <c r="G24" s="324"/>
    </row>
    <row r="25" spans="1:8" ht="12" customHeight="1">
      <c r="A25" s="337" t="s">
        <v>151</v>
      </c>
      <c r="B25" s="325"/>
      <c r="C25" s="325"/>
      <c r="D25" s="325"/>
      <c r="E25" s="325"/>
      <c r="F25" s="325"/>
      <c r="G25" s="325"/>
    </row>
    <row r="26" spans="1:8" ht="12" customHeight="1">
      <c r="A26" s="336" t="s">
        <v>250</v>
      </c>
      <c r="B26" s="325"/>
      <c r="C26" s="325"/>
      <c r="D26" s="325"/>
      <c r="G26" s="338">
        <f>D16/F7*3</f>
        <v>19000</v>
      </c>
      <c r="H26" s="336" t="s">
        <v>243</v>
      </c>
    </row>
    <row r="27" spans="1:8" ht="12" customHeight="1">
      <c r="A27" s="337" t="s">
        <v>244</v>
      </c>
      <c r="B27" s="65"/>
      <c r="C27" s="324"/>
      <c r="D27" s="324"/>
      <c r="E27" s="65"/>
      <c r="F27" s="65"/>
      <c r="G27" s="65"/>
    </row>
    <row r="28" spans="1:8" ht="6" customHeight="1">
      <c r="A28" s="313"/>
      <c r="B28" s="305"/>
      <c r="C28" s="305"/>
      <c r="D28" s="316"/>
      <c r="E28" s="174"/>
      <c r="F28" s="309"/>
      <c r="G28" s="309"/>
      <c r="H28" s="121"/>
    </row>
    <row r="29" spans="1:8" s="124" customFormat="1" ht="18">
      <c r="A29" s="317" t="s">
        <v>134</v>
      </c>
      <c r="B29" s="122"/>
      <c r="C29" s="122"/>
      <c r="D29" s="153"/>
      <c r="E29" s="153"/>
      <c r="F29" s="123"/>
      <c r="G29" s="123"/>
      <c r="H29" s="123"/>
    </row>
    <row r="30" spans="1:8">
      <c r="A30" s="145" t="s">
        <v>238</v>
      </c>
      <c r="B30" s="318"/>
      <c r="C30" s="228"/>
      <c r="D30" s="146" t="s">
        <v>115</v>
      </c>
      <c r="E30" s="146"/>
      <c r="F30" s="187" t="s">
        <v>7</v>
      </c>
      <c r="G30" s="187"/>
      <c r="H30" s="187"/>
    </row>
    <row r="31" spans="1:8" ht="14.25" customHeight="1">
      <c r="A31" s="161" t="s">
        <v>10</v>
      </c>
      <c r="B31" s="162"/>
      <c r="C31" s="162"/>
      <c r="D31" s="163">
        <f>'2 Kalkulation'!C147+'2 Kalkulation'!C148+'2 Kalkulation'!C149+'2 Kalkulation'!C150</f>
        <v>54139.387575000008</v>
      </c>
      <c r="E31" s="163"/>
      <c r="F31" s="319">
        <f t="shared" ref="F31:F36" si="0">D31/$D$37</f>
        <v>0.69409149031373552</v>
      </c>
      <c r="G31" s="319"/>
      <c r="H31" s="319"/>
    </row>
    <row r="32" spans="1:8" ht="14.25" customHeight="1">
      <c r="A32" s="164" t="s">
        <v>239</v>
      </c>
      <c r="B32" s="165"/>
      <c r="C32" s="165"/>
      <c r="D32" s="166">
        <f>'2 Kalkulation'!C152+'2 Kalkulation'!C153</f>
        <v>6837</v>
      </c>
      <c r="E32" s="166"/>
      <c r="F32" s="320">
        <f t="shared" si="0"/>
        <v>8.7653439239610914E-2</v>
      </c>
      <c r="G32" s="320"/>
      <c r="H32" s="320"/>
    </row>
    <row r="33" spans="1:8" ht="14.25" customHeight="1">
      <c r="A33" s="164" t="s">
        <v>194</v>
      </c>
      <c r="B33" s="165"/>
      <c r="C33" s="165"/>
      <c r="D33" s="166">
        <f>'2 Kalkulation'!C155+'2 Kalkulation'!C156</f>
        <v>2023.9745250000001</v>
      </c>
      <c r="E33" s="166"/>
      <c r="F33" s="320">
        <f t="shared" si="0"/>
        <v>2.594827088629631E-2</v>
      </c>
      <c r="G33" s="320"/>
      <c r="H33" s="320"/>
    </row>
    <row r="34" spans="1:8" ht="14.25" customHeight="1">
      <c r="A34" s="164" t="s">
        <v>195</v>
      </c>
      <c r="B34" s="167"/>
      <c r="C34" s="167"/>
      <c r="D34" s="166">
        <f>'2 Kalkulation'!C157</f>
        <v>0</v>
      </c>
      <c r="E34" s="166"/>
      <c r="F34" s="320">
        <f t="shared" si="0"/>
        <v>0</v>
      </c>
      <c r="G34" s="320"/>
      <c r="H34" s="320"/>
    </row>
    <row r="35" spans="1:8" ht="14.25" customHeight="1">
      <c r="A35" s="164" t="str">
        <f>'2 Kalkulation'!A116</f>
        <v>Materialkosten/Sachaufwand</v>
      </c>
      <c r="B35" s="167"/>
      <c r="C35" s="167"/>
      <c r="D35" s="166">
        <f>'2 Kalkulation'!C158</f>
        <v>15000</v>
      </c>
      <c r="E35" s="166"/>
      <c r="F35" s="320">
        <f t="shared" si="0"/>
        <v>0.19230679956035743</v>
      </c>
      <c r="G35" s="320"/>
      <c r="H35" s="320"/>
    </row>
    <row r="36" spans="1:8" ht="14.25" customHeight="1">
      <c r="A36" s="168" t="str">
        <f>'2 Kalkulation'!A123</f>
        <v>Drittkosten/Subauftragnehmer</v>
      </c>
      <c r="B36" s="169"/>
      <c r="C36" s="169"/>
      <c r="D36" s="170">
        <f>'2 Kalkulation'!C159</f>
        <v>0</v>
      </c>
      <c r="E36" s="170"/>
      <c r="F36" s="321">
        <f t="shared" si="0"/>
        <v>0</v>
      </c>
      <c r="G36" s="321"/>
      <c r="H36" s="321"/>
    </row>
    <row r="37" spans="1:8" ht="15.6">
      <c r="A37" s="126" t="s">
        <v>133</v>
      </c>
      <c r="B37" s="49"/>
      <c r="C37" s="49"/>
      <c r="D37" s="101">
        <f>SUM(D31:D36)</f>
        <v>78000.362099999998</v>
      </c>
      <c r="E37" s="49"/>
      <c r="F37" s="358">
        <f>SUM(F31:F36)</f>
        <v>1</v>
      </c>
      <c r="G37" s="237"/>
    </row>
    <row r="38" spans="1:8" ht="6" customHeight="1">
      <c r="A38" s="313"/>
      <c r="B38" s="305"/>
      <c r="C38" s="305"/>
      <c r="D38" s="316"/>
      <c r="E38" s="174"/>
      <c r="F38" s="309"/>
      <c r="G38" s="309"/>
      <c r="H38" s="121"/>
    </row>
    <row r="39" spans="1:8" s="124" customFormat="1" ht="18">
      <c r="A39" s="317" t="s">
        <v>135</v>
      </c>
      <c r="B39" s="122"/>
      <c r="C39" s="122"/>
      <c r="D39" s="153"/>
      <c r="E39" s="123"/>
      <c r="F39" s="123"/>
      <c r="G39" s="123"/>
      <c r="H39" s="123"/>
    </row>
    <row r="40" spans="1:8">
      <c r="A40" s="145" t="s">
        <v>101</v>
      </c>
      <c r="B40" s="318" t="s">
        <v>87</v>
      </c>
      <c r="C40" s="228"/>
      <c r="D40" s="146" t="s">
        <v>97</v>
      </c>
      <c r="E40" s="224"/>
      <c r="F40" s="340" t="s">
        <v>230</v>
      </c>
      <c r="G40" s="224"/>
      <c r="H40" s="224"/>
    </row>
    <row r="41" spans="1:8" ht="14.25" customHeight="1">
      <c r="A41" s="155" t="str">
        <f>'2 Kalkulation'!A48</f>
        <v>FFoQSI DiplomandIn/Masterstud.</v>
      </c>
      <c r="B41" s="229">
        <f>'2 Kalkulation'!D49</f>
        <v>0</v>
      </c>
      <c r="C41" s="232"/>
      <c r="D41" s="156">
        <f>'2 Kalkulation'!E48</f>
        <v>0</v>
      </c>
      <c r="E41" s="304"/>
      <c r="F41" s="341">
        <f>'2 Kalkulation'!F48</f>
        <v>0</v>
      </c>
      <c r="G41" s="304"/>
      <c r="H41" s="304"/>
    </row>
    <row r="42" spans="1:8" ht="14.25" customHeight="1">
      <c r="A42" s="157" t="str">
        <f>'2 Kalkulation'!A55</f>
        <v>FFoQSI PhD/DoktorandIn</v>
      </c>
      <c r="B42" s="230">
        <f>'2 Kalkulation'!D56</f>
        <v>30</v>
      </c>
      <c r="C42" s="233"/>
      <c r="D42" s="158">
        <f>'2 Kalkulation'!E55</f>
        <v>1290</v>
      </c>
      <c r="E42" s="226"/>
      <c r="F42" s="342" t="str">
        <f>'2 Kalkulation'!F55</f>
        <v>FFoQSI PhD</v>
      </c>
      <c r="G42" s="226"/>
      <c r="H42" s="226"/>
    </row>
    <row r="43" spans="1:8" ht="14.25" customHeight="1">
      <c r="A43" s="157" t="str">
        <f>'2 Kalkulation'!A62</f>
        <v>FFoQSI PostDoc</v>
      </c>
      <c r="B43" s="230">
        <f>'2 Kalkulation'!D63</f>
        <v>0</v>
      </c>
      <c r="C43" s="233"/>
      <c r="D43" s="158">
        <f>'2 Kalkulation'!E62</f>
        <v>0</v>
      </c>
      <c r="E43" s="226"/>
      <c r="F43" s="342">
        <f>'2 Kalkulation'!F62</f>
        <v>0</v>
      </c>
      <c r="G43" s="226"/>
      <c r="H43" s="226"/>
    </row>
    <row r="44" spans="1:8" ht="14.25" customHeight="1">
      <c r="A44" s="157" t="str">
        <f>'2 Kalkulation'!A69</f>
        <v>FFoQSI LaborantIn</v>
      </c>
      <c r="B44" s="230">
        <f>'2 Kalkulation'!D70</f>
        <v>0</v>
      </c>
      <c r="C44" s="233"/>
      <c r="D44" s="158">
        <f>'2 Kalkulation'!E69</f>
        <v>0</v>
      </c>
      <c r="E44" s="226"/>
      <c r="F44" s="342">
        <f>'2 Kalkulation'!F69</f>
        <v>0</v>
      </c>
      <c r="G44" s="226"/>
      <c r="H44" s="226"/>
    </row>
    <row r="45" spans="1:8" ht="14.25" customHeight="1">
      <c r="A45" s="157" t="str">
        <f>'2 Kalkulation'!A76</f>
        <v>FFoQSI Technische AssistentIn</v>
      </c>
      <c r="B45" s="230">
        <f>'2 Kalkulation'!D77</f>
        <v>0</v>
      </c>
      <c r="C45" s="233"/>
      <c r="D45" s="158">
        <f>'2 Kalkulation'!E76</f>
        <v>0</v>
      </c>
      <c r="E45" s="226"/>
      <c r="F45" s="342">
        <f>'2 Kalkulation'!F76</f>
        <v>0</v>
      </c>
      <c r="G45" s="226"/>
      <c r="H45" s="226"/>
    </row>
    <row r="46" spans="1:8" ht="14.25" customHeight="1">
      <c r="A46" s="157" t="str">
        <f>'2 Kalkulation'!A83</f>
        <v>FFoQSI TechnikerIn</v>
      </c>
      <c r="B46" s="230">
        <f>'2 Kalkulation'!D84</f>
        <v>0</v>
      </c>
      <c r="C46" s="233"/>
      <c r="D46" s="158">
        <f>'2 Kalkulation'!E83</f>
        <v>0</v>
      </c>
      <c r="E46" s="226"/>
      <c r="F46" s="342">
        <f>'2 Kalkulation'!F83</f>
        <v>0</v>
      </c>
      <c r="G46" s="226"/>
      <c r="H46" s="226"/>
    </row>
    <row r="47" spans="1:8" ht="14.25" customHeight="1">
      <c r="A47" s="157" t="str">
        <f>'2 Kalkulation'!A91</f>
        <v>SP MitarbeiterIn 1</v>
      </c>
      <c r="B47" s="230">
        <f>'2 Kalkulation'!D92</f>
        <v>2.4615</v>
      </c>
      <c r="C47" s="233"/>
      <c r="D47" s="158">
        <f>'2 Kalkulation'!E91</f>
        <v>105.84450000000001</v>
      </c>
      <c r="E47" s="226"/>
      <c r="F47" s="342" t="str">
        <f>'2 Kalkulation'!F91</f>
        <v>PostDoc for Supervision</v>
      </c>
      <c r="G47" s="226"/>
      <c r="H47" s="226"/>
    </row>
    <row r="48" spans="1:8" ht="14.25" customHeight="1">
      <c r="A48" s="157" t="str">
        <f>'2 Kalkulation'!A99</f>
        <v>SP MitarbeiterIn 2</v>
      </c>
      <c r="B48" s="230">
        <f>'2 Kalkulation'!D100</f>
        <v>0</v>
      </c>
      <c r="C48" s="233"/>
      <c r="D48" s="158">
        <f>'2 Kalkulation'!E99</f>
        <v>0</v>
      </c>
      <c r="E48" s="226"/>
      <c r="F48" s="342">
        <f>'2 Kalkulation'!F99</f>
        <v>0</v>
      </c>
      <c r="G48" s="226"/>
      <c r="H48" s="226"/>
    </row>
    <row r="49" spans="1:8" ht="14.25" customHeight="1">
      <c r="A49" s="159" t="str">
        <f>'2 Kalkulation'!A107</f>
        <v>SP MitarbeiterIn 3</v>
      </c>
      <c r="B49" s="231">
        <f>'2 Kalkulation'!D108</f>
        <v>0</v>
      </c>
      <c r="C49" s="234"/>
      <c r="D49" s="160">
        <f>'2 Kalkulation'!E107</f>
        <v>0</v>
      </c>
      <c r="E49" s="227"/>
      <c r="F49" s="343">
        <f>'2 Kalkulation'!F107</f>
        <v>0</v>
      </c>
      <c r="G49" s="227"/>
      <c r="H49" s="227"/>
    </row>
    <row r="50" spans="1:8" ht="51" customHeight="1">
      <c r="D50" s="125"/>
    </row>
  </sheetData>
  <sheetProtection algorithmName="SHA-512" hashValue="0Mxdi4XeojrI86EZC1WEe2xYA9hMgNGEXxxitKx43tP+p9QwsW8xPh3pH8xuc1KOO+CXEhcNJHGYUNkj/4kV7g==" saltValue="WZSpbelGJJGe+E0HB8r11Q==" spinCount="100000" sheet="1" objects="1" scenarios="1"/>
  <mergeCells count="2">
    <mergeCell ref="F9:G9"/>
    <mergeCell ref="J11:J12"/>
  </mergeCells>
  <conditionalFormatting sqref="E15">
    <cfRule type="cellIs" dxfId="33" priority="27" operator="greaterThan">
      <formula>0.5</formula>
    </cfRule>
  </conditionalFormatting>
  <conditionalFormatting sqref="F41:F49 E38:G38 F31:F37">
    <cfRule type="cellIs" dxfId="32" priority="26" operator="equal">
      <formula>0</formula>
    </cfRule>
  </conditionalFormatting>
  <conditionalFormatting sqref="B41:D49">
    <cfRule type="cellIs" dxfId="31" priority="22" operator="equal">
      <formula>0</formula>
    </cfRule>
  </conditionalFormatting>
  <conditionalFormatting sqref="D31:D36">
    <cfRule type="cellIs" dxfId="30" priority="21" operator="equal">
      <formula>0</formula>
    </cfRule>
  </conditionalFormatting>
  <conditionalFormatting sqref="E28:G28">
    <cfRule type="cellIs" dxfId="29" priority="15" operator="equal">
      <formula>0</formula>
    </cfRule>
  </conditionalFormatting>
  <conditionalFormatting sqref="E11:G11">
    <cfRule type="cellIs" dxfId="28" priority="14" operator="equal">
      <formula>0</formula>
    </cfRule>
  </conditionalFormatting>
  <conditionalFormatting sqref="E41:E49">
    <cfRule type="cellIs" dxfId="27" priority="11" operator="equal">
      <formula>0</formula>
    </cfRule>
  </conditionalFormatting>
  <conditionalFormatting sqref="E31:E36">
    <cfRule type="cellIs" dxfId="26" priority="10" operator="equal">
      <formula>0</formula>
    </cfRule>
  </conditionalFormatting>
  <conditionalFormatting sqref="D23">
    <cfRule type="cellIs" dxfId="25" priority="8" operator="greaterThan">
      <formula>0</formula>
    </cfRule>
    <cfRule type="cellIs" dxfId="24" priority="9" operator="lessThan">
      <formula>0</formula>
    </cfRule>
  </conditionalFormatting>
  <conditionalFormatting sqref="E23">
    <cfRule type="expression" dxfId="23" priority="6">
      <formula>$D$23&gt;0</formula>
    </cfRule>
    <cfRule type="expression" dxfId="22" priority="7">
      <formula>$D$23&lt;0</formula>
    </cfRule>
  </conditionalFormatting>
  <conditionalFormatting sqref="G31:G37">
    <cfRule type="cellIs" dxfId="21" priority="5" operator="equal">
      <formula>0</formula>
    </cfRule>
  </conditionalFormatting>
  <conditionalFormatting sqref="G41:G49">
    <cfRule type="cellIs" dxfId="20" priority="4" operator="equal">
      <formula>0</formula>
    </cfRule>
  </conditionalFormatting>
  <conditionalFormatting sqref="E6:G6">
    <cfRule type="cellIs" dxfId="19" priority="3" operator="equal">
      <formula>0</formula>
    </cfRule>
  </conditionalFormatting>
  <conditionalFormatting sqref="H31:H36">
    <cfRule type="cellIs" dxfId="18" priority="2" operator="equal">
      <formula>0</formula>
    </cfRule>
  </conditionalFormatting>
  <conditionalFormatting sqref="H41:H49">
    <cfRule type="cellIs" dxfId="17" priority="1" operator="equal">
      <formula>0</formula>
    </cfRule>
  </conditionalFormatting>
  <hyperlinks>
    <hyperlink ref="F10" r:id="rId1" xr:uid="{94525B48-03A2-45BD-980F-03D7E88B2668}"/>
    <hyperlink ref="J11" location="'2 Kalkulation'!Druckbereich" display="zurück zur Kalkulation" xr:uid="{1685AD4B-0931-453D-A924-2A38B409C5C1}"/>
  </hyperlinks>
  <pageMargins left="0.70866141732283472" right="0.70866141732283472" top="0.39370078740157483" bottom="0.31496062992125984" header="0.31496062992125984" footer="0.31496062992125984"/>
  <pageSetup paperSize="9" orientation="portrait" r:id="rId2"/>
  <headerFooter>
    <oddFooter>&amp;L&amp;10&amp;D&amp;R&amp;10Seite &amp;P/&amp;N</oddFooter>
  </headerFooter>
  <ignoredErrors>
    <ignoredError sqref="E17" formula="1"/>
  </ignoredError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1E20-6737-48FE-B209-A9C6A8E9114B}">
  <sheetPr>
    <tabColor theme="4"/>
    <pageSetUpPr fitToPage="1"/>
  </sheetPr>
  <dimension ref="A1:XFD50"/>
  <sheetViews>
    <sheetView showGridLines="0" view="pageBreakPreview" topLeftCell="A3" zoomScaleNormal="85" zoomScaleSheetLayoutView="100" workbookViewId="0">
      <selection activeCell="D14" sqref="D14"/>
    </sheetView>
  </sheetViews>
  <sheetFormatPr baseColWidth="10" defaultColWidth="11.44140625" defaultRowHeight="14.4"/>
  <cols>
    <col min="1" max="1" width="29.109375" style="48" customWidth="1"/>
    <col min="2" max="2" width="8.6640625" style="48" customWidth="1"/>
    <col min="3" max="3" width="12.5546875" style="48" customWidth="1"/>
    <col min="4" max="4" width="9.21875" style="48" customWidth="1"/>
    <col min="5" max="5" width="7.5546875" style="48" customWidth="1"/>
    <col min="6" max="6" width="6.44140625" style="48" customWidth="1"/>
    <col min="7" max="7" width="7.6640625" style="48" customWidth="1"/>
    <col min="8" max="8" width="6.5546875" style="48" customWidth="1"/>
    <col min="9" max="9" width="4.5546875" style="48" customWidth="1"/>
    <col min="10" max="10" width="23.109375" style="48" customWidth="1"/>
    <col min="11" max="16384" width="11.44140625" style="48"/>
  </cols>
  <sheetData>
    <row r="1" spans="1:16384" ht="16.5" customHeight="1"/>
    <row r="2" spans="1:16384" ht="23.4">
      <c r="A2" s="152" t="s">
        <v>131</v>
      </c>
    </row>
    <row r="3" spans="1:16384" ht="23.4">
      <c r="A3" s="152" t="s">
        <v>132</v>
      </c>
    </row>
    <row r="4" spans="1:16384" ht="14.25" customHeight="1">
      <c r="A4" s="323"/>
    </row>
    <row r="5" spans="1:16384" ht="20.25" customHeight="1">
      <c r="A5" s="312" t="s">
        <v>254</v>
      </c>
      <c r="B5" s="312" t="str">
        <f>'2 Kalkulation'!F6</f>
        <v>PhD for 12 months, all inclusive</v>
      </c>
      <c r="C5" s="310"/>
      <c r="D5" s="311"/>
      <c r="E5" s="311"/>
      <c r="F5" s="311"/>
      <c r="G5" s="311"/>
      <c r="H5" s="353"/>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pans="1:16384" ht="6.75" customHeight="1">
      <c r="A6" s="313"/>
      <c r="B6" s="305"/>
      <c r="C6" s="305"/>
      <c r="D6" s="316"/>
      <c r="E6" s="174"/>
      <c r="F6" s="309"/>
      <c r="G6" s="309"/>
      <c r="H6" s="121"/>
    </row>
    <row r="7" spans="1:16384" ht="15.6">
      <c r="A7" s="313" t="s">
        <v>251</v>
      </c>
      <c r="B7" s="305" t="str">
        <f>'2 Kalkulation'!F3</f>
        <v>Company</v>
      </c>
      <c r="C7" s="305"/>
      <c r="D7" s="314" t="s">
        <v>156</v>
      </c>
      <c r="E7" s="307"/>
      <c r="F7" s="308">
        <f>'2 Kalkulation'!F7</f>
        <v>12</v>
      </c>
      <c r="G7" s="306"/>
      <c r="H7" s="120"/>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pans="1:16384">
      <c r="A8" s="313" t="s">
        <v>252</v>
      </c>
      <c r="B8" s="305" t="str">
        <f>'2 Kalkulation'!F4</f>
        <v>VETMED</v>
      </c>
      <c r="C8" s="305"/>
      <c r="D8" s="314" t="s">
        <v>157</v>
      </c>
      <c r="E8" s="307"/>
      <c r="F8" s="463">
        <f>'2 Kalkulation'!F8</f>
        <v>43831</v>
      </c>
      <c r="G8" s="463"/>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c r="JA8" s="27"/>
      <c r="JB8" s="27"/>
      <c r="JC8" s="27"/>
      <c r="JD8" s="27"/>
      <c r="JE8" s="27"/>
      <c r="JF8" s="27"/>
      <c r="JG8" s="27"/>
      <c r="JH8" s="27"/>
      <c r="JI8" s="27"/>
      <c r="JJ8" s="27"/>
      <c r="JK8" s="27"/>
      <c r="JL8" s="27"/>
      <c r="JM8" s="27"/>
      <c r="JN8" s="27"/>
      <c r="JO8" s="27"/>
      <c r="JP8" s="27"/>
      <c r="JQ8" s="27"/>
      <c r="JR8" s="27"/>
      <c r="JS8" s="27"/>
      <c r="JT8" s="27"/>
      <c r="JU8" s="27"/>
      <c r="JV8" s="27"/>
      <c r="JW8" s="27"/>
      <c r="JX8" s="27"/>
      <c r="JY8" s="27"/>
      <c r="JZ8" s="27"/>
      <c r="KA8" s="27"/>
      <c r="KB8" s="27"/>
      <c r="KC8" s="27"/>
      <c r="KD8" s="27"/>
      <c r="KE8" s="27"/>
      <c r="KF8" s="27"/>
      <c r="KG8" s="27"/>
      <c r="KH8" s="27"/>
      <c r="KI8" s="27"/>
      <c r="KJ8" s="27"/>
      <c r="KK8" s="27"/>
      <c r="KL8" s="27"/>
      <c r="KM8" s="27"/>
      <c r="KN8" s="27"/>
      <c r="KO8" s="27"/>
      <c r="KP8" s="27"/>
      <c r="KQ8" s="27"/>
      <c r="KR8" s="27"/>
      <c r="KS8" s="27"/>
      <c r="KT8" s="27"/>
      <c r="KU8" s="27"/>
      <c r="KV8" s="27"/>
      <c r="KW8" s="27"/>
      <c r="KX8" s="27"/>
      <c r="KY8" s="27"/>
      <c r="KZ8" s="27"/>
      <c r="LA8" s="27"/>
      <c r="LB8" s="27"/>
      <c r="LC8" s="27"/>
      <c r="LD8" s="27"/>
      <c r="LE8" s="27"/>
      <c r="LF8" s="27"/>
      <c r="LG8" s="27"/>
      <c r="LH8" s="27"/>
      <c r="LI8" s="27"/>
      <c r="LJ8" s="27"/>
      <c r="LK8" s="27"/>
      <c r="LL8" s="27"/>
      <c r="LM8" s="27"/>
      <c r="LN8" s="27"/>
      <c r="LO8" s="27"/>
      <c r="LP8" s="27"/>
      <c r="LQ8" s="27"/>
      <c r="LR8" s="27"/>
      <c r="LS8" s="27"/>
      <c r="LT8" s="27"/>
      <c r="LU8" s="27"/>
      <c r="LV8" s="27"/>
      <c r="LW8" s="27"/>
      <c r="LX8" s="27"/>
      <c r="LY8" s="27"/>
      <c r="LZ8" s="27"/>
      <c r="MA8" s="27"/>
      <c r="MB8" s="27"/>
      <c r="MC8" s="27"/>
      <c r="MD8" s="27"/>
      <c r="ME8" s="27"/>
      <c r="MF8" s="27"/>
      <c r="MG8" s="27"/>
      <c r="MH8" s="27"/>
      <c r="MI8" s="27"/>
      <c r="MJ8" s="27"/>
      <c r="MK8" s="27"/>
      <c r="ML8" s="27"/>
      <c r="MM8" s="27"/>
      <c r="MN8" s="27"/>
      <c r="MO8" s="27"/>
      <c r="MP8" s="27"/>
      <c r="MQ8" s="27"/>
      <c r="MR8" s="27"/>
      <c r="MS8" s="27"/>
      <c r="MT8" s="27"/>
      <c r="MU8" s="27"/>
      <c r="MV8" s="27"/>
      <c r="MW8" s="27"/>
      <c r="MX8" s="27"/>
      <c r="MY8" s="27"/>
      <c r="MZ8" s="27"/>
      <c r="NA8" s="27"/>
      <c r="NB8" s="27"/>
      <c r="NC8" s="27"/>
      <c r="ND8" s="27"/>
      <c r="NE8" s="27"/>
      <c r="NF8" s="27"/>
      <c r="NG8" s="27"/>
      <c r="NH8" s="27"/>
      <c r="NI8" s="27"/>
      <c r="NJ8" s="27"/>
      <c r="NK8" s="27"/>
      <c r="NL8" s="27"/>
      <c r="NM8" s="27"/>
      <c r="NN8" s="27"/>
      <c r="NO8" s="27"/>
      <c r="NP8" s="27"/>
      <c r="NQ8" s="27"/>
      <c r="NR8" s="27"/>
      <c r="NS8" s="27"/>
      <c r="NT8" s="27"/>
      <c r="NU8" s="27"/>
      <c r="NV8" s="27"/>
      <c r="NW8" s="27"/>
      <c r="NX8" s="27"/>
      <c r="NY8" s="27"/>
      <c r="NZ8" s="27"/>
      <c r="OA8" s="27"/>
      <c r="OB8" s="27"/>
      <c r="OC8" s="27"/>
      <c r="OD8" s="27"/>
      <c r="OE8" s="27"/>
      <c r="OF8" s="27"/>
      <c r="OG8" s="27"/>
      <c r="OH8" s="27"/>
      <c r="OI8" s="27"/>
      <c r="OJ8" s="27"/>
      <c r="OK8" s="27"/>
      <c r="OL8" s="27"/>
      <c r="OM8" s="27"/>
      <c r="ON8" s="27"/>
      <c r="OO8" s="27"/>
      <c r="OP8" s="27"/>
      <c r="OQ8" s="27"/>
      <c r="OR8" s="27"/>
      <c r="OS8" s="27"/>
      <c r="OT8" s="27"/>
      <c r="OU8" s="27"/>
      <c r="OV8" s="27"/>
      <c r="OW8" s="27"/>
      <c r="OX8" s="27"/>
      <c r="OY8" s="27"/>
      <c r="OZ8" s="27"/>
      <c r="PA8" s="27"/>
      <c r="PB8" s="27"/>
      <c r="PC8" s="27"/>
      <c r="PD8" s="27"/>
      <c r="PE8" s="27"/>
      <c r="PF8" s="27"/>
      <c r="PG8" s="27"/>
      <c r="PH8" s="27"/>
      <c r="PI8" s="27"/>
      <c r="PJ8" s="27"/>
      <c r="PK8" s="27"/>
      <c r="PL8" s="27"/>
      <c r="PM8" s="27"/>
      <c r="PN8" s="27"/>
      <c r="PO8" s="27"/>
      <c r="PP8" s="27"/>
      <c r="PQ8" s="27"/>
      <c r="PR8" s="27"/>
      <c r="PS8" s="27"/>
      <c r="PT8" s="27"/>
      <c r="PU8" s="27"/>
      <c r="PV8" s="27"/>
      <c r="PW8" s="27"/>
      <c r="PX8" s="27"/>
      <c r="PY8" s="27"/>
      <c r="PZ8" s="27"/>
      <c r="QA8" s="27"/>
      <c r="QB8" s="27"/>
      <c r="QC8" s="27"/>
      <c r="QD8" s="27"/>
      <c r="QE8" s="27"/>
      <c r="QF8" s="27"/>
      <c r="QG8" s="27"/>
      <c r="QH8" s="27"/>
      <c r="QI8" s="27"/>
      <c r="QJ8" s="27"/>
      <c r="QK8" s="27"/>
      <c r="QL8" s="27"/>
      <c r="QM8" s="27"/>
      <c r="QN8" s="27"/>
      <c r="QO8" s="27"/>
      <c r="QP8" s="27"/>
      <c r="QQ8" s="27"/>
      <c r="QR8" s="27"/>
      <c r="QS8" s="27"/>
      <c r="QT8" s="27"/>
      <c r="QU8" s="27"/>
      <c r="QV8" s="27"/>
      <c r="QW8" s="27"/>
      <c r="QX8" s="27"/>
      <c r="QY8" s="27"/>
      <c r="QZ8" s="27"/>
      <c r="RA8" s="27"/>
      <c r="RB8" s="27"/>
      <c r="RC8" s="27"/>
      <c r="RD8" s="27"/>
      <c r="RE8" s="27"/>
      <c r="RF8" s="27"/>
      <c r="RG8" s="27"/>
      <c r="RH8" s="27"/>
      <c r="RI8" s="27"/>
      <c r="RJ8" s="27"/>
      <c r="RK8" s="27"/>
      <c r="RL8" s="27"/>
      <c r="RM8" s="27"/>
      <c r="RN8" s="27"/>
      <c r="RO8" s="27"/>
      <c r="RP8" s="27"/>
      <c r="RQ8" s="27"/>
      <c r="RR8" s="27"/>
      <c r="RS8" s="27"/>
      <c r="RT8" s="27"/>
      <c r="RU8" s="27"/>
      <c r="RV8" s="27"/>
      <c r="RW8" s="27"/>
      <c r="RX8" s="27"/>
      <c r="RY8" s="27"/>
      <c r="RZ8" s="27"/>
      <c r="SA8" s="27"/>
      <c r="SB8" s="27"/>
      <c r="SC8" s="27"/>
      <c r="SD8" s="27"/>
      <c r="SE8" s="27"/>
      <c r="SF8" s="27"/>
      <c r="SG8" s="27"/>
      <c r="SH8" s="27"/>
      <c r="SI8" s="27"/>
      <c r="SJ8" s="27"/>
      <c r="SK8" s="27"/>
      <c r="SL8" s="27"/>
      <c r="SM8" s="27"/>
      <c r="SN8" s="27"/>
      <c r="SO8" s="27"/>
      <c r="SP8" s="27"/>
      <c r="SQ8" s="27"/>
      <c r="SR8" s="27"/>
      <c r="SS8" s="27"/>
      <c r="ST8" s="27"/>
      <c r="SU8" s="27"/>
      <c r="SV8" s="27"/>
      <c r="SW8" s="27"/>
      <c r="SX8" s="27"/>
      <c r="SY8" s="27"/>
      <c r="SZ8" s="27"/>
      <c r="TA8" s="27"/>
      <c r="TB8" s="27"/>
      <c r="TC8" s="27"/>
      <c r="TD8" s="27"/>
      <c r="TE8" s="27"/>
      <c r="TF8" s="27"/>
      <c r="TG8" s="27"/>
      <c r="TH8" s="27"/>
      <c r="TI8" s="27"/>
      <c r="TJ8" s="27"/>
      <c r="TK8" s="27"/>
      <c r="TL8" s="27"/>
      <c r="TM8" s="27"/>
      <c r="TN8" s="27"/>
      <c r="TO8" s="27"/>
      <c r="TP8" s="27"/>
      <c r="TQ8" s="27"/>
      <c r="TR8" s="27"/>
      <c r="TS8" s="27"/>
      <c r="TT8" s="27"/>
      <c r="TU8" s="27"/>
      <c r="TV8" s="27"/>
      <c r="TW8" s="27"/>
      <c r="TX8" s="27"/>
      <c r="TY8" s="27"/>
      <c r="TZ8" s="27"/>
      <c r="UA8" s="27"/>
      <c r="UB8" s="27"/>
      <c r="UC8" s="27"/>
      <c r="UD8" s="27"/>
      <c r="UE8" s="27"/>
      <c r="UF8" s="27"/>
      <c r="UG8" s="27"/>
      <c r="UH8" s="27"/>
      <c r="UI8" s="27"/>
      <c r="UJ8" s="27"/>
      <c r="UK8" s="27"/>
      <c r="UL8" s="27"/>
      <c r="UM8" s="27"/>
      <c r="UN8" s="27"/>
      <c r="UO8" s="27"/>
      <c r="UP8" s="27"/>
      <c r="UQ8" s="27"/>
      <c r="UR8" s="27"/>
      <c r="US8" s="27"/>
      <c r="UT8" s="27"/>
      <c r="UU8" s="27"/>
      <c r="UV8" s="27"/>
      <c r="UW8" s="27"/>
      <c r="UX8" s="27"/>
      <c r="UY8" s="27"/>
      <c r="UZ8" s="27"/>
      <c r="VA8" s="27"/>
      <c r="VB8" s="27"/>
      <c r="VC8" s="27"/>
      <c r="VD8" s="27"/>
      <c r="VE8" s="27"/>
      <c r="VF8" s="27"/>
      <c r="VG8" s="27"/>
      <c r="VH8" s="27"/>
      <c r="VI8" s="27"/>
      <c r="VJ8" s="27"/>
      <c r="VK8" s="27"/>
      <c r="VL8" s="27"/>
      <c r="VM8" s="27"/>
      <c r="VN8" s="27"/>
      <c r="VO8" s="27"/>
      <c r="VP8" s="27"/>
      <c r="VQ8" s="27"/>
      <c r="VR8" s="27"/>
      <c r="VS8" s="27"/>
      <c r="VT8" s="27"/>
      <c r="VU8" s="27"/>
      <c r="VV8" s="27"/>
      <c r="VW8" s="27"/>
      <c r="VX8" s="27"/>
      <c r="VY8" s="27"/>
      <c r="VZ8" s="27"/>
      <c r="WA8" s="27"/>
      <c r="WB8" s="27"/>
      <c r="WC8" s="27"/>
      <c r="WD8" s="27"/>
      <c r="WE8" s="27"/>
      <c r="WF8" s="27"/>
      <c r="WG8" s="27"/>
      <c r="WH8" s="27"/>
      <c r="WI8" s="27"/>
      <c r="WJ8" s="27"/>
      <c r="WK8" s="27"/>
      <c r="WL8" s="27"/>
      <c r="WM8" s="27"/>
      <c r="WN8" s="27"/>
      <c r="WO8" s="27"/>
      <c r="WP8" s="27"/>
      <c r="WQ8" s="27"/>
      <c r="WR8" s="27"/>
      <c r="WS8" s="27"/>
      <c r="WT8" s="27"/>
      <c r="WU8" s="27"/>
      <c r="WV8" s="27"/>
      <c r="WW8" s="27"/>
      <c r="WX8" s="27"/>
      <c r="WY8" s="27"/>
      <c r="WZ8" s="27"/>
      <c r="XA8" s="27"/>
      <c r="XB8" s="27"/>
      <c r="XC8" s="27"/>
      <c r="XD8" s="27"/>
      <c r="XE8" s="27"/>
      <c r="XF8" s="27"/>
      <c r="XG8" s="27"/>
      <c r="XH8" s="27"/>
      <c r="XI8" s="27"/>
      <c r="XJ8" s="27"/>
      <c r="XK8" s="27"/>
      <c r="XL8" s="27"/>
      <c r="XM8" s="27"/>
      <c r="XN8" s="27"/>
      <c r="XO8" s="27"/>
      <c r="XP8" s="27"/>
      <c r="XQ8" s="27"/>
      <c r="XR8" s="27"/>
      <c r="XS8" s="27"/>
      <c r="XT8" s="27"/>
      <c r="XU8" s="27"/>
      <c r="XV8" s="27"/>
      <c r="XW8" s="27"/>
      <c r="XX8" s="27"/>
      <c r="XY8" s="27"/>
      <c r="XZ8" s="27"/>
      <c r="YA8" s="27"/>
      <c r="YB8" s="27"/>
      <c r="YC8" s="27"/>
      <c r="YD8" s="27"/>
      <c r="YE8" s="27"/>
      <c r="YF8" s="27"/>
      <c r="YG8" s="27"/>
      <c r="YH8" s="27"/>
      <c r="YI8" s="27"/>
      <c r="YJ8" s="27"/>
      <c r="YK8" s="27"/>
      <c r="YL8" s="27"/>
      <c r="YM8" s="27"/>
      <c r="YN8" s="27"/>
      <c r="YO8" s="27"/>
      <c r="YP8" s="27"/>
      <c r="YQ8" s="27"/>
      <c r="YR8" s="27"/>
      <c r="YS8" s="27"/>
      <c r="YT8" s="27"/>
      <c r="YU8" s="27"/>
      <c r="YV8" s="27"/>
      <c r="YW8" s="27"/>
      <c r="YX8" s="27"/>
      <c r="YY8" s="27"/>
      <c r="YZ8" s="27"/>
      <c r="ZA8" s="27"/>
      <c r="ZB8" s="27"/>
      <c r="ZC8" s="27"/>
      <c r="ZD8" s="27"/>
      <c r="ZE8" s="27"/>
      <c r="ZF8" s="27"/>
      <c r="ZG8" s="27"/>
      <c r="ZH8" s="27"/>
      <c r="ZI8" s="27"/>
      <c r="ZJ8" s="27"/>
      <c r="ZK8" s="27"/>
      <c r="ZL8" s="27"/>
      <c r="ZM8" s="27"/>
      <c r="ZN8" s="27"/>
      <c r="ZO8" s="27"/>
      <c r="ZP8" s="27"/>
      <c r="ZQ8" s="27"/>
      <c r="ZR8" s="27"/>
      <c r="ZS8" s="27"/>
      <c r="ZT8" s="27"/>
      <c r="ZU8" s="27"/>
      <c r="ZV8" s="27"/>
      <c r="ZW8" s="27"/>
      <c r="ZX8" s="27"/>
      <c r="ZY8" s="27"/>
      <c r="ZZ8" s="27"/>
      <c r="AAA8" s="27"/>
      <c r="AAB8" s="27"/>
      <c r="AAC8" s="27"/>
      <c r="AAD8" s="27"/>
      <c r="AAE8" s="27"/>
      <c r="AAF8" s="27"/>
      <c r="AAG8" s="27"/>
      <c r="AAH8" s="27"/>
      <c r="AAI8" s="27"/>
      <c r="AAJ8" s="27"/>
      <c r="AAK8" s="27"/>
      <c r="AAL8" s="27"/>
      <c r="AAM8" s="27"/>
      <c r="AAN8" s="27"/>
      <c r="AAO8" s="27"/>
      <c r="AAP8" s="27"/>
      <c r="AAQ8" s="27"/>
      <c r="AAR8" s="27"/>
      <c r="AAS8" s="27"/>
      <c r="AAT8" s="27"/>
      <c r="AAU8" s="27"/>
      <c r="AAV8" s="27"/>
      <c r="AAW8" s="27"/>
      <c r="AAX8" s="27"/>
      <c r="AAY8" s="27"/>
      <c r="AAZ8" s="27"/>
      <c r="ABA8" s="27"/>
      <c r="ABB8" s="27"/>
      <c r="ABC8" s="27"/>
      <c r="ABD8" s="27"/>
      <c r="ABE8" s="27"/>
      <c r="ABF8" s="27"/>
      <c r="ABG8" s="27"/>
      <c r="ABH8" s="27"/>
      <c r="ABI8" s="27"/>
      <c r="ABJ8" s="27"/>
      <c r="ABK8" s="27"/>
      <c r="ABL8" s="27"/>
      <c r="ABM8" s="27"/>
      <c r="ABN8" s="27"/>
      <c r="ABO8" s="27"/>
      <c r="ABP8" s="27"/>
      <c r="ABQ8" s="27"/>
      <c r="ABR8" s="27"/>
      <c r="ABS8" s="27"/>
      <c r="ABT8" s="27"/>
      <c r="ABU8" s="27"/>
      <c r="ABV8" s="27"/>
      <c r="ABW8" s="27"/>
      <c r="ABX8" s="27"/>
      <c r="ABY8" s="27"/>
      <c r="ABZ8" s="27"/>
      <c r="ACA8" s="27"/>
      <c r="ACB8" s="27"/>
      <c r="ACC8" s="27"/>
      <c r="ACD8" s="27"/>
      <c r="ACE8" s="27"/>
      <c r="ACF8" s="27"/>
      <c r="ACG8" s="27"/>
      <c r="ACH8" s="27"/>
      <c r="ACI8" s="27"/>
      <c r="ACJ8" s="27"/>
      <c r="ACK8" s="27"/>
      <c r="ACL8" s="27"/>
      <c r="ACM8" s="27"/>
      <c r="ACN8" s="27"/>
      <c r="ACO8" s="27"/>
      <c r="ACP8" s="27"/>
      <c r="ACQ8" s="27"/>
      <c r="ACR8" s="27"/>
      <c r="ACS8" s="27"/>
      <c r="ACT8" s="27"/>
      <c r="ACU8" s="27"/>
      <c r="ACV8" s="27"/>
      <c r="ACW8" s="27"/>
      <c r="ACX8" s="27"/>
      <c r="ACY8" s="27"/>
      <c r="ACZ8" s="27"/>
      <c r="ADA8" s="27"/>
      <c r="ADB8" s="27"/>
      <c r="ADC8" s="27"/>
      <c r="ADD8" s="27"/>
      <c r="ADE8" s="27"/>
      <c r="ADF8" s="27"/>
      <c r="ADG8" s="27"/>
      <c r="ADH8" s="27"/>
      <c r="ADI8" s="27"/>
      <c r="ADJ8" s="27"/>
      <c r="ADK8" s="27"/>
      <c r="ADL8" s="27"/>
      <c r="ADM8" s="27"/>
      <c r="ADN8" s="27"/>
      <c r="ADO8" s="27"/>
      <c r="ADP8" s="27"/>
      <c r="ADQ8" s="27"/>
      <c r="ADR8" s="27"/>
      <c r="ADS8" s="27"/>
      <c r="ADT8" s="27"/>
      <c r="ADU8" s="27"/>
      <c r="ADV8" s="27"/>
      <c r="ADW8" s="27"/>
      <c r="ADX8" s="27"/>
      <c r="ADY8" s="27"/>
      <c r="ADZ8" s="27"/>
      <c r="AEA8" s="27"/>
      <c r="AEB8" s="27"/>
      <c r="AEC8" s="27"/>
      <c r="AED8" s="27"/>
      <c r="AEE8" s="27"/>
      <c r="AEF8" s="27"/>
      <c r="AEG8" s="27"/>
      <c r="AEH8" s="27"/>
      <c r="AEI8" s="27"/>
      <c r="AEJ8" s="27"/>
      <c r="AEK8" s="27"/>
      <c r="AEL8" s="27"/>
      <c r="AEM8" s="27"/>
      <c r="AEN8" s="27"/>
      <c r="AEO8" s="27"/>
      <c r="AEP8" s="27"/>
      <c r="AEQ8" s="27"/>
      <c r="AER8" s="27"/>
      <c r="AES8" s="27"/>
      <c r="AET8" s="27"/>
      <c r="AEU8" s="27"/>
      <c r="AEV8" s="27"/>
      <c r="AEW8" s="27"/>
      <c r="AEX8" s="27"/>
      <c r="AEY8" s="27"/>
      <c r="AEZ8" s="27"/>
      <c r="AFA8" s="27"/>
      <c r="AFB8" s="27"/>
      <c r="AFC8" s="27"/>
      <c r="AFD8" s="27"/>
      <c r="AFE8" s="27"/>
      <c r="AFF8" s="27"/>
      <c r="AFG8" s="27"/>
      <c r="AFH8" s="27"/>
      <c r="AFI8" s="27"/>
      <c r="AFJ8" s="27"/>
      <c r="AFK8" s="27"/>
      <c r="AFL8" s="27"/>
      <c r="AFM8" s="27"/>
      <c r="AFN8" s="27"/>
      <c r="AFO8" s="27"/>
      <c r="AFP8" s="27"/>
      <c r="AFQ8" s="27"/>
      <c r="AFR8" s="27"/>
      <c r="AFS8" s="27"/>
      <c r="AFT8" s="27"/>
      <c r="AFU8" s="27"/>
      <c r="AFV8" s="27"/>
      <c r="AFW8" s="27"/>
      <c r="AFX8" s="27"/>
      <c r="AFY8" s="27"/>
      <c r="AFZ8" s="27"/>
      <c r="AGA8" s="27"/>
      <c r="AGB8" s="27"/>
      <c r="AGC8" s="27"/>
      <c r="AGD8" s="27"/>
      <c r="AGE8" s="27"/>
      <c r="AGF8" s="27"/>
      <c r="AGG8" s="27"/>
      <c r="AGH8" s="27"/>
      <c r="AGI8" s="27"/>
      <c r="AGJ8" s="27"/>
      <c r="AGK8" s="27"/>
      <c r="AGL8" s="27"/>
      <c r="AGM8" s="27"/>
      <c r="AGN8" s="27"/>
      <c r="AGO8" s="27"/>
      <c r="AGP8" s="27"/>
      <c r="AGQ8" s="27"/>
      <c r="AGR8" s="27"/>
      <c r="AGS8" s="27"/>
      <c r="AGT8" s="27"/>
      <c r="AGU8" s="27"/>
      <c r="AGV8" s="27"/>
      <c r="AGW8" s="27"/>
      <c r="AGX8" s="27"/>
      <c r="AGY8" s="27"/>
      <c r="AGZ8" s="27"/>
      <c r="AHA8" s="27"/>
      <c r="AHB8" s="27"/>
      <c r="AHC8" s="27"/>
      <c r="AHD8" s="27"/>
      <c r="AHE8" s="27"/>
      <c r="AHF8" s="27"/>
      <c r="AHG8" s="27"/>
      <c r="AHH8" s="27"/>
      <c r="AHI8" s="27"/>
      <c r="AHJ8" s="27"/>
      <c r="AHK8" s="27"/>
      <c r="AHL8" s="27"/>
      <c r="AHM8" s="27"/>
      <c r="AHN8" s="27"/>
      <c r="AHO8" s="27"/>
      <c r="AHP8" s="27"/>
      <c r="AHQ8" s="27"/>
      <c r="AHR8" s="27"/>
      <c r="AHS8" s="27"/>
      <c r="AHT8" s="27"/>
      <c r="AHU8" s="27"/>
      <c r="AHV8" s="27"/>
      <c r="AHW8" s="27"/>
      <c r="AHX8" s="27"/>
      <c r="AHY8" s="27"/>
      <c r="AHZ8" s="27"/>
      <c r="AIA8" s="27"/>
      <c r="AIB8" s="27"/>
      <c r="AIC8" s="27"/>
      <c r="AID8" s="27"/>
      <c r="AIE8" s="27"/>
      <c r="AIF8" s="27"/>
      <c r="AIG8" s="27"/>
      <c r="AIH8" s="27"/>
      <c r="AII8" s="27"/>
      <c r="AIJ8" s="27"/>
      <c r="AIK8" s="27"/>
      <c r="AIL8" s="27"/>
      <c r="AIM8" s="27"/>
      <c r="AIN8" s="27"/>
      <c r="AIO8" s="27"/>
      <c r="AIP8" s="27"/>
      <c r="AIQ8" s="27"/>
      <c r="AIR8" s="27"/>
      <c r="AIS8" s="27"/>
      <c r="AIT8" s="27"/>
      <c r="AIU8" s="27"/>
      <c r="AIV8" s="27"/>
      <c r="AIW8" s="27"/>
      <c r="AIX8" s="27"/>
      <c r="AIY8" s="27"/>
      <c r="AIZ8" s="27"/>
      <c r="AJA8" s="27"/>
      <c r="AJB8" s="27"/>
      <c r="AJC8" s="27"/>
      <c r="AJD8" s="27"/>
      <c r="AJE8" s="27"/>
      <c r="AJF8" s="27"/>
      <c r="AJG8" s="27"/>
      <c r="AJH8" s="27"/>
      <c r="AJI8" s="27"/>
      <c r="AJJ8" s="27"/>
      <c r="AJK8" s="27"/>
      <c r="AJL8" s="27"/>
      <c r="AJM8" s="27"/>
      <c r="AJN8" s="27"/>
      <c r="AJO8" s="27"/>
      <c r="AJP8" s="27"/>
      <c r="AJQ8" s="27"/>
      <c r="AJR8" s="27"/>
      <c r="AJS8" s="27"/>
      <c r="AJT8" s="27"/>
      <c r="AJU8" s="27"/>
      <c r="AJV8" s="27"/>
      <c r="AJW8" s="27"/>
      <c r="AJX8" s="27"/>
      <c r="AJY8" s="27"/>
      <c r="AJZ8" s="27"/>
      <c r="AKA8" s="27"/>
      <c r="AKB8" s="27"/>
      <c r="AKC8" s="27"/>
      <c r="AKD8" s="27"/>
      <c r="AKE8" s="27"/>
      <c r="AKF8" s="27"/>
      <c r="AKG8" s="27"/>
      <c r="AKH8" s="27"/>
      <c r="AKI8" s="27"/>
      <c r="AKJ8" s="27"/>
      <c r="AKK8" s="27"/>
      <c r="AKL8" s="27"/>
      <c r="AKM8" s="27"/>
      <c r="AKN8" s="27"/>
      <c r="AKO8" s="27"/>
      <c r="AKP8" s="27"/>
      <c r="AKQ8" s="27"/>
      <c r="AKR8" s="27"/>
      <c r="AKS8" s="27"/>
      <c r="AKT8" s="27"/>
      <c r="AKU8" s="27"/>
      <c r="AKV8" s="27"/>
      <c r="AKW8" s="27"/>
      <c r="AKX8" s="27"/>
      <c r="AKY8" s="27"/>
      <c r="AKZ8" s="27"/>
      <c r="ALA8" s="27"/>
      <c r="ALB8" s="27"/>
      <c r="ALC8" s="27"/>
      <c r="ALD8" s="27"/>
      <c r="ALE8" s="27"/>
      <c r="ALF8" s="27"/>
      <c r="ALG8" s="27"/>
      <c r="ALH8" s="27"/>
      <c r="ALI8" s="27"/>
      <c r="ALJ8" s="27"/>
      <c r="ALK8" s="27"/>
      <c r="ALL8" s="27"/>
      <c r="ALM8" s="27"/>
      <c r="ALN8" s="27"/>
      <c r="ALO8" s="27"/>
      <c r="ALP8" s="27"/>
      <c r="ALQ8" s="27"/>
      <c r="ALR8" s="27"/>
      <c r="ALS8" s="27"/>
      <c r="ALT8" s="27"/>
      <c r="ALU8" s="27"/>
      <c r="ALV8" s="27"/>
      <c r="ALW8" s="27"/>
      <c r="ALX8" s="27"/>
      <c r="ALY8" s="27"/>
      <c r="ALZ8" s="27"/>
      <c r="AMA8" s="27"/>
      <c r="AMB8" s="27"/>
      <c r="AMC8" s="27"/>
      <c r="AMD8" s="27"/>
      <c r="AME8" s="27"/>
      <c r="AMF8" s="27"/>
      <c r="AMG8" s="27"/>
      <c r="AMH8" s="27"/>
      <c r="AMI8" s="27"/>
      <c r="AMJ8" s="27"/>
      <c r="AMK8" s="27"/>
      <c r="AML8" s="27"/>
      <c r="AMM8" s="27"/>
      <c r="AMN8" s="27"/>
      <c r="AMO8" s="27"/>
      <c r="AMP8" s="27"/>
      <c r="AMQ8" s="27"/>
      <c r="AMR8" s="27"/>
      <c r="AMS8" s="27"/>
      <c r="AMT8" s="27"/>
      <c r="AMU8" s="27"/>
      <c r="AMV8" s="27"/>
      <c r="AMW8" s="27"/>
      <c r="AMX8" s="27"/>
      <c r="AMY8" s="27"/>
      <c r="AMZ8" s="27"/>
      <c r="ANA8" s="27"/>
      <c r="ANB8" s="27"/>
      <c r="ANC8" s="27"/>
      <c r="AND8" s="27"/>
      <c r="ANE8" s="27"/>
      <c r="ANF8" s="27"/>
      <c r="ANG8" s="27"/>
      <c r="ANH8" s="27"/>
      <c r="ANI8" s="27"/>
      <c r="ANJ8" s="27"/>
      <c r="ANK8" s="27"/>
      <c r="ANL8" s="27"/>
      <c r="ANM8" s="27"/>
      <c r="ANN8" s="27"/>
      <c r="ANO8" s="27"/>
      <c r="ANP8" s="27"/>
      <c r="ANQ8" s="27"/>
      <c r="ANR8" s="27"/>
      <c r="ANS8" s="27"/>
      <c r="ANT8" s="27"/>
      <c r="ANU8" s="27"/>
      <c r="ANV8" s="27"/>
      <c r="ANW8" s="27"/>
      <c r="ANX8" s="27"/>
      <c r="ANY8" s="27"/>
      <c r="ANZ8" s="27"/>
      <c r="AOA8" s="27"/>
      <c r="AOB8" s="27"/>
      <c r="AOC8" s="27"/>
      <c r="AOD8" s="27"/>
      <c r="AOE8" s="27"/>
      <c r="AOF8" s="27"/>
      <c r="AOG8" s="27"/>
      <c r="AOH8" s="27"/>
      <c r="AOI8" s="27"/>
      <c r="AOJ8" s="27"/>
      <c r="AOK8" s="27"/>
      <c r="AOL8" s="27"/>
      <c r="AOM8" s="27"/>
      <c r="AON8" s="27"/>
      <c r="AOO8" s="27"/>
      <c r="AOP8" s="27"/>
      <c r="AOQ8" s="27"/>
      <c r="AOR8" s="27"/>
      <c r="AOS8" s="27"/>
      <c r="AOT8" s="27"/>
      <c r="AOU8" s="27"/>
      <c r="AOV8" s="27"/>
      <c r="AOW8" s="27"/>
      <c r="AOX8" s="27"/>
      <c r="AOY8" s="27"/>
      <c r="AOZ8" s="27"/>
      <c r="APA8" s="27"/>
      <c r="APB8" s="27"/>
      <c r="APC8" s="27"/>
      <c r="APD8" s="27"/>
      <c r="APE8" s="27"/>
      <c r="APF8" s="27"/>
      <c r="APG8" s="27"/>
      <c r="APH8" s="27"/>
      <c r="API8" s="27"/>
      <c r="APJ8" s="27"/>
      <c r="APK8" s="27"/>
      <c r="APL8" s="27"/>
      <c r="APM8" s="27"/>
      <c r="APN8" s="27"/>
      <c r="APO8" s="27"/>
      <c r="APP8" s="27"/>
      <c r="APQ8" s="27"/>
      <c r="APR8" s="27"/>
      <c r="APS8" s="27"/>
      <c r="APT8" s="27"/>
      <c r="APU8" s="27"/>
      <c r="APV8" s="27"/>
      <c r="APW8" s="27"/>
      <c r="APX8" s="27"/>
      <c r="APY8" s="27"/>
      <c r="APZ8" s="27"/>
      <c r="AQA8" s="27"/>
      <c r="AQB8" s="27"/>
      <c r="AQC8" s="27"/>
      <c r="AQD8" s="27"/>
      <c r="AQE8" s="27"/>
      <c r="AQF8" s="27"/>
      <c r="AQG8" s="27"/>
      <c r="AQH8" s="27"/>
      <c r="AQI8" s="27"/>
      <c r="AQJ8" s="27"/>
      <c r="AQK8" s="27"/>
      <c r="AQL8" s="27"/>
      <c r="AQM8" s="27"/>
      <c r="AQN8" s="27"/>
      <c r="AQO8" s="27"/>
      <c r="AQP8" s="27"/>
      <c r="AQQ8" s="27"/>
      <c r="AQR8" s="27"/>
      <c r="AQS8" s="27"/>
      <c r="AQT8" s="27"/>
      <c r="AQU8" s="27"/>
      <c r="AQV8" s="27"/>
      <c r="AQW8" s="27"/>
      <c r="AQX8" s="27"/>
      <c r="AQY8" s="27"/>
      <c r="AQZ8" s="27"/>
      <c r="ARA8" s="27"/>
      <c r="ARB8" s="27"/>
      <c r="ARC8" s="27"/>
      <c r="ARD8" s="27"/>
      <c r="ARE8" s="27"/>
      <c r="ARF8" s="27"/>
      <c r="ARG8" s="27"/>
      <c r="ARH8" s="27"/>
      <c r="ARI8" s="27"/>
      <c r="ARJ8" s="27"/>
      <c r="ARK8" s="27"/>
      <c r="ARL8" s="27"/>
      <c r="ARM8" s="27"/>
      <c r="ARN8" s="27"/>
      <c r="ARO8" s="27"/>
      <c r="ARP8" s="27"/>
      <c r="ARQ8" s="27"/>
      <c r="ARR8" s="27"/>
      <c r="ARS8" s="27"/>
      <c r="ART8" s="27"/>
      <c r="ARU8" s="27"/>
      <c r="ARV8" s="27"/>
      <c r="ARW8" s="27"/>
      <c r="ARX8" s="27"/>
      <c r="ARY8" s="27"/>
      <c r="ARZ8" s="27"/>
      <c r="ASA8" s="27"/>
      <c r="ASB8" s="27"/>
      <c r="ASC8" s="27"/>
      <c r="ASD8" s="27"/>
      <c r="ASE8" s="27"/>
      <c r="ASF8" s="27"/>
      <c r="ASG8" s="27"/>
      <c r="ASH8" s="27"/>
      <c r="ASI8" s="27"/>
      <c r="ASJ8" s="27"/>
      <c r="ASK8" s="27"/>
      <c r="ASL8" s="27"/>
      <c r="ASM8" s="27"/>
      <c r="ASN8" s="27"/>
      <c r="ASO8" s="27"/>
      <c r="ASP8" s="27"/>
      <c r="ASQ8" s="27"/>
      <c r="ASR8" s="27"/>
      <c r="ASS8" s="27"/>
      <c r="AST8" s="27"/>
      <c r="ASU8" s="27"/>
      <c r="ASV8" s="27"/>
      <c r="ASW8" s="27"/>
      <c r="ASX8" s="27"/>
      <c r="ASY8" s="27"/>
      <c r="ASZ8" s="27"/>
      <c r="ATA8" s="27"/>
      <c r="ATB8" s="27"/>
      <c r="ATC8" s="27"/>
      <c r="ATD8" s="27"/>
      <c r="ATE8" s="27"/>
      <c r="ATF8" s="27"/>
      <c r="ATG8" s="27"/>
      <c r="ATH8" s="27"/>
      <c r="ATI8" s="27"/>
      <c r="ATJ8" s="27"/>
      <c r="ATK8" s="27"/>
      <c r="ATL8" s="27"/>
      <c r="ATM8" s="27"/>
      <c r="ATN8" s="27"/>
      <c r="ATO8" s="27"/>
      <c r="ATP8" s="27"/>
      <c r="ATQ8" s="27"/>
      <c r="ATR8" s="27"/>
      <c r="ATS8" s="27"/>
      <c r="ATT8" s="27"/>
      <c r="ATU8" s="27"/>
      <c r="ATV8" s="27"/>
      <c r="ATW8" s="27"/>
      <c r="ATX8" s="27"/>
      <c r="ATY8" s="27"/>
      <c r="ATZ8" s="27"/>
      <c r="AUA8" s="27"/>
      <c r="AUB8" s="27"/>
      <c r="AUC8" s="27"/>
      <c r="AUD8" s="27"/>
      <c r="AUE8" s="27"/>
      <c r="AUF8" s="27"/>
      <c r="AUG8" s="27"/>
      <c r="AUH8" s="27"/>
      <c r="AUI8" s="27"/>
      <c r="AUJ8" s="27"/>
      <c r="AUK8" s="27"/>
      <c r="AUL8" s="27"/>
      <c r="AUM8" s="27"/>
      <c r="AUN8" s="27"/>
      <c r="AUO8" s="27"/>
      <c r="AUP8" s="27"/>
      <c r="AUQ8" s="27"/>
      <c r="AUR8" s="27"/>
      <c r="AUS8" s="27"/>
      <c r="AUT8" s="27"/>
      <c r="AUU8" s="27"/>
      <c r="AUV8" s="27"/>
      <c r="AUW8" s="27"/>
      <c r="AUX8" s="27"/>
      <c r="AUY8" s="27"/>
      <c r="AUZ8" s="27"/>
      <c r="AVA8" s="27"/>
      <c r="AVB8" s="27"/>
      <c r="AVC8" s="27"/>
      <c r="AVD8" s="27"/>
      <c r="AVE8" s="27"/>
      <c r="AVF8" s="27"/>
      <c r="AVG8" s="27"/>
      <c r="AVH8" s="27"/>
      <c r="AVI8" s="27"/>
      <c r="AVJ8" s="27"/>
      <c r="AVK8" s="27"/>
      <c r="AVL8" s="27"/>
      <c r="AVM8" s="27"/>
      <c r="AVN8" s="27"/>
      <c r="AVO8" s="27"/>
      <c r="AVP8" s="27"/>
      <c r="AVQ8" s="27"/>
      <c r="AVR8" s="27"/>
      <c r="AVS8" s="27"/>
      <c r="AVT8" s="27"/>
      <c r="AVU8" s="27"/>
      <c r="AVV8" s="27"/>
      <c r="AVW8" s="27"/>
      <c r="AVX8" s="27"/>
      <c r="AVY8" s="27"/>
      <c r="AVZ8" s="27"/>
      <c r="AWA8" s="27"/>
      <c r="AWB8" s="27"/>
      <c r="AWC8" s="27"/>
      <c r="AWD8" s="27"/>
      <c r="AWE8" s="27"/>
      <c r="AWF8" s="27"/>
      <c r="AWG8" s="27"/>
      <c r="AWH8" s="27"/>
      <c r="AWI8" s="27"/>
      <c r="AWJ8" s="27"/>
      <c r="AWK8" s="27"/>
      <c r="AWL8" s="27"/>
      <c r="AWM8" s="27"/>
      <c r="AWN8" s="27"/>
      <c r="AWO8" s="27"/>
      <c r="AWP8" s="27"/>
      <c r="AWQ8" s="27"/>
      <c r="AWR8" s="27"/>
      <c r="AWS8" s="27"/>
      <c r="AWT8" s="27"/>
      <c r="AWU8" s="27"/>
      <c r="AWV8" s="27"/>
      <c r="AWW8" s="27"/>
      <c r="AWX8" s="27"/>
      <c r="AWY8" s="27"/>
      <c r="AWZ8" s="27"/>
      <c r="AXA8" s="27"/>
      <c r="AXB8" s="27"/>
      <c r="AXC8" s="27"/>
      <c r="AXD8" s="27"/>
      <c r="AXE8" s="27"/>
      <c r="AXF8" s="27"/>
      <c r="AXG8" s="27"/>
      <c r="AXH8" s="27"/>
      <c r="AXI8" s="27"/>
      <c r="AXJ8" s="27"/>
      <c r="AXK8" s="27"/>
      <c r="AXL8" s="27"/>
      <c r="AXM8" s="27"/>
      <c r="AXN8" s="27"/>
      <c r="AXO8" s="27"/>
      <c r="AXP8" s="27"/>
      <c r="AXQ8" s="27"/>
      <c r="AXR8" s="27"/>
      <c r="AXS8" s="27"/>
      <c r="AXT8" s="27"/>
      <c r="AXU8" s="27"/>
      <c r="AXV8" s="27"/>
      <c r="AXW8" s="27"/>
      <c r="AXX8" s="27"/>
      <c r="AXY8" s="27"/>
      <c r="AXZ8" s="27"/>
      <c r="AYA8" s="27"/>
      <c r="AYB8" s="27"/>
      <c r="AYC8" s="27"/>
      <c r="AYD8" s="27"/>
      <c r="AYE8" s="27"/>
      <c r="AYF8" s="27"/>
      <c r="AYG8" s="27"/>
      <c r="AYH8" s="27"/>
      <c r="AYI8" s="27"/>
      <c r="AYJ8" s="27"/>
      <c r="AYK8" s="27"/>
      <c r="AYL8" s="27"/>
      <c r="AYM8" s="27"/>
      <c r="AYN8" s="27"/>
      <c r="AYO8" s="27"/>
      <c r="AYP8" s="27"/>
      <c r="AYQ8" s="27"/>
      <c r="AYR8" s="27"/>
      <c r="AYS8" s="27"/>
      <c r="AYT8" s="27"/>
      <c r="AYU8" s="27"/>
      <c r="AYV8" s="27"/>
      <c r="AYW8" s="27"/>
      <c r="AYX8" s="27"/>
      <c r="AYY8" s="27"/>
      <c r="AYZ8" s="27"/>
      <c r="AZA8" s="27"/>
      <c r="AZB8" s="27"/>
      <c r="AZC8" s="27"/>
      <c r="AZD8" s="27"/>
      <c r="AZE8" s="27"/>
      <c r="AZF8" s="27"/>
      <c r="AZG8" s="27"/>
      <c r="AZH8" s="27"/>
      <c r="AZI8" s="27"/>
      <c r="AZJ8" s="27"/>
      <c r="AZK8" s="27"/>
      <c r="AZL8" s="27"/>
      <c r="AZM8" s="27"/>
      <c r="AZN8" s="27"/>
      <c r="AZO8" s="27"/>
      <c r="AZP8" s="27"/>
      <c r="AZQ8" s="27"/>
      <c r="AZR8" s="27"/>
      <c r="AZS8" s="27"/>
      <c r="AZT8" s="27"/>
      <c r="AZU8" s="27"/>
      <c r="AZV8" s="27"/>
      <c r="AZW8" s="27"/>
      <c r="AZX8" s="27"/>
      <c r="AZY8" s="27"/>
      <c r="AZZ8" s="27"/>
      <c r="BAA8" s="27"/>
      <c r="BAB8" s="27"/>
      <c r="BAC8" s="27"/>
      <c r="BAD8" s="27"/>
      <c r="BAE8" s="27"/>
      <c r="BAF8" s="27"/>
      <c r="BAG8" s="27"/>
      <c r="BAH8" s="27"/>
      <c r="BAI8" s="27"/>
      <c r="BAJ8" s="27"/>
      <c r="BAK8" s="27"/>
      <c r="BAL8" s="27"/>
      <c r="BAM8" s="27"/>
      <c r="BAN8" s="27"/>
      <c r="BAO8" s="27"/>
      <c r="BAP8" s="27"/>
      <c r="BAQ8" s="27"/>
      <c r="BAR8" s="27"/>
      <c r="BAS8" s="27"/>
      <c r="BAT8" s="27"/>
      <c r="BAU8" s="27"/>
      <c r="BAV8" s="27"/>
      <c r="BAW8" s="27"/>
      <c r="BAX8" s="27"/>
      <c r="BAY8" s="27"/>
      <c r="BAZ8" s="27"/>
      <c r="BBA8" s="27"/>
      <c r="BBB8" s="27"/>
      <c r="BBC8" s="27"/>
      <c r="BBD8" s="27"/>
      <c r="BBE8" s="27"/>
      <c r="BBF8" s="27"/>
      <c r="BBG8" s="27"/>
      <c r="BBH8" s="27"/>
      <c r="BBI8" s="27"/>
      <c r="BBJ8" s="27"/>
      <c r="BBK8" s="27"/>
      <c r="BBL8" s="27"/>
      <c r="BBM8" s="27"/>
      <c r="BBN8" s="27"/>
      <c r="BBO8" s="27"/>
      <c r="BBP8" s="27"/>
      <c r="BBQ8" s="27"/>
      <c r="BBR8" s="27"/>
      <c r="BBS8" s="27"/>
      <c r="BBT8" s="27"/>
      <c r="BBU8" s="27"/>
      <c r="BBV8" s="27"/>
      <c r="BBW8" s="27"/>
      <c r="BBX8" s="27"/>
      <c r="BBY8" s="27"/>
      <c r="BBZ8" s="27"/>
      <c r="BCA8" s="27"/>
      <c r="BCB8" s="27"/>
      <c r="BCC8" s="27"/>
      <c r="BCD8" s="27"/>
      <c r="BCE8" s="27"/>
      <c r="BCF8" s="27"/>
      <c r="BCG8" s="27"/>
      <c r="BCH8" s="27"/>
      <c r="BCI8" s="27"/>
      <c r="BCJ8" s="27"/>
      <c r="BCK8" s="27"/>
      <c r="BCL8" s="27"/>
      <c r="BCM8" s="27"/>
      <c r="BCN8" s="27"/>
      <c r="BCO8" s="27"/>
      <c r="BCP8" s="27"/>
      <c r="BCQ8" s="27"/>
      <c r="BCR8" s="27"/>
      <c r="BCS8" s="27"/>
      <c r="BCT8" s="27"/>
      <c r="BCU8" s="27"/>
      <c r="BCV8" s="27"/>
      <c r="BCW8" s="27"/>
      <c r="BCX8" s="27"/>
      <c r="BCY8" s="27"/>
      <c r="BCZ8" s="27"/>
      <c r="BDA8" s="27"/>
      <c r="BDB8" s="27"/>
      <c r="BDC8" s="27"/>
      <c r="BDD8" s="27"/>
      <c r="BDE8" s="27"/>
      <c r="BDF8" s="27"/>
      <c r="BDG8" s="27"/>
      <c r="BDH8" s="27"/>
      <c r="BDI8" s="27"/>
      <c r="BDJ8" s="27"/>
      <c r="BDK8" s="27"/>
      <c r="BDL8" s="27"/>
      <c r="BDM8" s="27"/>
      <c r="BDN8" s="27"/>
      <c r="BDO8" s="27"/>
      <c r="BDP8" s="27"/>
      <c r="BDQ8" s="27"/>
      <c r="BDR8" s="27"/>
      <c r="BDS8" s="27"/>
      <c r="BDT8" s="27"/>
      <c r="BDU8" s="27"/>
      <c r="BDV8" s="27"/>
      <c r="BDW8" s="27"/>
      <c r="BDX8" s="27"/>
      <c r="BDY8" s="27"/>
      <c r="BDZ8" s="27"/>
      <c r="BEA8" s="27"/>
      <c r="BEB8" s="27"/>
      <c r="BEC8" s="27"/>
      <c r="BED8" s="27"/>
      <c r="BEE8" s="27"/>
      <c r="BEF8" s="27"/>
      <c r="BEG8" s="27"/>
      <c r="BEH8" s="27"/>
      <c r="BEI8" s="27"/>
      <c r="BEJ8" s="27"/>
      <c r="BEK8" s="27"/>
      <c r="BEL8" s="27"/>
      <c r="BEM8" s="27"/>
      <c r="BEN8" s="27"/>
      <c r="BEO8" s="27"/>
      <c r="BEP8" s="27"/>
      <c r="BEQ8" s="27"/>
      <c r="BER8" s="27"/>
      <c r="BES8" s="27"/>
      <c r="BET8" s="27"/>
      <c r="BEU8" s="27"/>
      <c r="BEV8" s="27"/>
      <c r="BEW8" s="27"/>
      <c r="BEX8" s="27"/>
      <c r="BEY8" s="27"/>
      <c r="BEZ8" s="27"/>
      <c r="BFA8" s="27"/>
      <c r="BFB8" s="27"/>
      <c r="BFC8" s="27"/>
      <c r="BFD8" s="27"/>
      <c r="BFE8" s="27"/>
      <c r="BFF8" s="27"/>
      <c r="BFG8" s="27"/>
      <c r="BFH8" s="27"/>
      <c r="BFI8" s="27"/>
      <c r="BFJ8" s="27"/>
      <c r="BFK8" s="27"/>
      <c r="BFL8" s="27"/>
      <c r="BFM8" s="27"/>
      <c r="BFN8" s="27"/>
      <c r="BFO8" s="27"/>
      <c r="BFP8" s="27"/>
      <c r="BFQ8" s="27"/>
      <c r="BFR8" s="27"/>
      <c r="BFS8" s="27"/>
      <c r="BFT8" s="27"/>
      <c r="BFU8" s="27"/>
      <c r="BFV8" s="27"/>
      <c r="BFW8" s="27"/>
      <c r="BFX8" s="27"/>
      <c r="BFY8" s="27"/>
      <c r="BFZ8" s="27"/>
      <c r="BGA8" s="27"/>
      <c r="BGB8" s="27"/>
      <c r="BGC8" s="27"/>
      <c r="BGD8" s="27"/>
      <c r="BGE8" s="27"/>
      <c r="BGF8" s="27"/>
      <c r="BGG8" s="27"/>
      <c r="BGH8" s="27"/>
      <c r="BGI8" s="27"/>
      <c r="BGJ8" s="27"/>
      <c r="BGK8" s="27"/>
      <c r="BGL8" s="27"/>
      <c r="BGM8" s="27"/>
      <c r="BGN8" s="27"/>
      <c r="BGO8" s="27"/>
      <c r="BGP8" s="27"/>
      <c r="BGQ8" s="27"/>
      <c r="BGR8" s="27"/>
      <c r="BGS8" s="27"/>
      <c r="BGT8" s="27"/>
      <c r="BGU8" s="27"/>
      <c r="BGV8" s="27"/>
      <c r="BGW8" s="27"/>
      <c r="BGX8" s="27"/>
      <c r="BGY8" s="27"/>
      <c r="BGZ8" s="27"/>
      <c r="BHA8" s="27"/>
      <c r="BHB8" s="27"/>
      <c r="BHC8" s="27"/>
      <c r="BHD8" s="27"/>
      <c r="BHE8" s="27"/>
      <c r="BHF8" s="27"/>
      <c r="BHG8" s="27"/>
      <c r="BHH8" s="27"/>
      <c r="BHI8" s="27"/>
      <c r="BHJ8" s="27"/>
      <c r="BHK8" s="27"/>
      <c r="BHL8" s="27"/>
      <c r="BHM8" s="27"/>
      <c r="BHN8" s="27"/>
      <c r="BHO8" s="27"/>
      <c r="BHP8" s="27"/>
      <c r="BHQ8" s="27"/>
      <c r="BHR8" s="27"/>
      <c r="BHS8" s="27"/>
      <c r="BHT8" s="27"/>
      <c r="BHU8" s="27"/>
      <c r="BHV8" s="27"/>
      <c r="BHW8" s="27"/>
      <c r="BHX8" s="27"/>
      <c r="BHY8" s="27"/>
      <c r="BHZ8" s="27"/>
      <c r="BIA8" s="27"/>
      <c r="BIB8" s="27"/>
      <c r="BIC8" s="27"/>
      <c r="BID8" s="27"/>
      <c r="BIE8" s="27"/>
      <c r="BIF8" s="27"/>
      <c r="BIG8" s="27"/>
      <c r="BIH8" s="27"/>
      <c r="BII8" s="27"/>
      <c r="BIJ8" s="27"/>
      <c r="BIK8" s="27"/>
      <c r="BIL8" s="27"/>
      <c r="BIM8" s="27"/>
      <c r="BIN8" s="27"/>
      <c r="BIO8" s="27"/>
      <c r="BIP8" s="27"/>
      <c r="BIQ8" s="27"/>
      <c r="BIR8" s="27"/>
      <c r="BIS8" s="27"/>
      <c r="BIT8" s="27"/>
      <c r="BIU8" s="27"/>
      <c r="BIV8" s="27"/>
      <c r="BIW8" s="27"/>
      <c r="BIX8" s="27"/>
      <c r="BIY8" s="27"/>
      <c r="BIZ8" s="27"/>
      <c r="BJA8" s="27"/>
      <c r="BJB8" s="27"/>
      <c r="BJC8" s="27"/>
      <c r="BJD8" s="27"/>
      <c r="BJE8" s="27"/>
      <c r="BJF8" s="27"/>
      <c r="BJG8" s="27"/>
      <c r="BJH8" s="27"/>
      <c r="BJI8" s="27"/>
      <c r="BJJ8" s="27"/>
      <c r="BJK8" s="27"/>
      <c r="BJL8" s="27"/>
      <c r="BJM8" s="27"/>
      <c r="BJN8" s="27"/>
      <c r="BJO8" s="27"/>
      <c r="BJP8" s="27"/>
      <c r="BJQ8" s="27"/>
      <c r="BJR8" s="27"/>
      <c r="BJS8" s="27"/>
      <c r="BJT8" s="27"/>
      <c r="BJU8" s="27"/>
      <c r="BJV8" s="27"/>
      <c r="BJW8" s="27"/>
      <c r="BJX8" s="27"/>
      <c r="BJY8" s="27"/>
      <c r="BJZ8" s="27"/>
      <c r="BKA8" s="27"/>
      <c r="BKB8" s="27"/>
      <c r="BKC8" s="27"/>
      <c r="BKD8" s="27"/>
      <c r="BKE8" s="27"/>
      <c r="BKF8" s="27"/>
      <c r="BKG8" s="27"/>
      <c r="BKH8" s="27"/>
      <c r="BKI8" s="27"/>
      <c r="BKJ8" s="27"/>
      <c r="BKK8" s="27"/>
      <c r="BKL8" s="27"/>
      <c r="BKM8" s="27"/>
      <c r="BKN8" s="27"/>
      <c r="BKO8" s="27"/>
      <c r="BKP8" s="27"/>
      <c r="BKQ8" s="27"/>
      <c r="BKR8" s="27"/>
      <c r="BKS8" s="27"/>
      <c r="BKT8" s="27"/>
      <c r="BKU8" s="27"/>
      <c r="BKV8" s="27"/>
      <c r="BKW8" s="27"/>
      <c r="BKX8" s="27"/>
      <c r="BKY8" s="27"/>
      <c r="BKZ8" s="27"/>
      <c r="BLA8" s="27"/>
      <c r="BLB8" s="27"/>
      <c r="BLC8" s="27"/>
      <c r="BLD8" s="27"/>
      <c r="BLE8" s="27"/>
      <c r="BLF8" s="27"/>
      <c r="BLG8" s="27"/>
      <c r="BLH8" s="27"/>
      <c r="BLI8" s="27"/>
      <c r="BLJ8" s="27"/>
      <c r="BLK8" s="27"/>
      <c r="BLL8" s="27"/>
      <c r="BLM8" s="27"/>
      <c r="BLN8" s="27"/>
      <c r="BLO8" s="27"/>
      <c r="BLP8" s="27"/>
      <c r="BLQ8" s="27"/>
      <c r="BLR8" s="27"/>
      <c r="BLS8" s="27"/>
      <c r="BLT8" s="27"/>
      <c r="BLU8" s="27"/>
      <c r="BLV8" s="27"/>
      <c r="BLW8" s="27"/>
      <c r="BLX8" s="27"/>
      <c r="BLY8" s="27"/>
      <c r="BLZ8" s="27"/>
      <c r="BMA8" s="27"/>
      <c r="BMB8" s="27"/>
      <c r="BMC8" s="27"/>
      <c r="BMD8" s="27"/>
      <c r="BME8" s="27"/>
      <c r="BMF8" s="27"/>
      <c r="BMG8" s="27"/>
      <c r="BMH8" s="27"/>
      <c r="BMI8" s="27"/>
      <c r="BMJ8" s="27"/>
      <c r="BMK8" s="27"/>
      <c r="BML8" s="27"/>
      <c r="BMM8" s="27"/>
      <c r="BMN8" s="27"/>
      <c r="BMO8" s="27"/>
      <c r="BMP8" s="27"/>
      <c r="BMQ8" s="27"/>
      <c r="BMR8" s="27"/>
      <c r="BMS8" s="27"/>
      <c r="BMT8" s="27"/>
      <c r="BMU8" s="27"/>
      <c r="BMV8" s="27"/>
      <c r="BMW8" s="27"/>
      <c r="BMX8" s="27"/>
      <c r="BMY8" s="27"/>
      <c r="BMZ8" s="27"/>
      <c r="BNA8" s="27"/>
      <c r="BNB8" s="27"/>
      <c r="BNC8" s="27"/>
      <c r="BND8" s="27"/>
      <c r="BNE8" s="27"/>
      <c r="BNF8" s="27"/>
      <c r="BNG8" s="27"/>
      <c r="BNH8" s="27"/>
      <c r="BNI8" s="27"/>
      <c r="BNJ8" s="27"/>
      <c r="BNK8" s="27"/>
      <c r="BNL8" s="27"/>
      <c r="BNM8" s="27"/>
      <c r="BNN8" s="27"/>
      <c r="BNO8" s="27"/>
      <c r="BNP8" s="27"/>
      <c r="BNQ8" s="27"/>
      <c r="BNR8" s="27"/>
      <c r="BNS8" s="27"/>
      <c r="BNT8" s="27"/>
      <c r="BNU8" s="27"/>
      <c r="BNV8" s="27"/>
      <c r="BNW8" s="27"/>
      <c r="BNX8" s="27"/>
      <c r="BNY8" s="27"/>
      <c r="BNZ8" s="27"/>
      <c r="BOA8" s="27"/>
      <c r="BOB8" s="27"/>
      <c r="BOC8" s="27"/>
      <c r="BOD8" s="27"/>
      <c r="BOE8" s="27"/>
      <c r="BOF8" s="27"/>
      <c r="BOG8" s="27"/>
      <c r="BOH8" s="27"/>
      <c r="BOI8" s="27"/>
      <c r="BOJ8" s="27"/>
      <c r="BOK8" s="27"/>
      <c r="BOL8" s="27"/>
      <c r="BOM8" s="27"/>
      <c r="BON8" s="27"/>
      <c r="BOO8" s="27"/>
      <c r="BOP8" s="27"/>
      <c r="BOQ8" s="27"/>
      <c r="BOR8" s="27"/>
      <c r="BOS8" s="27"/>
      <c r="BOT8" s="27"/>
      <c r="BOU8" s="27"/>
      <c r="BOV8" s="27"/>
      <c r="BOW8" s="27"/>
      <c r="BOX8" s="27"/>
      <c r="BOY8" s="27"/>
      <c r="BOZ8" s="27"/>
      <c r="BPA8" s="27"/>
      <c r="BPB8" s="27"/>
      <c r="BPC8" s="27"/>
      <c r="BPD8" s="27"/>
      <c r="BPE8" s="27"/>
      <c r="BPF8" s="27"/>
      <c r="BPG8" s="27"/>
      <c r="BPH8" s="27"/>
      <c r="BPI8" s="27"/>
      <c r="BPJ8" s="27"/>
      <c r="BPK8" s="27"/>
      <c r="BPL8" s="27"/>
      <c r="BPM8" s="27"/>
      <c r="BPN8" s="27"/>
      <c r="BPO8" s="27"/>
      <c r="BPP8" s="27"/>
      <c r="BPQ8" s="27"/>
      <c r="BPR8" s="27"/>
      <c r="BPS8" s="27"/>
      <c r="BPT8" s="27"/>
      <c r="BPU8" s="27"/>
      <c r="BPV8" s="27"/>
      <c r="BPW8" s="27"/>
      <c r="BPX8" s="27"/>
      <c r="BPY8" s="27"/>
      <c r="BPZ8" s="27"/>
      <c r="BQA8" s="27"/>
      <c r="BQB8" s="27"/>
      <c r="BQC8" s="27"/>
      <c r="BQD8" s="27"/>
      <c r="BQE8" s="27"/>
      <c r="BQF8" s="27"/>
      <c r="BQG8" s="27"/>
      <c r="BQH8" s="27"/>
      <c r="BQI8" s="27"/>
      <c r="BQJ8" s="27"/>
      <c r="BQK8" s="27"/>
      <c r="BQL8" s="27"/>
      <c r="BQM8" s="27"/>
      <c r="BQN8" s="27"/>
      <c r="BQO8" s="27"/>
      <c r="BQP8" s="27"/>
      <c r="BQQ8" s="27"/>
      <c r="BQR8" s="27"/>
      <c r="BQS8" s="27"/>
      <c r="BQT8" s="27"/>
      <c r="BQU8" s="27"/>
      <c r="BQV8" s="27"/>
      <c r="BQW8" s="27"/>
      <c r="BQX8" s="27"/>
      <c r="BQY8" s="27"/>
      <c r="BQZ8" s="27"/>
      <c r="BRA8" s="27"/>
      <c r="BRB8" s="27"/>
      <c r="BRC8" s="27"/>
      <c r="BRD8" s="27"/>
      <c r="BRE8" s="27"/>
      <c r="BRF8" s="27"/>
      <c r="BRG8" s="27"/>
      <c r="BRH8" s="27"/>
      <c r="BRI8" s="27"/>
      <c r="BRJ8" s="27"/>
      <c r="BRK8" s="27"/>
      <c r="BRL8" s="27"/>
      <c r="BRM8" s="27"/>
      <c r="BRN8" s="27"/>
      <c r="BRO8" s="27"/>
      <c r="BRP8" s="27"/>
      <c r="BRQ8" s="27"/>
      <c r="BRR8" s="27"/>
      <c r="BRS8" s="27"/>
      <c r="BRT8" s="27"/>
      <c r="BRU8" s="27"/>
      <c r="BRV8" s="27"/>
      <c r="BRW8" s="27"/>
      <c r="BRX8" s="27"/>
      <c r="BRY8" s="27"/>
      <c r="BRZ8" s="27"/>
      <c r="BSA8" s="27"/>
      <c r="BSB8" s="27"/>
      <c r="BSC8" s="27"/>
      <c r="BSD8" s="27"/>
      <c r="BSE8" s="27"/>
      <c r="BSF8" s="27"/>
      <c r="BSG8" s="27"/>
      <c r="BSH8" s="27"/>
      <c r="BSI8" s="27"/>
      <c r="BSJ8" s="27"/>
      <c r="BSK8" s="27"/>
      <c r="BSL8" s="27"/>
      <c r="BSM8" s="27"/>
      <c r="BSN8" s="27"/>
      <c r="BSO8" s="27"/>
      <c r="BSP8" s="27"/>
      <c r="BSQ8" s="27"/>
      <c r="BSR8" s="27"/>
      <c r="BSS8" s="27"/>
      <c r="BST8" s="27"/>
      <c r="BSU8" s="27"/>
      <c r="BSV8" s="27"/>
      <c r="BSW8" s="27"/>
      <c r="BSX8" s="27"/>
      <c r="BSY8" s="27"/>
      <c r="BSZ8" s="27"/>
      <c r="BTA8" s="27"/>
      <c r="BTB8" s="27"/>
      <c r="BTC8" s="27"/>
      <c r="BTD8" s="27"/>
      <c r="BTE8" s="27"/>
      <c r="BTF8" s="27"/>
      <c r="BTG8" s="27"/>
      <c r="BTH8" s="27"/>
      <c r="BTI8" s="27"/>
      <c r="BTJ8" s="27"/>
      <c r="BTK8" s="27"/>
      <c r="BTL8" s="27"/>
      <c r="BTM8" s="27"/>
      <c r="BTN8" s="27"/>
      <c r="BTO8" s="27"/>
      <c r="BTP8" s="27"/>
      <c r="BTQ8" s="27"/>
      <c r="BTR8" s="27"/>
      <c r="BTS8" s="27"/>
      <c r="BTT8" s="27"/>
      <c r="BTU8" s="27"/>
      <c r="BTV8" s="27"/>
      <c r="BTW8" s="27"/>
      <c r="BTX8" s="27"/>
      <c r="BTY8" s="27"/>
      <c r="BTZ8" s="27"/>
      <c r="BUA8" s="27"/>
      <c r="BUB8" s="27"/>
      <c r="BUC8" s="27"/>
      <c r="BUD8" s="27"/>
      <c r="BUE8" s="27"/>
      <c r="BUF8" s="27"/>
      <c r="BUG8" s="27"/>
      <c r="BUH8" s="27"/>
      <c r="BUI8" s="27"/>
      <c r="BUJ8" s="27"/>
      <c r="BUK8" s="27"/>
      <c r="BUL8" s="27"/>
      <c r="BUM8" s="27"/>
      <c r="BUN8" s="27"/>
      <c r="BUO8" s="27"/>
      <c r="BUP8" s="27"/>
      <c r="BUQ8" s="27"/>
      <c r="BUR8" s="27"/>
      <c r="BUS8" s="27"/>
      <c r="BUT8" s="27"/>
      <c r="BUU8" s="27"/>
      <c r="BUV8" s="27"/>
      <c r="BUW8" s="27"/>
      <c r="BUX8" s="27"/>
      <c r="BUY8" s="27"/>
      <c r="BUZ8" s="27"/>
      <c r="BVA8" s="27"/>
      <c r="BVB8" s="27"/>
      <c r="BVC8" s="27"/>
      <c r="BVD8" s="27"/>
      <c r="BVE8" s="27"/>
      <c r="BVF8" s="27"/>
      <c r="BVG8" s="27"/>
      <c r="BVH8" s="27"/>
      <c r="BVI8" s="27"/>
      <c r="BVJ8" s="27"/>
      <c r="BVK8" s="27"/>
      <c r="BVL8" s="27"/>
      <c r="BVM8" s="27"/>
      <c r="BVN8" s="27"/>
      <c r="BVO8" s="27"/>
      <c r="BVP8" s="27"/>
      <c r="BVQ8" s="27"/>
      <c r="BVR8" s="27"/>
      <c r="BVS8" s="27"/>
      <c r="BVT8" s="27"/>
      <c r="BVU8" s="27"/>
      <c r="BVV8" s="27"/>
      <c r="BVW8" s="27"/>
      <c r="BVX8" s="27"/>
      <c r="BVY8" s="27"/>
      <c r="BVZ8" s="27"/>
      <c r="BWA8" s="27"/>
      <c r="BWB8" s="27"/>
      <c r="BWC8" s="27"/>
      <c r="BWD8" s="27"/>
      <c r="BWE8" s="27"/>
      <c r="BWF8" s="27"/>
      <c r="BWG8" s="27"/>
      <c r="BWH8" s="27"/>
      <c r="BWI8" s="27"/>
      <c r="BWJ8" s="27"/>
      <c r="BWK8" s="27"/>
      <c r="BWL8" s="27"/>
      <c r="BWM8" s="27"/>
      <c r="BWN8" s="27"/>
      <c r="BWO8" s="27"/>
      <c r="BWP8" s="27"/>
      <c r="BWQ8" s="27"/>
      <c r="BWR8" s="27"/>
      <c r="BWS8" s="27"/>
      <c r="BWT8" s="27"/>
      <c r="BWU8" s="27"/>
      <c r="BWV8" s="27"/>
      <c r="BWW8" s="27"/>
      <c r="BWX8" s="27"/>
      <c r="BWY8" s="27"/>
      <c r="BWZ8" s="27"/>
      <c r="BXA8" s="27"/>
      <c r="BXB8" s="27"/>
      <c r="BXC8" s="27"/>
      <c r="BXD8" s="27"/>
      <c r="BXE8" s="27"/>
      <c r="BXF8" s="27"/>
      <c r="BXG8" s="27"/>
      <c r="BXH8" s="27"/>
      <c r="BXI8" s="27"/>
      <c r="BXJ8" s="27"/>
      <c r="BXK8" s="27"/>
      <c r="BXL8" s="27"/>
      <c r="BXM8" s="27"/>
      <c r="BXN8" s="27"/>
      <c r="BXO8" s="27"/>
      <c r="BXP8" s="27"/>
      <c r="BXQ8" s="27"/>
      <c r="BXR8" s="27"/>
      <c r="BXS8" s="27"/>
      <c r="BXT8" s="27"/>
      <c r="BXU8" s="27"/>
      <c r="BXV8" s="27"/>
      <c r="BXW8" s="27"/>
      <c r="BXX8" s="27"/>
      <c r="BXY8" s="27"/>
      <c r="BXZ8" s="27"/>
      <c r="BYA8" s="27"/>
      <c r="BYB8" s="27"/>
      <c r="BYC8" s="27"/>
      <c r="BYD8" s="27"/>
      <c r="BYE8" s="27"/>
      <c r="BYF8" s="27"/>
      <c r="BYG8" s="27"/>
      <c r="BYH8" s="27"/>
      <c r="BYI8" s="27"/>
      <c r="BYJ8" s="27"/>
      <c r="BYK8" s="27"/>
      <c r="BYL8" s="27"/>
      <c r="BYM8" s="27"/>
      <c r="BYN8" s="27"/>
      <c r="BYO8" s="27"/>
      <c r="BYP8" s="27"/>
      <c r="BYQ8" s="27"/>
      <c r="BYR8" s="27"/>
      <c r="BYS8" s="27"/>
      <c r="BYT8" s="27"/>
      <c r="BYU8" s="27"/>
      <c r="BYV8" s="27"/>
      <c r="BYW8" s="27"/>
      <c r="BYX8" s="27"/>
      <c r="BYY8" s="27"/>
      <c r="BYZ8" s="27"/>
      <c r="BZA8" s="27"/>
      <c r="BZB8" s="27"/>
      <c r="BZC8" s="27"/>
      <c r="BZD8" s="27"/>
      <c r="BZE8" s="27"/>
      <c r="BZF8" s="27"/>
      <c r="BZG8" s="27"/>
      <c r="BZH8" s="27"/>
      <c r="BZI8" s="27"/>
      <c r="BZJ8" s="27"/>
      <c r="BZK8" s="27"/>
      <c r="BZL8" s="27"/>
      <c r="BZM8" s="27"/>
      <c r="BZN8" s="27"/>
      <c r="BZO8" s="27"/>
      <c r="BZP8" s="27"/>
      <c r="BZQ8" s="27"/>
      <c r="BZR8" s="27"/>
      <c r="BZS8" s="27"/>
      <c r="BZT8" s="27"/>
      <c r="BZU8" s="27"/>
      <c r="BZV8" s="27"/>
      <c r="BZW8" s="27"/>
      <c r="BZX8" s="27"/>
      <c r="BZY8" s="27"/>
      <c r="BZZ8" s="27"/>
      <c r="CAA8" s="27"/>
      <c r="CAB8" s="27"/>
      <c r="CAC8" s="27"/>
      <c r="CAD8" s="27"/>
      <c r="CAE8" s="27"/>
      <c r="CAF8" s="27"/>
      <c r="CAG8" s="27"/>
      <c r="CAH8" s="27"/>
      <c r="CAI8" s="27"/>
      <c r="CAJ8" s="27"/>
      <c r="CAK8" s="27"/>
      <c r="CAL8" s="27"/>
      <c r="CAM8" s="27"/>
      <c r="CAN8" s="27"/>
      <c r="CAO8" s="27"/>
      <c r="CAP8" s="27"/>
      <c r="CAQ8" s="27"/>
      <c r="CAR8" s="27"/>
      <c r="CAS8" s="27"/>
      <c r="CAT8" s="27"/>
      <c r="CAU8" s="27"/>
      <c r="CAV8" s="27"/>
      <c r="CAW8" s="27"/>
      <c r="CAX8" s="27"/>
      <c r="CAY8" s="27"/>
      <c r="CAZ8" s="27"/>
      <c r="CBA8" s="27"/>
      <c r="CBB8" s="27"/>
      <c r="CBC8" s="27"/>
      <c r="CBD8" s="27"/>
      <c r="CBE8" s="27"/>
      <c r="CBF8" s="27"/>
      <c r="CBG8" s="27"/>
      <c r="CBH8" s="27"/>
      <c r="CBI8" s="27"/>
      <c r="CBJ8" s="27"/>
      <c r="CBK8" s="27"/>
      <c r="CBL8" s="27"/>
      <c r="CBM8" s="27"/>
      <c r="CBN8" s="27"/>
      <c r="CBO8" s="27"/>
      <c r="CBP8" s="27"/>
      <c r="CBQ8" s="27"/>
      <c r="CBR8" s="27"/>
      <c r="CBS8" s="27"/>
      <c r="CBT8" s="27"/>
      <c r="CBU8" s="27"/>
      <c r="CBV8" s="27"/>
      <c r="CBW8" s="27"/>
      <c r="CBX8" s="27"/>
      <c r="CBY8" s="27"/>
      <c r="CBZ8" s="27"/>
      <c r="CCA8" s="27"/>
      <c r="CCB8" s="27"/>
      <c r="CCC8" s="27"/>
      <c r="CCD8" s="27"/>
      <c r="CCE8" s="27"/>
      <c r="CCF8" s="27"/>
      <c r="CCG8" s="27"/>
      <c r="CCH8" s="27"/>
      <c r="CCI8" s="27"/>
      <c r="CCJ8" s="27"/>
      <c r="CCK8" s="27"/>
      <c r="CCL8" s="27"/>
      <c r="CCM8" s="27"/>
      <c r="CCN8" s="27"/>
      <c r="CCO8" s="27"/>
      <c r="CCP8" s="27"/>
      <c r="CCQ8" s="27"/>
      <c r="CCR8" s="27"/>
      <c r="CCS8" s="27"/>
      <c r="CCT8" s="27"/>
      <c r="CCU8" s="27"/>
      <c r="CCV8" s="27"/>
      <c r="CCW8" s="27"/>
      <c r="CCX8" s="27"/>
      <c r="CCY8" s="27"/>
      <c r="CCZ8" s="27"/>
      <c r="CDA8" s="27"/>
      <c r="CDB8" s="27"/>
      <c r="CDC8" s="27"/>
      <c r="CDD8" s="27"/>
      <c r="CDE8" s="27"/>
      <c r="CDF8" s="27"/>
      <c r="CDG8" s="27"/>
      <c r="CDH8" s="27"/>
      <c r="CDI8" s="27"/>
      <c r="CDJ8" s="27"/>
      <c r="CDK8" s="27"/>
      <c r="CDL8" s="27"/>
      <c r="CDM8" s="27"/>
      <c r="CDN8" s="27"/>
      <c r="CDO8" s="27"/>
      <c r="CDP8" s="27"/>
      <c r="CDQ8" s="27"/>
      <c r="CDR8" s="27"/>
      <c r="CDS8" s="27"/>
      <c r="CDT8" s="27"/>
      <c r="CDU8" s="27"/>
      <c r="CDV8" s="27"/>
      <c r="CDW8" s="27"/>
      <c r="CDX8" s="27"/>
      <c r="CDY8" s="27"/>
      <c r="CDZ8" s="27"/>
      <c r="CEA8" s="27"/>
      <c r="CEB8" s="27"/>
      <c r="CEC8" s="27"/>
      <c r="CED8" s="27"/>
      <c r="CEE8" s="27"/>
      <c r="CEF8" s="27"/>
      <c r="CEG8" s="27"/>
      <c r="CEH8" s="27"/>
      <c r="CEI8" s="27"/>
      <c r="CEJ8" s="27"/>
      <c r="CEK8" s="27"/>
      <c r="CEL8" s="27"/>
      <c r="CEM8" s="27"/>
      <c r="CEN8" s="27"/>
      <c r="CEO8" s="27"/>
      <c r="CEP8" s="27"/>
      <c r="CEQ8" s="27"/>
      <c r="CER8" s="27"/>
      <c r="CES8" s="27"/>
      <c r="CET8" s="27"/>
      <c r="CEU8" s="27"/>
      <c r="CEV8" s="27"/>
      <c r="CEW8" s="27"/>
      <c r="CEX8" s="27"/>
      <c r="CEY8" s="27"/>
      <c r="CEZ8" s="27"/>
      <c r="CFA8" s="27"/>
      <c r="CFB8" s="27"/>
      <c r="CFC8" s="27"/>
      <c r="CFD8" s="27"/>
      <c r="CFE8" s="27"/>
      <c r="CFF8" s="27"/>
      <c r="CFG8" s="27"/>
      <c r="CFH8" s="27"/>
      <c r="CFI8" s="27"/>
      <c r="CFJ8" s="27"/>
      <c r="CFK8" s="27"/>
      <c r="CFL8" s="27"/>
      <c r="CFM8" s="27"/>
      <c r="CFN8" s="27"/>
      <c r="CFO8" s="27"/>
      <c r="CFP8" s="27"/>
      <c r="CFQ8" s="27"/>
      <c r="CFR8" s="27"/>
      <c r="CFS8" s="27"/>
      <c r="CFT8" s="27"/>
      <c r="CFU8" s="27"/>
      <c r="CFV8" s="27"/>
      <c r="CFW8" s="27"/>
      <c r="CFX8" s="27"/>
      <c r="CFY8" s="27"/>
      <c r="CFZ8" s="27"/>
      <c r="CGA8" s="27"/>
      <c r="CGB8" s="27"/>
      <c r="CGC8" s="27"/>
      <c r="CGD8" s="27"/>
      <c r="CGE8" s="27"/>
      <c r="CGF8" s="27"/>
      <c r="CGG8" s="27"/>
      <c r="CGH8" s="27"/>
      <c r="CGI8" s="27"/>
      <c r="CGJ8" s="27"/>
      <c r="CGK8" s="27"/>
      <c r="CGL8" s="27"/>
      <c r="CGM8" s="27"/>
      <c r="CGN8" s="27"/>
      <c r="CGO8" s="27"/>
      <c r="CGP8" s="27"/>
      <c r="CGQ8" s="27"/>
      <c r="CGR8" s="27"/>
      <c r="CGS8" s="27"/>
      <c r="CGT8" s="27"/>
      <c r="CGU8" s="27"/>
      <c r="CGV8" s="27"/>
      <c r="CGW8" s="27"/>
      <c r="CGX8" s="27"/>
      <c r="CGY8" s="27"/>
      <c r="CGZ8" s="27"/>
      <c r="CHA8" s="27"/>
      <c r="CHB8" s="27"/>
      <c r="CHC8" s="27"/>
      <c r="CHD8" s="27"/>
      <c r="CHE8" s="27"/>
      <c r="CHF8" s="27"/>
      <c r="CHG8" s="27"/>
      <c r="CHH8" s="27"/>
      <c r="CHI8" s="27"/>
      <c r="CHJ8" s="27"/>
      <c r="CHK8" s="27"/>
      <c r="CHL8" s="27"/>
      <c r="CHM8" s="27"/>
      <c r="CHN8" s="27"/>
      <c r="CHO8" s="27"/>
      <c r="CHP8" s="27"/>
      <c r="CHQ8" s="27"/>
      <c r="CHR8" s="27"/>
      <c r="CHS8" s="27"/>
      <c r="CHT8" s="27"/>
      <c r="CHU8" s="27"/>
      <c r="CHV8" s="27"/>
      <c r="CHW8" s="27"/>
      <c r="CHX8" s="27"/>
      <c r="CHY8" s="27"/>
      <c r="CHZ8" s="27"/>
      <c r="CIA8" s="27"/>
      <c r="CIB8" s="27"/>
      <c r="CIC8" s="27"/>
      <c r="CID8" s="27"/>
      <c r="CIE8" s="27"/>
      <c r="CIF8" s="27"/>
      <c r="CIG8" s="27"/>
      <c r="CIH8" s="27"/>
      <c r="CII8" s="27"/>
      <c r="CIJ8" s="27"/>
      <c r="CIK8" s="27"/>
      <c r="CIL8" s="27"/>
      <c r="CIM8" s="27"/>
      <c r="CIN8" s="27"/>
      <c r="CIO8" s="27"/>
      <c r="CIP8" s="27"/>
      <c r="CIQ8" s="27"/>
      <c r="CIR8" s="27"/>
      <c r="CIS8" s="27"/>
      <c r="CIT8" s="27"/>
      <c r="CIU8" s="27"/>
      <c r="CIV8" s="27"/>
      <c r="CIW8" s="27"/>
      <c r="CIX8" s="27"/>
      <c r="CIY8" s="27"/>
      <c r="CIZ8" s="27"/>
      <c r="CJA8" s="27"/>
      <c r="CJB8" s="27"/>
      <c r="CJC8" s="27"/>
      <c r="CJD8" s="27"/>
      <c r="CJE8" s="27"/>
      <c r="CJF8" s="27"/>
      <c r="CJG8" s="27"/>
      <c r="CJH8" s="27"/>
      <c r="CJI8" s="27"/>
      <c r="CJJ8" s="27"/>
      <c r="CJK8" s="27"/>
      <c r="CJL8" s="27"/>
      <c r="CJM8" s="27"/>
      <c r="CJN8" s="27"/>
      <c r="CJO8" s="27"/>
      <c r="CJP8" s="27"/>
      <c r="CJQ8" s="27"/>
      <c r="CJR8" s="27"/>
      <c r="CJS8" s="27"/>
      <c r="CJT8" s="27"/>
      <c r="CJU8" s="27"/>
      <c r="CJV8" s="27"/>
      <c r="CJW8" s="27"/>
      <c r="CJX8" s="27"/>
      <c r="CJY8" s="27"/>
      <c r="CJZ8" s="27"/>
      <c r="CKA8" s="27"/>
      <c r="CKB8" s="27"/>
      <c r="CKC8" s="27"/>
      <c r="CKD8" s="27"/>
      <c r="CKE8" s="27"/>
      <c r="CKF8" s="27"/>
      <c r="CKG8" s="27"/>
      <c r="CKH8" s="27"/>
      <c r="CKI8" s="27"/>
      <c r="CKJ8" s="27"/>
      <c r="CKK8" s="27"/>
      <c r="CKL8" s="27"/>
      <c r="CKM8" s="27"/>
      <c r="CKN8" s="27"/>
      <c r="CKO8" s="27"/>
      <c r="CKP8" s="27"/>
      <c r="CKQ8" s="27"/>
      <c r="CKR8" s="27"/>
      <c r="CKS8" s="27"/>
      <c r="CKT8" s="27"/>
      <c r="CKU8" s="27"/>
      <c r="CKV8" s="27"/>
      <c r="CKW8" s="27"/>
      <c r="CKX8" s="27"/>
      <c r="CKY8" s="27"/>
      <c r="CKZ8" s="27"/>
      <c r="CLA8" s="27"/>
      <c r="CLB8" s="27"/>
      <c r="CLC8" s="27"/>
      <c r="CLD8" s="27"/>
      <c r="CLE8" s="27"/>
      <c r="CLF8" s="27"/>
      <c r="CLG8" s="27"/>
      <c r="CLH8" s="27"/>
      <c r="CLI8" s="27"/>
      <c r="CLJ8" s="27"/>
      <c r="CLK8" s="27"/>
      <c r="CLL8" s="27"/>
      <c r="CLM8" s="27"/>
      <c r="CLN8" s="27"/>
      <c r="CLO8" s="27"/>
      <c r="CLP8" s="27"/>
      <c r="CLQ8" s="27"/>
      <c r="CLR8" s="27"/>
      <c r="CLS8" s="27"/>
      <c r="CLT8" s="27"/>
      <c r="CLU8" s="27"/>
      <c r="CLV8" s="27"/>
      <c r="CLW8" s="27"/>
      <c r="CLX8" s="27"/>
      <c r="CLY8" s="27"/>
      <c r="CLZ8" s="27"/>
      <c r="CMA8" s="27"/>
      <c r="CMB8" s="27"/>
      <c r="CMC8" s="27"/>
      <c r="CMD8" s="27"/>
      <c r="CME8" s="27"/>
      <c r="CMF8" s="27"/>
      <c r="CMG8" s="27"/>
      <c r="CMH8" s="27"/>
      <c r="CMI8" s="27"/>
      <c r="CMJ8" s="27"/>
      <c r="CMK8" s="27"/>
      <c r="CML8" s="27"/>
      <c r="CMM8" s="27"/>
      <c r="CMN8" s="27"/>
      <c r="CMO8" s="27"/>
      <c r="CMP8" s="27"/>
      <c r="CMQ8" s="27"/>
      <c r="CMR8" s="27"/>
      <c r="CMS8" s="27"/>
      <c r="CMT8" s="27"/>
      <c r="CMU8" s="27"/>
      <c r="CMV8" s="27"/>
      <c r="CMW8" s="27"/>
      <c r="CMX8" s="27"/>
      <c r="CMY8" s="27"/>
      <c r="CMZ8" s="27"/>
      <c r="CNA8" s="27"/>
      <c r="CNB8" s="27"/>
      <c r="CNC8" s="27"/>
      <c r="CND8" s="27"/>
      <c r="CNE8" s="27"/>
      <c r="CNF8" s="27"/>
      <c r="CNG8" s="27"/>
      <c r="CNH8" s="27"/>
      <c r="CNI8" s="27"/>
      <c r="CNJ8" s="27"/>
      <c r="CNK8" s="27"/>
      <c r="CNL8" s="27"/>
      <c r="CNM8" s="27"/>
      <c r="CNN8" s="27"/>
      <c r="CNO8" s="27"/>
      <c r="CNP8" s="27"/>
      <c r="CNQ8" s="27"/>
      <c r="CNR8" s="27"/>
      <c r="CNS8" s="27"/>
      <c r="CNT8" s="27"/>
      <c r="CNU8" s="27"/>
      <c r="CNV8" s="27"/>
      <c r="CNW8" s="27"/>
      <c r="CNX8" s="27"/>
      <c r="CNY8" s="27"/>
      <c r="CNZ8" s="27"/>
      <c r="COA8" s="27"/>
      <c r="COB8" s="27"/>
      <c r="COC8" s="27"/>
      <c r="COD8" s="27"/>
      <c r="COE8" s="27"/>
      <c r="COF8" s="27"/>
      <c r="COG8" s="27"/>
      <c r="COH8" s="27"/>
      <c r="COI8" s="27"/>
      <c r="COJ8" s="27"/>
      <c r="COK8" s="27"/>
      <c r="COL8" s="27"/>
      <c r="COM8" s="27"/>
      <c r="CON8" s="27"/>
      <c r="COO8" s="27"/>
      <c r="COP8" s="27"/>
      <c r="COQ8" s="27"/>
      <c r="COR8" s="27"/>
      <c r="COS8" s="27"/>
      <c r="COT8" s="27"/>
      <c r="COU8" s="27"/>
      <c r="COV8" s="27"/>
      <c r="COW8" s="27"/>
      <c r="COX8" s="27"/>
      <c r="COY8" s="27"/>
      <c r="COZ8" s="27"/>
      <c r="CPA8" s="27"/>
      <c r="CPB8" s="27"/>
      <c r="CPC8" s="27"/>
      <c r="CPD8" s="27"/>
      <c r="CPE8" s="27"/>
      <c r="CPF8" s="27"/>
      <c r="CPG8" s="27"/>
      <c r="CPH8" s="27"/>
      <c r="CPI8" s="27"/>
      <c r="CPJ8" s="27"/>
      <c r="CPK8" s="27"/>
      <c r="CPL8" s="27"/>
      <c r="CPM8" s="27"/>
      <c r="CPN8" s="27"/>
      <c r="CPO8" s="27"/>
      <c r="CPP8" s="27"/>
      <c r="CPQ8" s="27"/>
      <c r="CPR8" s="27"/>
      <c r="CPS8" s="27"/>
      <c r="CPT8" s="27"/>
      <c r="CPU8" s="27"/>
      <c r="CPV8" s="27"/>
      <c r="CPW8" s="27"/>
      <c r="CPX8" s="27"/>
      <c r="CPY8" s="27"/>
      <c r="CPZ8" s="27"/>
      <c r="CQA8" s="27"/>
      <c r="CQB8" s="27"/>
      <c r="CQC8" s="27"/>
      <c r="CQD8" s="27"/>
      <c r="CQE8" s="27"/>
      <c r="CQF8" s="27"/>
      <c r="CQG8" s="27"/>
      <c r="CQH8" s="27"/>
      <c r="CQI8" s="27"/>
      <c r="CQJ8" s="27"/>
      <c r="CQK8" s="27"/>
      <c r="CQL8" s="27"/>
      <c r="CQM8" s="27"/>
      <c r="CQN8" s="27"/>
      <c r="CQO8" s="27"/>
      <c r="CQP8" s="27"/>
      <c r="CQQ8" s="27"/>
      <c r="CQR8" s="27"/>
      <c r="CQS8" s="27"/>
      <c r="CQT8" s="27"/>
      <c r="CQU8" s="27"/>
      <c r="CQV8" s="27"/>
      <c r="CQW8" s="27"/>
      <c r="CQX8" s="27"/>
      <c r="CQY8" s="27"/>
      <c r="CQZ8" s="27"/>
      <c r="CRA8" s="27"/>
      <c r="CRB8" s="27"/>
      <c r="CRC8" s="27"/>
      <c r="CRD8" s="27"/>
      <c r="CRE8" s="27"/>
      <c r="CRF8" s="27"/>
      <c r="CRG8" s="27"/>
      <c r="CRH8" s="27"/>
      <c r="CRI8" s="27"/>
      <c r="CRJ8" s="27"/>
      <c r="CRK8" s="27"/>
      <c r="CRL8" s="27"/>
      <c r="CRM8" s="27"/>
      <c r="CRN8" s="27"/>
      <c r="CRO8" s="27"/>
      <c r="CRP8" s="27"/>
      <c r="CRQ8" s="27"/>
      <c r="CRR8" s="27"/>
      <c r="CRS8" s="27"/>
      <c r="CRT8" s="27"/>
      <c r="CRU8" s="27"/>
      <c r="CRV8" s="27"/>
      <c r="CRW8" s="27"/>
      <c r="CRX8" s="27"/>
      <c r="CRY8" s="27"/>
      <c r="CRZ8" s="27"/>
      <c r="CSA8" s="27"/>
      <c r="CSB8" s="27"/>
      <c r="CSC8" s="27"/>
      <c r="CSD8" s="27"/>
      <c r="CSE8" s="27"/>
      <c r="CSF8" s="27"/>
      <c r="CSG8" s="27"/>
      <c r="CSH8" s="27"/>
      <c r="CSI8" s="27"/>
      <c r="CSJ8" s="27"/>
      <c r="CSK8" s="27"/>
      <c r="CSL8" s="27"/>
      <c r="CSM8" s="27"/>
      <c r="CSN8" s="27"/>
      <c r="CSO8" s="27"/>
      <c r="CSP8" s="27"/>
      <c r="CSQ8" s="27"/>
      <c r="CSR8" s="27"/>
      <c r="CSS8" s="27"/>
      <c r="CST8" s="27"/>
      <c r="CSU8" s="27"/>
      <c r="CSV8" s="27"/>
      <c r="CSW8" s="27"/>
      <c r="CSX8" s="27"/>
      <c r="CSY8" s="27"/>
      <c r="CSZ8" s="27"/>
      <c r="CTA8" s="27"/>
      <c r="CTB8" s="27"/>
      <c r="CTC8" s="27"/>
      <c r="CTD8" s="27"/>
      <c r="CTE8" s="27"/>
      <c r="CTF8" s="27"/>
      <c r="CTG8" s="27"/>
      <c r="CTH8" s="27"/>
      <c r="CTI8" s="27"/>
      <c r="CTJ8" s="27"/>
      <c r="CTK8" s="27"/>
      <c r="CTL8" s="27"/>
      <c r="CTM8" s="27"/>
      <c r="CTN8" s="27"/>
      <c r="CTO8" s="27"/>
      <c r="CTP8" s="27"/>
      <c r="CTQ8" s="27"/>
      <c r="CTR8" s="27"/>
      <c r="CTS8" s="27"/>
      <c r="CTT8" s="27"/>
      <c r="CTU8" s="27"/>
      <c r="CTV8" s="27"/>
      <c r="CTW8" s="27"/>
      <c r="CTX8" s="27"/>
      <c r="CTY8" s="27"/>
      <c r="CTZ8" s="27"/>
      <c r="CUA8" s="27"/>
      <c r="CUB8" s="27"/>
      <c r="CUC8" s="27"/>
      <c r="CUD8" s="27"/>
      <c r="CUE8" s="27"/>
      <c r="CUF8" s="27"/>
      <c r="CUG8" s="27"/>
      <c r="CUH8" s="27"/>
      <c r="CUI8" s="27"/>
      <c r="CUJ8" s="27"/>
      <c r="CUK8" s="27"/>
      <c r="CUL8" s="27"/>
      <c r="CUM8" s="27"/>
      <c r="CUN8" s="27"/>
      <c r="CUO8" s="27"/>
      <c r="CUP8" s="27"/>
      <c r="CUQ8" s="27"/>
      <c r="CUR8" s="27"/>
      <c r="CUS8" s="27"/>
      <c r="CUT8" s="27"/>
      <c r="CUU8" s="27"/>
      <c r="CUV8" s="27"/>
      <c r="CUW8" s="27"/>
      <c r="CUX8" s="27"/>
      <c r="CUY8" s="27"/>
      <c r="CUZ8" s="27"/>
      <c r="CVA8" s="27"/>
      <c r="CVB8" s="27"/>
      <c r="CVC8" s="27"/>
      <c r="CVD8" s="27"/>
      <c r="CVE8" s="27"/>
      <c r="CVF8" s="27"/>
      <c r="CVG8" s="27"/>
      <c r="CVH8" s="27"/>
      <c r="CVI8" s="27"/>
      <c r="CVJ8" s="27"/>
      <c r="CVK8" s="27"/>
      <c r="CVL8" s="27"/>
      <c r="CVM8" s="27"/>
      <c r="CVN8" s="27"/>
      <c r="CVO8" s="27"/>
      <c r="CVP8" s="27"/>
      <c r="CVQ8" s="27"/>
      <c r="CVR8" s="27"/>
      <c r="CVS8" s="27"/>
      <c r="CVT8" s="27"/>
      <c r="CVU8" s="27"/>
      <c r="CVV8" s="27"/>
      <c r="CVW8" s="27"/>
      <c r="CVX8" s="27"/>
      <c r="CVY8" s="27"/>
      <c r="CVZ8" s="27"/>
      <c r="CWA8" s="27"/>
      <c r="CWB8" s="27"/>
      <c r="CWC8" s="27"/>
      <c r="CWD8" s="27"/>
      <c r="CWE8" s="27"/>
      <c r="CWF8" s="27"/>
      <c r="CWG8" s="27"/>
      <c r="CWH8" s="27"/>
      <c r="CWI8" s="27"/>
      <c r="CWJ8" s="27"/>
      <c r="CWK8" s="27"/>
      <c r="CWL8" s="27"/>
      <c r="CWM8" s="27"/>
      <c r="CWN8" s="27"/>
      <c r="CWO8" s="27"/>
      <c r="CWP8" s="27"/>
      <c r="CWQ8" s="27"/>
      <c r="CWR8" s="27"/>
      <c r="CWS8" s="27"/>
      <c r="CWT8" s="27"/>
      <c r="CWU8" s="27"/>
      <c r="CWV8" s="27"/>
      <c r="CWW8" s="27"/>
      <c r="CWX8" s="27"/>
      <c r="CWY8" s="27"/>
      <c r="CWZ8" s="27"/>
      <c r="CXA8" s="27"/>
      <c r="CXB8" s="27"/>
      <c r="CXC8" s="27"/>
      <c r="CXD8" s="27"/>
      <c r="CXE8" s="27"/>
      <c r="CXF8" s="27"/>
      <c r="CXG8" s="27"/>
      <c r="CXH8" s="27"/>
      <c r="CXI8" s="27"/>
      <c r="CXJ8" s="27"/>
      <c r="CXK8" s="27"/>
      <c r="CXL8" s="27"/>
      <c r="CXM8" s="27"/>
      <c r="CXN8" s="27"/>
      <c r="CXO8" s="27"/>
      <c r="CXP8" s="27"/>
      <c r="CXQ8" s="27"/>
      <c r="CXR8" s="27"/>
      <c r="CXS8" s="27"/>
      <c r="CXT8" s="27"/>
      <c r="CXU8" s="27"/>
      <c r="CXV8" s="27"/>
      <c r="CXW8" s="27"/>
      <c r="CXX8" s="27"/>
      <c r="CXY8" s="27"/>
      <c r="CXZ8" s="27"/>
      <c r="CYA8" s="27"/>
      <c r="CYB8" s="27"/>
      <c r="CYC8" s="27"/>
      <c r="CYD8" s="27"/>
      <c r="CYE8" s="27"/>
      <c r="CYF8" s="27"/>
      <c r="CYG8" s="27"/>
      <c r="CYH8" s="27"/>
      <c r="CYI8" s="27"/>
      <c r="CYJ8" s="27"/>
      <c r="CYK8" s="27"/>
      <c r="CYL8" s="27"/>
      <c r="CYM8" s="27"/>
      <c r="CYN8" s="27"/>
      <c r="CYO8" s="27"/>
      <c r="CYP8" s="27"/>
      <c r="CYQ8" s="27"/>
      <c r="CYR8" s="27"/>
      <c r="CYS8" s="27"/>
      <c r="CYT8" s="27"/>
      <c r="CYU8" s="27"/>
      <c r="CYV8" s="27"/>
      <c r="CYW8" s="27"/>
      <c r="CYX8" s="27"/>
      <c r="CYY8" s="27"/>
      <c r="CYZ8" s="27"/>
      <c r="CZA8" s="27"/>
      <c r="CZB8" s="27"/>
      <c r="CZC8" s="27"/>
      <c r="CZD8" s="27"/>
      <c r="CZE8" s="27"/>
      <c r="CZF8" s="27"/>
      <c r="CZG8" s="27"/>
      <c r="CZH8" s="27"/>
      <c r="CZI8" s="27"/>
      <c r="CZJ8" s="27"/>
      <c r="CZK8" s="27"/>
      <c r="CZL8" s="27"/>
      <c r="CZM8" s="27"/>
      <c r="CZN8" s="27"/>
      <c r="CZO8" s="27"/>
      <c r="CZP8" s="27"/>
      <c r="CZQ8" s="27"/>
      <c r="CZR8" s="27"/>
      <c r="CZS8" s="27"/>
      <c r="CZT8" s="27"/>
      <c r="CZU8" s="27"/>
      <c r="CZV8" s="27"/>
      <c r="CZW8" s="27"/>
      <c r="CZX8" s="27"/>
      <c r="CZY8" s="27"/>
      <c r="CZZ8" s="27"/>
      <c r="DAA8" s="27"/>
      <c r="DAB8" s="27"/>
      <c r="DAC8" s="27"/>
      <c r="DAD8" s="27"/>
      <c r="DAE8" s="27"/>
      <c r="DAF8" s="27"/>
      <c r="DAG8" s="27"/>
      <c r="DAH8" s="27"/>
      <c r="DAI8" s="27"/>
      <c r="DAJ8" s="27"/>
      <c r="DAK8" s="27"/>
      <c r="DAL8" s="27"/>
      <c r="DAM8" s="27"/>
      <c r="DAN8" s="27"/>
      <c r="DAO8" s="27"/>
      <c r="DAP8" s="27"/>
      <c r="DAQ8" s="27"/>
      <c r="DAR8" s="27"/>
      <c r="DAS8" s="27"/>
      <c r="DAT8" s="27"/>
      <c r="DAU8" s="27"/>
      <c r="DAV8" s="27"/>
      <c r="DAW8" s="27"/>
      <c r="DAX8" s="27"/>
      <c r="DAY8" s="27"/>
      <c r="DAZ8" s="27"/>
      <c r="DBA8" s="27"/>
      <c r="DBB8" s="27"/>
      <c r="DBC8" s="27"/>
      <c r="DBD8" s="27"/>
      <c r="DBE8" s="27"/>
      <c r="DBF8" s="27"/>
      <c r="DBG8" s="27"/>
      <c r="DBH8" s="27"/>
      <c r="DBI8" s="27"/>
      <c r="DBJ8" s="27"/>
      <c r="DBK8" s="27"/>
      <c r="DBL8" s="27"/>
      <c r="DBM8" s="27"/>
      <c r="DBN8" s="27"/>
      <c r="DBO8" s="27"/>
      <c r="DBP8" s="27"/>
      <c r="DBQ8" s="27"/>
      <c r="DBR8" s="27"/>
      <c r="DBS8" s="27"/>
      <c r="DBT8" s="27"/>
      <c r="DBU8" s="27"/>
      <c r="DBV8" s="27"/>
      <c r="DBW8" s="27"/>
      <c r="DBX8" s="27"/>
      <c r="DBY8" s="27"/>
      <c r="DBZ8" s="27"/>
      <c r="DCA8" s="27"/>
      <c r="DCB8" s="27"/>
      <c r="DCC8" s="27"/>
      <c r="DCD8" s="27"/>
      <c r="DCE8" s="27"/>
      <c r="DCF8" s="27"/>
      <c r="DCG8" s="27"/>
      <c r="DCH8" s="27"/>
      <c r="DCI8" s="27"/>
      <c r="DCJ8" s="27"/>
      <c r="DCK8" s="27"/>
      <c r="DCL8" s="27"/>
      <c r="DCM8" s="27"/>
      <c r="DCN8" s="27"/>
      <c r="DCO8" s="27"/>
      <c r="DCP8" s="27"/>
      <c r="DCQ8" s="27"/>
      <c r="DCR8" s="27"/>
      <c r="DCS8" s="27"/>
      <c r="DCT8" s="27"/>
      <c r="DCU8" s="27"/>
      <c r="DCV8" s="27"/>
      <c r="DCW8" s="27"/>
      <c r="DCX8" s="27"/>
      <c r="DCY8" s="27"/>
      <c r="DCZ8" s="27"/>
      <c r="DDA8" s="27"/>
      <c r="DDB8" s="27"/>
      <c r="DDC8" s="27"/>
      <c r="DDD8" s="27"/>
      <c r="DDE8" s="27"/>
      <c r="DDF8" s="27"/>
      <c r="DDG8" s="27"/>
      <c r="DDH8" s="27"/>
      <c r="DDI8" s="27"/>
      <c r="DDJ8" s="27"/>
      <c r="DDK8" s="27"/>
      <c r="DDL8" s="27"/>
      <c r="DDM8" s="27"/>
      <c r="DDN8" s="27"/>
      <c r="DDO8" s="27"/>
      <c r="DDP8" s="27"/>
      <c r="DDQ8" s="27"/>
      <c r="DDR8" s="27"/>
      <c r="DDS8" s="27"/>
      <c r="DDT8" s="27"/>
      <c r="DDU8" s="27"/>
      <c r="DDV8" s="27"/>
      <c r="DDW8" s="27"/>
      <c r="DDX8" s="27"/>
      <c r="DDY8" s="27"/>
      <c r="DDZ8" s="27"/>
      <c r="DEA8" s="27"/>
      <c r="DEB8" s="27"/>
      <c r="DEC8" s="27"/>
      <c r="DED8" s="27"/>
      <c r="DEE8" s="27"/>
      <c r="DEF8" s="27"/>
      <c r="DEG8" s="27"/>
      <c r="DEH8" s="27"/>
      <c r="DEI8" s="27"/>
      <c r="DEJ8" s="27"/>
      <c r="DEK8" s="27"/>
      <c r="DEL8" s="27"/>
      <c r="DEM8" s="27"/>
      <c r="DEN8" s="27"/>
      <c r="DEO8" s="27"/>
      <c r="DEP8" s="27"/>
      <c r="DEQ8" s="27"/>
      <c r="DER8" s="27"/>
      <c r="DES8" s="27"/>
      <c r="DET8" s="27"/>
      <c r="DEU8" s="27"/>
      <c r="DEV8" s="27"/>
      <c r="DEW8" s="27"/>
      <c r="DEX8" s="27"/>
      <c r="DEY8" s="27"/>
      <c r="DEZ8" s="27"/>
      <c r="DFA8" s="27"/>
      <c r="DFB8" s="27"/>
      <c r="DFC8" s="27"/>
      <c r="DFD8" s="27"/>
      <c r="DFE8" s="27"/>
      <c r="DFF8" s="27"/>
      <c r="DFG8" s="27"/>
      <c r="DFH8" s="27"/>
      <c r="DFI8" s="27"/>
      <c r="DFJ8" s="27"/>
      <c r="DFK8" s="27"/>
      <c r="DFL8" s="27"/>
      <c r="DFM8" s="27"/>
      <c r="DFN8" s="27"/>
      <c r="DFO8" s="27"/>
      <c r="DFP8" s="27"/>
      <c r="DFQ8" s="27"/>
      <c r="DFR8" s="27"/>
      <c r="DFS8" s="27"/>
      <c r="DFT8" s="27"/>
      <c r="DFU8" s="27"/>
      <c r="DFV8" s="27"/>
      <c r="DFW8" s="27"/>
      <c r="DFX8" s="27"/>
      <c r="DFY8" s="27"/>
      <c r="DFZ8" s="27"/>
      <c r="DGA8" s="27"/>
      <c r="DGB8" s="27"/>
      <c r="DGC8" s="27"/>
      <c r="DGD8" s="27"/>
      <c r="DGE8" s="27"/>
      <c r="DGF8" s="27"/>
      <c r="DGG8" s="27"/>
      <c r="DGH8" s="27"/>
      <c r="DGI8" s="27"/>
      <c r="DGJ8" s="27"/>
      <c r="DGK8" s="27"/>
      <c r="DGL8" s="27"/>
      <c r="DGM8" s="27"/>
      <c r="DGN8" s="27"/>
      <c r="DGO8" s="27"/>
      <c r="DGP8" s="27"/>
      <c r="DGQ8" s="27"/>
      <c r="DGR8" s="27"/>
      <c r="DGS8" s="27"/>
      <c r="DGT8" s="27"/>
      <c r="DGU8" s="27"/>
      <c r="DGV8" s="27"/>
      <c r="DGW8" s="27"/>
      <c r="DGX8" s="27"/>
      <c r="DGY8" s="27"/>
      <c r="DGZ8" s="27"/>
      <c r="DHA8" s="27"/>
      <c r="DHB8" s="27"/>
      <c r="DHC8" s="27"/>
      <c r="DHD8" s="27"/>
      <c r="DHE8" s="27"/>
      <c r="DHF8" s="27"/>
      <c r="DHG8" s="27"/>
      <c r="DHH8" s="27"/>
      <c r="DHI8" s="27"/>
      <c r="DHJ8" s="27"/>
      <c r="DHK8" s="27"/>
      <c r="DHL8" s="27"/>
      <c r="DHM8" s="27"/>
      <c r="DHN8" s="27"/>
      <c r="DHO8" s="27"/>
      <c r="DHP8" s="27"/>
      <c r="DHQ8" s="27"/>
      <c r="DHR8" s="27"/>
      <c r="DHS8" s="27"/>
      <c r="DHT8" s="27"/>
      <c r="DHU8" s="27"/>
      <c r="DHV8" s="27"/>
      <c r="DHW8" s="27"/>
      <c r="DHX8" s="27"/>
      <c r="DHY8" s="27"/>
      <c r="DHZ8" s="27"/>
      <c r="DIA8" s="27"/>
      <c r="DIB8" s="27"/>
      <c r="DIC8" s="27"/>
      <c r="DID8" s="27"/>
      <c r="DIE8" s="27"/>
      <c r="DIF8" s="27"/>
      <c r="DIG8" s="27"/>
      <c r="DIH8" s="27"/>
      <c r="DII8" s="27"/>
      <c r="DIJ8" s="27"/>
      <c r="DIK8" s="27"/>
      <c r="DIL8" s="27"/>
      <c r="DIM8" s="27"/>
      <c r="DIN8" s="27"/>
      <c r="DIO8" s="27"/>
      <c r="DIP8" s="27"/>
      <c r="DIQ8" s="27"/>
      <c r="DIR8" s="27"/>
      <c r="DIS8" s="27"/>
      <c r="DIT8" s="27"/>
      <c r="DIU8" s="27"/>
      <c r="DIV8" s="27"/>
      <c r="DIW8" s="27"/>
      <c r="DIX8" s="27"/>
      <c r="DIY8" s="27"/>
      <c r="DIZ8" s="27"/>
      <c r="DJA8" s="27"/>
      <c r="DJB8" s="27"/>
      <c r="DJC8" s="27"/>
      <c r="DJD8" s="27"/>
      <c r="DJE8" s="27"/>
      <c r="DJF8" s="27"/>
      <c r="DJG8" s="27"/>
      <c r="DJH8" s="27"/>
      <c r="DJI8" s="27"/>
      <c r="DJJ8" s="27"/>
      <c r="DJK8" s="27"/>
      <c r="DJL8" s="27"/>
      <c r="DJM8" s="27"/>
      <c r="DJN8" s="27"/>
      <c r="DJO8" s="27"/>
      <c r="DJP8" s="27"/>
      <c r="DJQ8" s="27"/>
      <c r="DJR8" s="27"/>
      <c r="DJS8" s="27"/>
      <c r="DJT8" s="27"/>
      <c r="DJU8" s="27"/>
      <c r="DJV8" s="27"/>
      <c r="DJW8" s="27"/>
      <c r="DJX8" s="27"/>
      <c r="DJY8" s="27"/>
      <c r="DJZ8" s="27"/>
      <c r="DKA8" s="27"/>
      <c r="DKB8" s="27"/>
      <c r="DKC8" s="27"/>
      <c r="DKD8" s="27"/>
      <c r="DKE8" s="27"/>
      <c r="DKF8" s="27"/>
      <c r="DKG8" s="27"/>
      <c r="DKH8" s="27"/>
      <c r="DKI8" s="27"/>
      <c r="DKJ8" s="27"/>
      <c r="DKK8" s="27"/>
      <c r="DKL8" s="27"/>
      <c r="DKM8" s="27"/>
      <c r="DKN8" s="27"/>
      <c r="DKO8" s="27"/>
      <c r="DKP8" s="27"/>
      <c r="DKQ8" s="27"/>
      <c r="DKR8" s="27"/>
      <c r="DKS8" s="27"/>
      <c r="DKT8" s="27"/>
      <c r="DKU8" s="27"/>
      <c r="DKV8" s="27"/>
      <c r="DKW8" s="27"/>
      <c r="DKX8" s="27"/>
      <c r="DKY8" s="27"/>
      <c r="DKZ8" s="27"/>
      <c r="DLA8" s="27"/>
      <c r="DLB8" s="27"/>
      <c r="DLC8" s="27"/>
      <c r="DLD8" s="27"/>
      <c r="DLE8" s="27"/>
      <c r="DLF8" s="27"/>
      <c r="DLG8" s="27"/>
      <c r="DLH8" s="27"/>
      <c r="DLI8" s="27"/>
      <c r="DLJ8" s="27"/>
      <c r="DLK8" s="27"/>
      <c r="DLL8" s="27"/>
      <c r="DLM8" s="27"/>
      <c r="DLN8" s="27"/>
      <c r="DLO8" s="27"/>
      <c r="DLP8" s="27"/>
      <c r="DLQ8" s="27"/>
      <c r="DLR8" s="27"/>
      <c r="DLS8" s="27"/>
      <c r="DLT8" s="27"/>
      <c r="DLU8" s="27"/>
      <c r="DLV8" s="27"/>
      <c r="DLW8" s="27"/>
      <c r="DLX8" s="27"/>
      <c r="DLY8" s="27"/>
      <c r="DLZ8" s="27"/>
      <c r="DMA8" s="27"/>
      <c r="DMB8" s="27"/>
      <c r="DMC8" s="27"/>
      <c r="DMD8" s="27"/>
      <c r="DME8" s="27"/>
      <c r="DMF8" s="27"/>
      <c r="DMG8" s="27"/>
      <c r="DMH8" s="27"/>
      <c r="DMI8" s="27"/>
      <c r="DMJ8" s="27"/>
      <c r="DMK8" s="27"/>
      <c r="DML8" s="27"/>
      <c r="DMM8" s="27"/>
      <c r="DMN8" s="27"/>
      <c r="DMO8" s="27"/>
      <c r="DMP8" s="27"/>
      <c r="DMQ8" s="27"/>
      <c r="DMR8" s="27"/>
      <c r="DMS8" s="27"/>
      <c r="DMT8" s="27"/>
      <c r="DMU8" s="27"/>
      <c r="DMV8" s="27"/>
      <c r="DMW8" s="27"/>
      <c r="DMX8" s="27"/>
      <c r="DMY8" s="27"/>
      <c r="DMZ8" s="27"/>
      <c r="DNA8" s="27"/>
      <c r="DNB8" s="27"/>
      <c r="DNC8" s="27"/>
      <c r="DND8" s="27"/>
      <c r="DNE8" s="27"/>
      <c r="DNF8" s="27"/>
      <c r="DNG8" s="27"/>
      <c r="DNH8" s="27"/>
      <c r="DNI8" s="27"/>
      <c r="DNJ8" s="27"/>
      <c r="DNK8" s="27"/>
      <c r="DNL8" s="27"/>
      <c r="DNM8" s="27"/>
      <c r="DNN8" s="27"/>
      <c r="DNO8" s="27"/>
      <c r="DNP8" s="27"/>
      <c r="DNQ8" s="27"/>
      <c r="DNR8" s="27"/>
      <c r="DNS8" s="27"/>
      <c r="DNT8" s="27"/>
      <c r="DNU8" s="27"/>
      <c r="DNV8" s="27"/>
      <c r="DNW8" s="27"/>
      <c r="DNX8" s="27"/>
      <c r="DNY8" s="27"/>
      <c r="DNZ8" s="27"/>
      <c r="DOA8" s="27"/>
      <c r="DOB8" s="27"/>
      <c r="DOC8" s="27"/>
      <c r="DOD8" s="27"/>
      <c r="DOE8" s="27"/>
      <c r="DOF8" s="27"/>
      <c r="DOG8" s="27"/>
      <c r="DOH8" s="27"/>
      <c r="DOI8" s="27"/>
      <c r="DOJ8" s="27"/>
      <c r="DOK8" s="27"/>
      <c r="DOL8" s="27"/>
      <c r="DOM8" s="27"/>
      <c r="DON8" s="27"/>
      <c r="DOO8" s="27"/>
      <c r="DOP8" s="27"/>
      <c r="DOQ8" s="27"/>
      <c r="DOR8" s="27"/>
      <c r="DOS8" s="27"/>
      <c r="DOT8" s="27"/>
      <c r="DOU8" s="27"/>
      <c r="DOV8" s="27"/>
      <c r="DOW8" s="27"/>
      <c r="DOX8" s="27"/>
      <c r="DOY8" s="27"/>
      <c r="DOZ8" s="27"/>
      <c r="DPA8" s="27"/>
      <c r="DPB8" s="27"/>
      <c r="DPC8" s="27"/>
      <c r="DPD8" s="27"/>
      <c r="DPE8" s="27"/>
      <c r="DPF8" s="27"/>
      <c r="DPG8" s="27"/>
      <c r="DPH8" s="27"/>
      <c r="DPI8" s="27"/>
      <c r="DPJ8" s="27"/>
      <c r="DPK8" s="27"/>
      <c r="DPL8" s="27"/>
      <c r="DPM8" s="27"/>
      <c r="DPN8" s="27"/>
      <c r="DPO8" s="27"/>
      <c r="DPP8" s="27"/>
      <c r="DPQ8" s="27"/>
      <c r="DPR8" s="27"/>
      <c r="DPS8" s="27"/>
      <c r="DPT8" s="27"/>
      <c r="DPU8" s="27"/>
      <c r="DPV8" s="27"/>
      <c r="DPW8" s="27"/>
      <c r="DPX8" s="27"/>
      <c r="DPY8" s="27"/>
      <c r="DPZ8" s="27"/>
      <c r="DQA8" s="27"/>
      <c r="DQB8" s="27"/>
      <c r="DQC8" s="27"/>
      <c r="DQD8" s="27"/>
      <c r="DQE8" s="27"/>
      <c r="DQF8" s="27"/>
      <c r="DQG8" s="27"/>
      <c r="DQH8" s="27"/>
      <c r="DQI8" s="27"/>
      <c r="DQJ8" s="27"/>
      <c r="DQK8" s="27"/>
      <c r="DQL8" s="27"/>
      <c r="DQM8" s="27"/>
      <c r="DQN8" s="27"/>
      <c r="DQO8" s="27"/>
      <c r="DQP8" s="27"/>
      <c r="DQQ8" s="27"/>
      <c r="DQR8" s="27"/>
      <c r="DQS8" s="27"/>
      <c r="DQT8" s="27"/>
      <c r="DQU8" s="27"/>
      <c r="DQV8" s="27"/>
      <c r="DQW8" s="27"/>
      <c r="DQX8" s="27"/>
      <c r="DQY8" s="27"/>
      <c r="DQZ8" s="27"/>
      <c r="DRA8" s="27"/>
      <c r="DRB8" s="27"/>
      <c r="DRC8" s="27"/>
      <c r="DRD8" s="27"/>
      <c r="DRE8" s="27"/>
      <c r="DRF8" s="27"/>
      <c r="DRG8" s="27"/>
      <c r="DRH8" s="27"/>
      <c r="DRI8" s="27"/>
      <c r="DRJ8" s="27"/>
      <c r="DRK8" s="27"/>
      <c r="DRL8" s="27"/>
      <c r="DRM8" s="27"/>
      <c r="DRN8" s="27"/>
      <c r="DRO8" s="27"/>
      <c r="DRP8" s="27"/>
      <c r="DRQ8" s="27"/>
      <c r="DRR8" s="27"/>
      <c r="DRS8" s="27"/>
      <c r="DRT8" s="27"/>
      <c r="DRU8" s="27"/>
      <c r="DRV8" s="27"/>
      <c r="DRW8" s="27"/>
      <c r="DRX8" s="27"/>
      <c r="DRY8" s="27"/>
      <c r="DRZ8" s="27"/>
      <c r="DSA8" s="27"/>
      <c r="DSB8" s="27"/>
      <c r="DSC8" s="27"/>
      <c r="DSD8" s="27"/>
      <c r="DSE8" s="27"/>
      <c r="DSF8" s="27"/>
      <c r="DSG8" s="27"/>
      <c r="DSH8" s="27"/>
      <c r="DSI8" s="27"/>
      <c r="DSJ8" s="27"/>
      <c r="DSK8" s="27"/>
      <c r="DSL8" s="27"/>
      <c r="DSM8" s="27"/>
      <c r="DSN8" s="27"/>
      <c r="DSO8" s="27"/>
      <c r="DSP8" s="27"/>
      <c r="DSQ8" s="27"/>
      <c r="DSR8" s="27"/>
      <c r="DSS8" s="27"/>
      <c r="DST8" s="27"/>
      <c r="DSU8" s="27"/>
      <c r="DSV8" s="27"/>
      <c r="DSW8" s="27"/>
      <c r="DSX8" s="27"/>
      <c r="DSY8" s="27"/>
      <c r="DSZ8" s="27"/>
      <c r="DTA8" s="27"/>
      <c r="DTB8" s="27"/>
      <c r="DTC8" s="27"/>
      <c r="DTD8" s="27"/>
      <c r="DTE8" s="27"/>
      <c r="DTF8" s="27"/>
      <c r="DTG8" s="27"/>
      <c r="DTH8" s="27"/>
      <c r="DTI8" s="27"/>
      <c r="DTJ8" s="27"/>
      <c r="DTK8" s="27"/>
      <c r="DTL8" s="27"/>
      <c r="DTM8" s="27"/>
      <c r="DTN8" s="27"/>
      <c r="DTO8" s="27"/>
      <c r="DTP8" s="27"/>
      <c r="DTQ8" s="27"/>
      <c r="DTR8" s="27"/>
      <c r="DTS8" s="27"/>
      <c r="DTT8" s="27"/>
      <c r="DTU8" s="27"/>
      <c r="DTV8" s="27"/>
      <c r="DTW8" s="27"/>
      <c r="DTX8" s="27"/>
      <c r="DTY8" s="27"/>
      <c r="DTZ8" s="27"/>
      <c r="DUA8" s="27"/>
      <c r="DUB8" s="27"/>
      <c r="DUC8" s="27"/>
      <c r="DUD8" s="27"/>
      <c r="DUE8" s="27"/>
      <c r="DUF8" s="27"/>
      <c r="DUG8" s="27"/>
      <c r="DUH8" s="27"/>
      <c r="DUI8" s="27"/>
      <c r="DUJ8" s="27"/>
      <c r="DUK8" s="27"/>
      <c r="DUL8" s="27"/>
      <c r="DUM8" s="27"/>
      <c r="DUN8" s="27"/>
      <c r="DUO8" s="27"/>
      <c r="DUP8" s="27"/>
      <c r="DUQ8" s="27"/>
      <c r="DUR8" s="27"/>
      <c r="DUS8" s="27"/>
      <c r="DUT8" s="27"/>
      <c r="DUU8" s="27"/>
      <c r="DUV8" s="27"/>
      <c r="DUW8" s="27"/>
      <c r="DUX8" s="27"/>
      <c r="DUY8" s="27"/>
      <c r="DUZ8" s="27"/>
      <c r="DVA8" s="27"/>
      <c r="DVB8" s="27"/>
      <c r="DVC8" s="27"/>
      <c r="DVD8" s="27"/>
      <c r="DVE8" s="27"/>
      <c r="DVF8" s="27"/>
      <c r="DVG8" s="27"/>
      <c r="DVH8" s="27"/>
      <c r="DVI8" s="27"/>
      <c r="DVJ8" s="27"/>
      <c r="DVK8" s="27"/>
      <c r="DVL8" s="27"/>
      <c r="DVM8" s="27"/>
      <c r="DVN8" s="27"/>
      <c r="DVO8" s="27"/>
      <c r="DVP8" s="27"/>
      <c r="DVQ8" s="27"/>
      <c r="DVR8" s="27"/>
      <c r="DVS8" s="27"/>
      <c r="DVT8" s="27"/>
      <c r="DVU8" s="27"/>
      <c r="DVV8" s="27"/>
      <c r="DVW8" s="27"/>
      <c r="DVX8" s="27"/>
      <c r="DVY8" s="27"/>
      <c r="DVZ8" s="27"/>
      <c r="DWA8" s="27"/>
      <c r="DWB8" s="27"/>
      <c r="DWC8" s="27"/>
      <c r="DWD8" s="27"/>
      <c r="DWE8" s="27"/>
      <c r="DWF8" s="27"/>
      <c r="DWG8" s="27"/>
      <c r="DWH8" s="27"/>
      <c r="DWI8" s="27"/>
      <c r="DWJ8" s="27"/>
      <c r="DWK8" s="27"/>
      <c r="DWL8" s="27"/>
      <c r="DWM8" s="27"/>
      <c r="DWN8" s="27"/>
      <c r="DWO8" s="27"/>
      <c r="DWP8" s="27"/>
      <c r="DWQ8" s="27"/>
      <c r="DWR8" s="27"/>
      <c r="DWS8" s="27"/>
      <c r="DWT8" s="27"/>
      <c r="DWU8" s="27"/>
      <c r="DWV8" s="27"/>
      <c r="DWW8" s="27"/>
      <c r="DWX8" s="27"/>
      <c r="DWY8" s="27"/>
      <c r="DWZ8" s="27"/>
      <c r="DXA8" s="27"/>
      <c r="DXB8" s="27"/>
      <c r="DXC8" s="27"/>
      <c r="DXD8" s="27"/>
      <c r="DXE8" s="27"/>
      <c r="DXF8" s="27"/>
      <c r="DXG8" s="27"/>
      <c r="DXH8" s="27"/>
      <c r="DXI8" s="27"/>
      <c r="DXJ8" s="27"/>
      <c r="DXK8" s="27"/>
      <c r="DXL8" s="27"/>
      <c r="DXM8" s="27"/>
      <c r="DXN8" s="27"/>
      <c r="DXO8" s="27"/>
      <c r="DXP8" s="27"/>
      <c r="DXQ8" s="27"/>
      <c r="DXR8" s="27"/>
      <c r="DXS8" s="27"/>
      <c r="DXT8" s="27"/>
      <c r="DXU8" s="27"/>
      <c r="DXV8" s="27"/>
      <c r="DXW8" s="27"/>
      <c r="DXX8" s="27"/>
      <c r="DXY8" s="27"/>
      <c r="DXZ8" s="27"/>
      <c r="DYA8" s="27"/>
      <c r="DYB8" s="27"/>
      <c r="DYC8" s="27"/>
      <c r="DYD8" s="27"/>
      <c r="DYE8" s="27"/>
      <c r="DYF8" s="27"/>
      <c r="DYG8" s="27"/>
      <c r="DYH8" s="27"/>
      <c r="DYI8" s="27"/>
      <c r="DYJ8" s="27"/>
      <c r="DYK8" s="27"/>
      <c r="DYL8" s="27"/>
      <c r="DYM8" s="27"/>
      <c r="DYN8" s="27"/>
      <c r="DYO8" s="27"/>
      <c r="DYP8" s="27"/>
      <c r="DYQ8" s="27"/>
      <c r="DYR8" s="27"/>
      <c r="DYS8" s="27"/>
      <c r="DYT8" s="27"/>
      <c r="DYU8" s="27"/>
      <c r="DYV8" s="27"/>
      <c r="DYW8" s="27"/>
      <c r="DYX8" s="27"/>
      <c r="DYY8" s="27"/>
      <c r="DYZ8" s="27"/>
      <c r="DZA8" s="27"/>
      <c r="DZB8" s="27"/>
      <c r="DZC8" s="27"/>
      <c r="DZD8" s="27"/>
      <c r="DZE8" s="27"/>
      <c r="DZF8" s="27"/>
      <c r="DZG8" s="27"/>
      <c r="DZH8" s="27"/>
      <c r="DZI8" s="27"/>
      <c r="DZJ8" s="27"/>
      <c r="DZK8" s="27"/>
      <c r="DZL8" s="27"/>
      <c r="DZM8" s="27"/>
      <c r="DZN8" s="27"/>
      <c r="DZO8" s="27"/>
      <c r="DZP8" s="27"/>
      <c r="DZQ8" s="27"/>
      <c r="DZR8" s="27"/>
      <c r="DZS8" s="27"/>
      <c r="DZT8" s="27"/>
      <c r="DZU8" s="27"/>
      <c r="DZV8" s="27"/>
      <c r="DZW8" s="27"/>
      <c r="DZX8" s="27"/>
      <c r="DZY8" s="27"/>
      <c r="DZZ8" s="27"/>
      <c r="EAA8" s="27"/>
      <c r="EAB8" s="27"/>
      <c r="EAC8" s="27"/>
      <c r="EAD8" s="27"/>
      <c r="EAE8" s="27"/>
      <c r="EAF8" s="27"/>
      <c r="EAG8" s="27"/>
      <c r="EAH8" s="27"/>
      <c r="EAI8" s="27"/>
      <c r="EAJ8" s="27"/>
      <c r="EAK8" s="27"/>
      <c r="EAL8" s="27"/>
      <c r="EAM8" s="27"/>
      <c r="EAN8" s="27"/>
      <c r="EAO8" s="27"/>
      <c r="EAP8" s="27"/>
      <c r="EAQ8" s="27"/>
      <c r="EAR8" s="27"/>
      <c r="EAS8" s="27"/>
      <c r="EAT8" s="27"/>
      <c r="EAU8" s="27"/>
      <c r="EAV8" s="27"/>
      <c r="EAW8" s="27"/>
      <c r="EAX8" s="27"/>
      <c r="EAY8" s="27"/>
      <c r="EAZ8" s="27"/>
      <c r="EBA8" s="27"/>
      <c r="EBB8" s="27"/>
      <c r="EBC8" s="27"/>
      <c r="EBD8" s="27"/>
      <c r="EBE8" s="27"/>
      <c r="EBF8" s="27"/>
      <c r="EBG8" s="27"/>
      <c r="EBH8" s="27"/>
      <c r="EBI8" s="27"/>
      <c r="EBJ8" s="27"/>
      <c r="EBK8" s="27"/>
      <c r="EBL8" s="27"/>
      <c r="EBM8" s="27"/>
      <c r="EBN8" s="27"/>
      <c r="EBO8" s="27"/>
      <c r="EBP8" s="27"/>
      <c r="EBQ8" s="27"/>
      <c r="EBR8" s="27"/>
      <c r="EBS8" s="27"/>
      <c r="EBT8" s="27"/>
      <c r="EBU8" s="27"/>
      <c r="EBV8" s="27"/>
      <c r="EBW8" s="27"/>
      <c r="EBX8" s="27"/>
      <c r="EBY8" s="27"/>
      <c r="EBZ8" s="27"/>
      <c r="ECA8" s="27"/>
      <c r="ECB8" s="27"/>
      <c r="ECC8" s="27"/>
      <c r="ECD8" s="27"/>
      <c r="ECE8" s="27"/>
      <c r="ECF8" s="27"/>
      <c r="ECG8" s="27"/>
      <c r="ECH8" s="27"/>
      <c r="ECI8" s="27"/>
      <c r="ECJ8" s="27"/>
      <c r="ECK8" s="27"/>
      <c r="ECL8" s="27"/>
      <c r="ECM8" s="27"/>
      <c r="ECN8" s="27"/>
      <c r="ECO8" s="27"/>
      <c r="ECP8" s="27"/>
      <c r="ECQ8" s="27"/>
      <c r="ECR8" s="27"/>
      <c r="ECS8" s="27"/>
      <c r="ECT8" s="27"/>
      <c r="ECU8" s="27"/>
      <c r="ECV8" s="27"/>
      <c r="ECW8" s="27"/>
      <c r="ECX8" s="27"/>
      <c r="ECY8" s="27"/>
      <c r="ECZ8" s="27"/>
      <c r="EDA8" s="27"/>
      <c r="EDB8" s="27"/>
      <c r="EDC8" s="27"/>
      <c r="EDD8" s="27"/>
      <c r="EDE8" s="27"/>
      <c r="EDF8" s="27"/>
      <c r="EDG8" s="27"/>
      <c r="EDH8" s="27"/>
      <c r="EDI8" s="27"/>
      <c r="EDJ8" s="27"/>
      <c r="EDK8" s="27"/>
      <c r="EDL8" s="27"/>
      <c r="EDM8" s="27"/>
      <c r="EDN8" s="27"/>
      <c r="EDO8" s="27"/>
      <c r="EDP8" s="27"/>
      <c r="EDQ8" s="27"/>
      <c r="EDR8" s="27"/>
      <c r="EDS8" s="27"/>
      <c r="EDT8" s="27"/>
      <c r="EDU8" s="27"/>
      <c r="EDV8" s="27"/>
      <c r="EDW8" s="27"/>
      <c r="EDX8" s="27"/>
      <c r="EDY8" s="27"/>
      <c r="EDZ8" s="27"/>
      <c r="EEA8" s="27"/>
      <c r="EEB8" s="27"/>
      <c r="EEC8" s="27"/>
      <c r="EED8" s="27"/>
      <c r="EEE8" s="27"/>
      <c r="EEF8" s="27"/>
      <c r="EEG8" s="27"/>
      <c r="EEH8" s="27"/>
      <c r="EEI8" s="27"/>
      <c r="EEJ8" s="27"/>
      <c r="EEK8" s="27"/>
      <c r="EEL8" s="27"/>
      <c r="EEM8" s="27"/>
      <c r="EEN8" s="27"/>
      <c r="EEO8" s="27"/>
      <c r="EEP8" s="27"/>
      <c r="EEQ8" s="27"/>
      <c r="EER8" s="27"/>
      <c r="EES8" s="27"/>
      <c r="EET8" s="27"/>
      <c r="EEU8" s="27"/>
      <c r="EEV8" s="27"/>
      <c r="EEW8" s="27"/>
      <c r="EEX8" s="27"/>
      <c r="EEY8" s="27"/>
      <c r="EEZ8" s="27"/>
      <c r="EFA8" s="27"/>
      <c r="EFB8" s="27"/>
      <c r="EFC8" s="27"/>
      <c r="EFD8" s="27"/>
      <c r="EFE8" s="27"/>
      <c r="EFF8" s="27"/>
      <c r="EFG8" s="27"/>
      <c r="EFH8" s="27"/>
      <c r="EFI8" s="27"/>
      <c r="EFJ8" s="27"/>
      <c r="EFK8" s="27"/>
      <c r="EFL8" s="27"/>
      <c r="EFM8" s="27"/>
      <c r="EFN8" s="27"/>
      <c r="EFO8" s="27"/>
      <c r="EFP8" s="27"/>
      <c r="EFQ8" s="27"/>
      <c r="EFR8" s="27"/>
      <c r="EFS8" s="27"/>
      <c r="EFT8" s="27"/>
      <c r="EFU8" s="27"/>
      <c r="EFV8" s="27"/>
      <c r="EFW8" s="27"/>
      <c r="EFX8" s="27"/>
      <c r="EFY8" s="27"/>
      <c r="EFZ8" s="27"/>
      <c r="EGA8" s="27"/>
      <c r="EGB8" s="27"/>
      <c r="EGC8" s="27"/>
      <c r="EGD8" s="27"/>
      <c r="EGE8" s="27"/>
      <c r="EGF8" s="27"/>
      <c r="EGG8" s="27"/>
      <c r="EGH8" s="27"/>
      <c r="EGI8" s="27"/>
      <c r="EGJ8" s="27"/>
      <c r="EGK8" s="27"/>
      <c r="EGL8" s="27"/>
      <c r="EGM8" s="27"/>
      <c r="EGN8" s="27"/>
      <c r="EGO8" s="27"/>
      <c r="EGP8" s="27"/>
      <c r="EGQ8" s="27"/>
      <c r="EGR8" s="27"/>
      <c r="EGS8" s="27"/>
      <c r="EGT8" s="27"/>
      <c r="EGU8" s="27"/>
      <c r="EGV8" s="27"/>
      <c r="EGW8" s="27"/>
      <c r="EGX8" s="27"/>
      <c r="EGY8" s="27"/>
      <c r="EGZ8" s="27"/>
      <c r="EHA8" s="27"/>
      <c r="EHB8" s="27"/>
      <c r="EHC8" s="27"/>
      <c r="EHD8" s="27"/>
      <c r="EHE8" s="27"/>
      <c r="EHF8" s="27"/>
      <c r="EHG8" s="27"/>
      <c r="EHH8" s="27"/>
      <c r="EHI8" s="27"/>
      <c r="EHJ8" s="27"/>
      <c r="EHK8" s="27"/>
      <c r="EHL8" s="27"/>
      <c r="EHM8" s="27"/>
      <c r="EHN8" s="27"/>
      <c r="EHO8" s="27"/>
      <c r="EHP8" s="27"/>
      <c r="EHQ8" s="27"/>
      <c r="EHR8" s="27"/>
      <c r="EHS8" s="27"/>
      <c r="EHT8" s="27"/>
      <c r="EHU8" s="27"/>
      <c r="EHV8" s="27"/>
      <c r="EHW8" s="27"/>
      <c r="EHX8" s="27"/>
      <c r="EHY8" s="27"/>
      <c r="EHZ8" s="27"/>
      <c r="EIA8" s="27"/>
      <c r="EIB8" s="27"/>
      <c r="EIC8" s="27"/>
      <c r="EID8" s="27"/>
      <c r="EIE8" s="27"/>
      <c r="EIF8" s="27"/>
      <c r="EIG8" s="27"/>
      <c r="EIH8" s="27"/>
      <c r="EII8" s="27"/>
      <c r="EIJ8" s="27"/>
      <c r="EIK8" s="27"/>
      <c r="EIL8" s="27"/>
      <c r="EIM8" s="27"/>
      <c r="EIN8" s="27"/>
      <c r="EIO8" s="27"/>
      <c r="EIP8" s="27"/>
      <c r="EIQ8" s="27"/>
      <c r="EIR8" s="27"/>
      <c r="EIS8" s="27"/>
      <c r="EIT8" s="27"/>
      <c r="EIU8" s="27"/>
      <c r="EIV8" s="27"/>
      <c r="EIW8" s="27"/>
      <c r="EIX8" s="27"/>
      <c r="EIY8" s="27"/>
      <c r="EIZ8" s="27"/>
      <c r="EJA8" s="27"/>
      <c r="EJB8" s="27"/>
      <c r="EJC8" s="27"/>
      <c r="EJD8" s="27"/>
      <c r="EJE8" s="27"/>
      <c r="EJF8" s="27"/>
      <c r="EJG8" s="27"/>
      <c r="EJH8" s="27"/>
      <c r="EJI8" s="27"/>
      <c r="EJJ8" s="27"/>
      <c r="EJK8" s="27"/>
      <c r="EJL8" s="27"/>
      <c r="EJM8" s="27"/>
      <c r="EJN8" s="27"/>
      <c r="EJO8" s="27"/>
      <c r="EJP8" s="27"/>
      <c r="EJQ8" s="27"/>
      <c r="EJR8" s="27"/>
      <c r="EJS8" s="27"/>
      <c r="EJT8" s="27"/>
      <c r="EJU8" s="27"/>
      <c r="EJV8" s="27"/>
      <c r="EJW8" s="27"/>
      <c r="EJX8" s="27"/>
      <c r="EJY8" s="27"/>
      <c r="EJZ8" s="27"/>
      <c r="EKA8" s="27"/>
      <c r="EKB8" s="27"/>
      <c r="EKC8" s="27"/>
      <c r="EKD8" s="27"/>
      <c r="EKE8" s="27"/>
      <c r="EKF8" s="27"/>
      <c r="EKG8" s="27"/>
      <c r="EKH8" s="27"/>
      <c r="EKI8" s="27"/>
      <c r="EKJ8" s="27"/>
      <c r="EKK8" s="27"/>
      <c r="EKL8" s="27"/>
      <c r="EKM8" s="27"/>
      <c r="EKN8" s="27"/>
      <c r="EKO8" s="27"/>
      <c r="EKP8" s="27"/>
      <c r="EKQ8" s="27"/>
      <c r="EKR8" s="27"/>
      <c r="EKS8" s="27"/>
      <c r="EKT8" s="27"/>
      <c r="EKU8" s="27"/>
      <c r="EKV8" s="27"/>
      <c r="EKW8" s="27"/>
      <c r="EKX8" s="27"/>
      <c r="EKY8" s="27"/>
      <c r="EKZ8" s="27"/>
      <c r="ELA8" s="27"/>
      <c r="ELB8" s="27"/>
      <c r="ELC8" s="27"/>
      <c r="ELD8" s="27"/>
      <c r="ELE8" s="27"/>
      <c r="ELF8" s="27"/>
      <c r="ELG8" s="27"/>
      <c r="ELH8" s="27"/>
      <c r="ELI8" s="27"/>
      <c r="ELJ8" s="27"/>
      <c r="ELK8" s="27"/>
      <c r="ELL8" s="27"/>
      <c r="ELM8" s="27"/>
      <c r="ELN8" s="27"/>
      <c r="ELO8" s="27"/>
      <c r="ELP8" s="27"/>
      <c r="ELQ8" s="27"/>
      <c r="ELR8" s="27"/>
      <c r="ELS8" s="27"/>
      <c r="ELT8" s="27"/>
      <c r="ELU8" s="27"/>
      <c r="ELV8" s="27"/>
      <c r="ELW8" s="27"/>
      <c r="ELX8" s="27"/>
      <c r="ELY8" s="27"/>
      <c r="ELZ8" s="27"/>
      <c r="EMA8" s="27"/>
      <c r="EMB8" s="27"/>
      <c r="EMC8" s="27"/>
      <c r="EMD8" s="27"/>
      <c r="EME8" s="27"/>
      <c r="EMF8" s="27"/>
      <c r="EMG8" s="27"/>
      <c r="EMH8" s="27"/>
      <c r="EMI8" s="27"/>
      <c r="EMJ8" s="27"/>
      <c r="EMK8" s="27"/>
      <c r="EML8" s="27"/>
      <c r="EMM8" s="27"/>
      <c r="EMN8" s="27"/>
      <c r="EMO8" s="27"/>
      <c r="EMP8" s="27"/>
      <c r="EMQ8" s="27"/>
      <c r="EMR8" s="27"/>
      <c r="EMS8" s="27"/>
      <c r="EMT8" s="27"/>
      <c r="EMU8" s="27"/>
      <c r="EMV8" s="27"/>
      <c r="EMW8" s="27"/>
      <c r="EMX8" s="27"/>
      <c r="EMY8" s="27"/>
      <c r="EMZ8" s="27"/>
      <c r="ENA8" s="27"/>
      <c r="ENB8" s="27"/>
      <c r="ENC8" s="27"/>
      <c r="END8" s="27"/>
      <c r="ENE8" s="27"/>
      <c r="ENF8" s="27"/>
      <c r="ENG8" s="27"/>
      <c r="ENH8" s="27"/>
      <c r="ENI8" s="27"/>
      <c r="ENJ8" s="27"/>
      <c r="ENK8" s="27"/>
      <c r="ENL8" s="27"/>
      <c r="ENM8" s="27"/>
      <c r="ENN8" s="27"/>
      <c r="ENO8" s="27"/>
      <c r="ENP8" s="27"/>
      <c r="ENQ8" s="27"/>
      <c r="ENR8" s="27"/>
      <c r="ENS8" s="27"/>
      <c r="ENT8" s="27"/>
      <c r="ENU8" s="27"/>
      <c r="ENV8" s="27"/>
      <c r="ENW8" s="27"/>
      <c r="ENX8" s="27"/>
      <c r="ENY8" s="27"/>
      <c r="ENZ8" s="27"/>
      <c r="EOA8" s="27"/>
      <c r="EOB8" s="27"/>
      <c r="EOC8" s="27"/>
      <c r="EOD8" s="27"/>
      <c r="EOE8" s="27"/>
      <c r="EOF8" s="27"/>
      <c r="EOG8" s="27"/>
      <c r="EOH8" s="27"/>
      <c r="EOI8" s="27"/>
      <c r="EOJ8" s="27"/>
      <c r="EOK8" s="27"/>
      <c r="EOL8" s="27"/>
      <c r="EOM8" s="27"/>
      <c r="EON8" s="27"/>
      <c r="EOO8" s="27"/>
      <c r="EOP8" s="27"/>
      <c r="EOQ8" s="27"/>
      <c r="EOR8" s="27"/>
      <c r="EOS8" s="27"/>
      <c r="EOT8" s="27"/>
      <c r="EOU8" s="27"/>
      <c r="EOV8" s="27"/>
      <c r="EOW8" s="27"/>
      <c r="EOX8" s="27"/>
      <c r="EOY8" s="27"/>
      <c r="EOZ8" s="27"/>
      <c r="EPA8" s="27"/>
      <c r="EPB8" s="27"/>
      <c r="EPC8" s="27"/>
      <c r="EPD8" s="27"/>
      <c r="EPE8" s="27"/>
      <c r="EPF8" s="27"/>
      <c r="EPG8" s="27"/>
      <c r="EPH8" s="27"/>
      <c r="EPI8" s="27"/>
      <c r="EPJ8" s="27"/>
      <c r="EPK8" s="27"/>
      <c r="EPL8" s="27"/>
      <c r="EPM8" s="27"/>
      <c r="EPN8" s="27"/>
      <c r="EPO8" s="27"/>
      <c r="EPP8" s="27"/>
      <c r="EPQ8" s="27"/>
      <c r="EPR8" s="27"/>
      <c r="EPS8" s="27"/>
      <c r="EPT8" s="27"/>
      <c r="EPU8" s="27"/>
      <c r="EPV8" s="27"/>
      <c r="EPW8" s="27"/>
      <c r="EPX8" s="27"/>
      <c r="EPY8" s="27"/>
      <c r="EPZ8" s="27"/>
      <c r="EQA8" s="27"/>
      <c r="EQB8" s="27"/>
      <c r="EQC8" s="27"/>
      <c r="EQD8" s="27"/>
      <c r="EQE8" s="27"/>
      <c r="EQF8" s="27"/>
      <c r="EQG8" s="27"/>
      <c r="EQH8" s="27"/>
      <c r="EQI8" s="27"/>
      <c r="EQJ8" s="27"/>
      <c r="EQK8" s="27"/>
      <c r="EQL8" s="27"/>
      <c r="EQM8" s="27"/>
      <c r="EQN8" s="27"/>
      <c r="EQO8" s="27"/>
      <c r="EQP8" s="27"/>
      <c r="EQQ8" s="27"/>
      <c r="EQR8" s="27"/>
      <c r="EQS8" s="27"/>
      <c r="EQT8" s="27"/>
      <c r="EQU8" s="27"/>
      <c r="EQV8" s="27"/>
      <c r="EQW8" s="27"/>
      <c r="EQX8" s="27"/>
      <c r="EQY8" s="27"/>
      <c r="EQZ8" s="27"/>
      <c r="ERA8" s="27"/>
      <c r="ERB8" s="27"/>
      <c r="ERC8" s="27"/>
      <c r="ERD8" s="27"/>
      <c r="ERE8" s="27"/>
      <c r="ERF8" s="27"/>
      <c r="ERG8" s="27"/>
      <c r="ERH8" s="27"/>
      <c r="ERI8" s="27"/>
      <c r="ERJ8" s="27"/>
      <c r="ERK8" s="27"/>
      <c r="ERL8" s="27"/>
      <c r="ERM8" s="27"/>
      <c r="ERN8" s="27"/>
      <c r="ERO8" s="27"/>
      <c r="ERP8" s="27"/>
      <c r="ERQ8" s="27"/>
      <c r="ERR8" s="27"/>
      <c r="ERS8" s="27"/>
      <c r="ERT8" s="27"/>
      <c r="ERU8" s="27"/>
      <c r="ERV8" s="27"/>
      <c r="ERW8" s="27"/>
      <c r="ERX8" s="27"/>
      <c r="ERY8" s="27"/>
      <c r="ERZ8" s="27"/>
      <c r="ESA8" s="27"/>
      <c r="ESB8" s="27"/>
      <c r="ESC8" s="27"/>
      <c r="ESD8" s="27"/>
      <c r="ESE8" s="27"/>
      <c r="ESF8" s="27"/>
      <c r="ESG8" s="27"/>
      <c r="ESH8" s="27"/>
      <c r="ESI8" s="27"/>
      <c r="ESJ8" s="27"/>
      <c r="ESK8" s="27"/>
      <c r="ESL8" s="27"/>
      <c r="ESM8" s="27"/>
      <c r="ESN8" s="27"/>
      <c r="ESO8" s="27"/>
      <c r="ESP8" s="27"/>
      <c r="ESQ8" s="27"/>
      <c r="ESR8" s="27"/>
      <c r="ESS8" s="27"/>
      <c r="EST8" s="27"/>
      <c r="ESU8" s="27"/>
      <c r="ESV8" s="27"/>
      <c r="ESW8" s="27"/>
      <c r="ESX8" s="27"/>
      <c r="ESY8" s="27"/>
      <c r="ESZ8" s="27"/>
      <c r="ETA8" s="27"/>
      <c r="ETB8" s="27"/>
      <c r="ETC8" s="27"/>
      <c r="ETD8" s="27"/>
      <c r="ETE8" s="27"/>
      <c r="ETF8" s="27"/>
      <c r="ETG8" s="27"/>
      <c r="ETH8" s="27"/>
      <c r="ETI8" s="27"/>
      <c r="ETJ8" s="27"/>
      <c r="ETK8" s="27"/>
      <c r="ETL8" s="27"/>
      <c r="ETM8" s="27"/>
      <c r="ETN8" s="27"/>
      <c r="ETO8" s="27"/>
      <c r="ETP8" s="27"/>
      <c r="ETQ8" s="27"/>
      <c r="ETR8" s="27"/>
      <c r="ETS8" s="27"/>
      <c r="ETT8" s="27"/>
      <c r="ETU8" s="27"/>
      <c r="ETV8" s="27"/>
      <c r="ETW8" s="27"/>
      <c r="ETX8" s="27"/>
      <c r="ETY8" s="27"/>
      <c r="ETZ8" s="27"/>
      <c r="EUA8" s="27"/>
      <c r="EUB8" s="27"/>
      <c r="EUC8" s="27"/>
      <c r="EUD8" s="27"/>
      <c r="EUE8" s="27"/>
      <c r="EUF8" s="27"/>
      <c r="EUG8" s="27"/>
      <c r="EUH8" s="27"/>
      <c r="EUI8" s="27"/>
      <c r="EUJ8" s="27"/>
      <c r="EUK8" s="27"/>
      <c r="EUL8" s="27"/>
      <c r="EUM8" s="27"/>
      <c r="EUN8" s="27"/>
      <c r="EUO8" s="27"/>
      <c r="EUP8" s="27"/>
      <c r="EUQ8" s="27"/>
      <c r="EUR8" s="27"/>
      <c r="EUS8" s="27"/>
      <c r="EUT8" s="27"/>
      <c r="EUU8" s="27"/>
      <c r="EUV8" s="27"/>
      <c r="EUW8" s="27"/>
      <c r="EUX8" s="27"/>
      <c r="EUY8" s="27"/>
      <c r="EUZ8" s="27"/>
      <c r="EVA8" s="27"/>
      <c r="EVB8" s="27"/>
      <c r="EVC8" s="27"/>
      <c r="EVD8" s="27"/>
      <c r="EVE8" s="27"/>
      <c r="EVF8" s="27"/>
      <c r="EVG8" s="27"/>
      <c r="EVH8" s="27"/>
      <c r="EVI8" s="27"/>
      <c r="EVJ8" s="27"/>
      <c r="EVK8" s="27"/>
      <c r="EVL8" s="27"/>
      <c r="EVM8" s="27"/>
      <c r="EVN8" s="27"/>
      <c r="EVO8" s="27"/>
      <c r="EVP8" s="27"/>
      <c r="EVQ8" s="27"/>
      <c r="EVR8" s="27"/>
      <c r="EVS8" s="27"/>
      <c r="EVT8" s="27"/>
      <c r="EVU8" s="27"/>
      <c r="EVV8" s="27"/>
      <c r="EVW8" s="27"/>
      <c r="EVX8" s="27"/>
      <c r="EVY8" s="27"/>
      <c r="EVZ8" s="27"/>
      <c r="EWA8" s="27"/>
      <c r="EWB8" s="27"/>
      <c r="EWC8" s="27"/>
      <c r="EWD8" s="27"/>
      <c r="EWE8" s="27"/>
      <c r="EWF8" s="27"/>
      <c r="EWG8" s="27"/>
      <c r="EWH8" s="27"/>
      <c r="EWI8" s="27"/>
      <c r="EWJ8" s="27"/>
      <c r="EWK8" s="27"/>
      <c r="EWL8" s="27"/>
      <c r="EWM8" s="27"/>
      <c r="EWN8" s="27"/>
      <c r="EWO8" s="27"/>
      <c r="EWP8" s="27"/>
      <c r="EWQ8" s="27"/>
      <c r="EWR8" s="27"/>
      <c r="EWS8" s="27"/>
      <c r="EWT8" s="27"/>
      <c r="EWU8" s="27"/>
      <c r="EWV8" s="27"/>
      <c r="EWW8" s="27"/>
      <c r="EWX8" s="27"/>
      <c r="EWY8" s="27"/>
      <c r="EWZ8" s="27"/>
      <c r="EXA8" s="27"/>
      <c r="EXB8" s="27"/>
      <c r="EXC8" s="27"/>
      <c r="EXD8" s="27"/>
      <c r="EXE8" s="27"/>
      <c r="EXF8" s="27"/>
      <c r="EXG8" s="27"/>
      <c r="EXH8" s="27"/>
      <c r="EXI8" s="27"/>
      <c r="EXJ8" s="27"/>
      <c r="EXK8" s="27"/>
      <c r="EXL8" s="27"/>
      <c r="EXM8" s="27"/>
      <c r="EXN8" s="27"/>
      <c r="EXO8" s="27"/>
      <c r="EXP8" s="27"/>
      <c r="EXQ8" s="27"/>
      <c r="EXR8" s="27"/>
      <c r="EXS8" s="27"/>
      <c r="EXT8" s="27"/>
      <c r="EXU8" s="27"/>
      <c r="EXV8" s="27"/>
      <c r="EXW8" s="27"/>
      <c r="EXX8" s="27"/>
      <c r="EXY8" s="27"/>
      <c r="EXZ8" s="27"/>
      <c r="EYA8" s="27"/>
      <c r="EYB8" s="27"/>
      <c r="EYC8" s="27"/>
      <c r="EYD8" s="27"/>
      <c r="EYE8" s="27"/>
      <c r="EYF8" s="27"/>
      <c r="EYG8" s="27"/>
      <c r="EYH8" s="27"/>
      <c r="EYI8" s="27"/>
      <c r="EYJ8" s="27"/>
      <c r="EYK8" s="27"/>
      <c r="EYL8" s="27"/>
      <c r="EYM8" s="27"/>
      <c r="EYN8" s="27"/>
      <c r="EYO8" s="27"/>
      <c r="EYP8" s="27"/>
      <c r="EYQ8" s="27"/>
      <c r="EYR8" s="27"/>
      <c r="EYS8" s="27"/>
      <c r="EYT8" s="27"/>
      <c r="EYU8" s="27"/>
      <c r="EYV8" s="27"/>
      <c r="EYW8" s="27"/>
      <c r="EYX8" s="27"/>
      <c r="EYY8" s="27"/>
      <c r="EYZ8" s="27"/>
      <c r="EZA8" s="27"/>
      <c r="EZB8" s="27"/>
      <c r="EZC8" s="27"/>
      <c r="EZD8" s="27"/>
      <c r="EZE8" s="27"/>
      <c r="EZF8" s="27"/>
      <c r="EZG8" s="27"/>
      <c r="EZH8" s="27"/>
      <c r="EZI8" s="27"/>
      <c r="EZJ8" s="27"/>
      <c r="EZK8" s="27"/>
      <c r="EZL8" s="27"/>
      <c r="EZM8" s="27"/>
      <c r="EZN8" s="27"/>
      <c r="EZO8" s="27"/>
      <c r="EZP8" s="27"/>
      <c r="EZQ8" s="27"/>
      <c r="EZR8" s="27"/>
      <c r="EZS8" s="27"/>
      <c r="EZT8" s="27"/>
      <c r="EZU8" s="27"/>
      <c r="EZV8" s="27"/>
      <c r="EZW8" s="27"/>
      <c r="EZX8" s="27"/>
      <c r="EZY8" s="27"/>
      <c r="EZZ8" s="27"/>
      <c r="FAA8" s="27"/>
      <c r="FAB8" s="27"/>
      <c r="FAC8" s="27"/>
      <c r="FAD8" s="27"/>
      <c r="FAE8" s="27"/>
      <c r="FAF8" s="27"/>
      <c r="FAG8" s="27"/>
      <c r="FAH8" s="27"/>
      <c r="FAI8" s="27"/>
      <c r="FAJ8" s="27"/>
      <c r="FAK8" s="27"/>
      <c r="FAL8" s="27"/>
      <c r="FAM8" s="27"/>
      <c r="FAN8" s="27"/>
      <c r="FAO8" s="27"/>
      <c r="FAP8" s="27"/>
      <c r="FAQ8" s="27"/>
      <c r="FAR8" s="27"/>
      <c r="FAS8" s="27"/>
      <c r="FAT8" s="27"/>
      <c r="FAU8" s="27"/>
      <c r="FAV8" s="27"/>
      <c r="FAW8" s="27"/>
      <c r="FAX8" s="27"/>
      <c r="FAY8" s="27"/>
      <c r="FAZ8" s="27"/>
      <c r="FBA8" s="27"/>
      <c r="FBB8" s="27"/>
      <c r="FBC8" s="27"/>
      <c r="FBD8" s="27"/>
      <c r="FBE8" s="27"/>
      <c r="FBF8" s="27"/>
      <c r="FBG8" s="27"/>
      <c r="FBH8" s="27"/>
      <c r="FBI8" s="27"/>
      <c r="FBJ8" s="27"/>
      <c r="FBK8" s="27"/>
      <c r="FBL8" s="27"/>
      <c r="FBM8" s="27"/>
      <c r="FBN8" s="27"/>
      <c r="FBO8" s="27"/>
      <c r="FBP8" s="27"/>
      <c r="FBQ8" s="27"/>
      <c r="FBR8" s="27"/>
      <c r="FBS8" s="27"/>
      <c r="FBT8" s="27"/>
      <c r="FBU8" s="27"/>
      <c r="FBV8" s="27"/>
      <c r="FBW8" s="27"/>
      <c r="FBX8" s="27"/>
      <c r="FBY8" s="27"/>
      <c r="FBZ8" s="27"/>
      <c r="FCA8" s="27"/>
      <c r="FCB8" s="27"/>
      <c r="FCC8" s="27"/>
      <c r="FCD8" s="27"/>
      <c r="FCE8" s="27"/>
      <c r="FCF8" s="27"/>
      <c r="FCG8" s="27"/>
      <c r="FCH8" s="27"/>
      <c r="FCI8" s="27"/>
      <c r="FCJ8" s="27"/>
      <c r="FCK8" s="27"/>
      <c r="FCL8" s="27"/>
      <c r="FCM8" s="27"/>
      <c r="FCN8" s="27"/>
      <c r="FCO8" s="27"/>
      <c r="FCP8" s="27"/>
      <c r="FCQ8" s="27"/>
      <c r="FCR8" s="27"/>
      <c r="FCS8" s="27"/>
      <c r="FCT8" s="27"/>
      <c r="FCU8" s="27"/>
      <c r="FCV8" s="27"/>
      <c r="FCW8" s="27"/>
      <c r="FCX8" s="27"/>
      <c r="FCY8" s="27"/>
      <c r="FCZ8" s="27"/>
      <c r="FDA8" s="27"/>
      <c r="FDB8" s="27"/>
      <c r="FDC8" s="27"/>
      <c r="FDD8" s="27"/>
      <c r="FDE8" s="27"/>
      <c r="FDF8" s="27"/>
      <c r="FDG8" s="27"/>
      <c r="FDH8" s="27"/>
      <c r="FDI8" s="27"/>
      <c r="FDJ8" s="27"/>
      <c r="FDK8" s="27"/>
      <c r="FDL8" s="27"/>
      <c r="FDM8" s="27"/>
      <c r="FDN8" s="27"/>
      <c r="FDO8" s="27"/>
      <c r="FDP8" s="27"/>
      <c r="FDQ8" s="27"/>
      <c r="FDR8" s="27"/>
      <c r="FDS8" s="27"/>
      <c r="FDT8" s="27"/>
      <c r="FDU8" s="27"/>
      <c r="FDV8" s="27"/>
      <c r="FDW8" s="27"/>
      <c r="FDX8" s="27"/>
      <c r="FDY8" s="27"/>
      <c r="FDZ8" s="27"/>
      <c r="FEA8" s="27"/>
      <c r="FEB8" s="27"/>
      <c r="FEC8" s="27"/>
      <c r="FED8" s="27"/>
      <c r="FEE8" s="27"/>
      <c r="FEF8" s="27"/>
      <c r="FEG8" s="27"/>
      <c r="FEH8" s="27"/>
      <c r="FEI8" s="27"/>
      <c r="FEJ8" s="27"/>
      <c r="FEK8" s="27"/>
      <c r="FEL8" s="27"/>
      <c r="FEM8" s="27"/>
      <c r="FEN8" s="27"/>
      <c r="FEO8" s="27"/>
      <c r="FEP8" s="27"/>
      <c r="FEQ8" s="27"/>
      <c r="FER8" s="27"/>
      <c r="FES8" s="27"/>
      <c r="FET8" s="27"/>
      <c r="FEU8" s="27"/>
      <c r="FEV8" s="27"/>
      <c r="FEW8" s="27"/>
      <c r="FEX8" s="27"/>
      <c r="FEY8" s="27"/>
      <c r="FEZ8" s="27"/>
      <c r="FFA8" s="27"/>
      <c r="FFB8" s="27"/>
      <c r="FFC8" s="27"/>
      <c r="FFD8" s="27"/>
      <c r="FFE8" s="27"/>
      <c r="FFF8" s="27"/>
      <c r="FFG8" s="27"/>
      <c r="FFH8" s="27"/>
      <c r="FFI8" s="27"/>
      <c r="FFJ8" s="27"/>
      <c r="FFK8" s="27"/>
      <c r="FFL8" s="27"/>
      <c r="FFM8" s="27"/>
      <c r="FFN8" s="27"/>
      <c r="FFO8" s="27"/>
      <c r="FFP8" s="27"/>
      <c r="FFQ8" s="27"/>
      <c r="FFR8" s="27"/>
      <c r="FFS8" s="27"/>
      <c r="FFT8" s="27"/>
      <c r="FFU8" s="27"/>
      <c r="FFV8" s="27"/>
      <c r="FFW8" s="27"/>
      <c r="FFX8" s="27"/>
      <c r="FFY8" s="27"/>
      <c r="FFZ8" s="27"/>
      <c r="FGA8" s="27"/>
      <c r="FGB8" s="27"/>
      <c r="FGC8" s="27"/>
      <c r="FGD8" s="27"/>
      <c r="FGE8" s="27"/>
      <c r="FGF8" s="27"/>
      <c r="FGG8" s="27"/>
      <c r="FGH8" s="27"/>
      <c r="FGI8" s="27"/>
      <c r="FGJ8" s="27"/>
      <c r="FGK8" s="27"/>
      <c r="FGL8" s="27"/>
      <c r="FGM8" s="27"/>
      <c r="FGN8" s="27"/>
      <c r="FGO8" s="27"/>
      <c r="FGP8" s="27"/>
      <c r="FGQ8" s="27"/>
      <c r="FGR8" s="27"/>
      <c r="FGS8" s="27"/>
      <c r="FGT8" s="27"/>
      <c r="FGU8" s="27"/>
      <c r="FGV8" s="27"/>
      <c r="FGW8" s="27"/>
      <c r="FGX8" s="27"/>
      <c r="FGY8" s="27"/>
      <c r="FGZ8" s="27"/>
      <c r="FHA8" s="27"/>
      <c r="FHB8" s="27"/>
      <c r="FHC8" s="27"/>
      <c r="FHD8" s="27"/>
      <c r="FHE8" s="27"/>
      <c r="FHF8" s="27"/>
      <c r="FHG8" s="27"/>
      <c r="FHH8" s="27"/>
      <c r="FHI8" s="27"/>
      <c r="FHJ8" s="27"/>
      <c r="FHK8" s="27"/>
      <c r="FHL8" s="27"/>
      <c r="FHM8" s="27"/>
      <c r="FHN8" s="27"/>
      <c r="FHO8" s="27"/>
      <c r="FHP8" s="27"/>
      <c r="FHQ8" s="27"/>
      <c r="FHR8" s="27"/>
      <c r="FHS8" s="27"/>
      <c r="FHT8" s="27"/>
      <c r="FHU8" s="27"/>
      <c r="FHV8" s="27"/>
      <c r="FHW8" s="27"/>
      <c r="FHX8" s="27"/>
      <c r="FHY8" s="27"/>
      <c r="FHZ8" s="27"/>
      <c r="FIA8" s="27"/>
      <c r="FIB8" s="27"/>
      <c r="FIC8" s="27"/>
      <c r="FID8" s="27"/>
      <c r="FIE8" s="27"/>
      <c r="FIF8" s="27"/>
      <c r="FIG8" s="27"/>
      <c r="FIH8" s="27"/>
      <c r="FII8" s="27"/>
      <c r="FIJ8" s="27"/>
      <c r="FIK8" s="27"/>
      <c r="FIL8" s="27"/>
      <c r="FIM8" s="27"/>
      <c r="FIN8" s="27"/>
      <c r="FIO8" s="27"/>
      <c r="FIP8" s="27"/>
      <c r="FIQ8" s="27"/>
      <c r="FIR8" s="27"/>
      <c r="FIS8" s="27"/>
      <c r="FIT8" s="27"/>
      <c r="FIU8" s="27"/>
      <c r="FIV8" s="27"/>
      <c r="FIW8" s="27"/>
      <c r="FIX8" s="27"/>
      <c r="FIY8" s="27"/>
      <c r="FIZ8" s="27"/>
      <c r="FJA8" s="27"/>
      <c r="FJB8" s="27"/>
      <c r="FJC8" s="27"/>
      <c r="FJD8" s="27"/>
      <c r="FJE8" s="27"/>
      <c r="FJF8" s="27"/>
      <c r="FJG8" s="27"/>
      <c r="FJH8" s="27"/>
      <c r="FJI8" s="27"/>
      <c r="FJJ8" s="27"/>
      <c r="FJK8" s="27"/>
      <c r="FJL8" s="27"/>
      <c r="FJM8" s="27"/>
      <c r="FJN8" s="27"/>
      <c r="FJO8" s="27"/>
      <c r="FJP8" s="27"/>
      <c r="FJQ8" s="27"/>
      <c r="FJR8" s="27"/>
      <c r="FJS8" s="27"/>
      <c r="FJT8" s="27"/>
      <c r="FJU8" s="27"/>
      <c r="FJV8" s="27"/>
      <c r="FJW8" s="27"/>
      <c r="FJX8" s="27"/>
      <c r="FJY8" s="27"/>
      <c r="FJZ8" s="27"/>
      <c r="FKA8" s="27"/>
      <c r="FKB8" s="27"/>
      <c r="FKC8" s="27"/>
      <c r="FKD8" s="27"/>
      <c r="FKE8" s="27"/>
      <c r="FKF8" s="27"/>
      <c r="FKG8" s="27"/>
      <c r="FKH8" s="27"/>
      <c r="FKI8" s="27"/>
      <c r="FKJ8" s="27"/>
      <c r="FKK8" s="27"/>
      <c r="FKL8" s="27"/>
      <c r="FKM8" s="27"/>
      <c r="FKN8" s="27"/>
      <c r="FKO8" s="27"/>
      <c r="FKP8" s="27"/>
      <c r="FKQ8" s="27"/>
      <c r="FKR8" s="27"/>
      <c r="FKS8" s="27"/>
      <c r="FKT8" s="27"/>
      <c r="FKU8" s="27"/>
      <c r="FKV8" s="27"/>
      <c r="FKW8" s="27"/>
      <c r="FKX8" s="27"/>
      <c r="FKY8" s="27"/>
      <c r="FKZ8" s="27"/>
      <c r="FLA8" s="27"/>
      <c r="FLB8" s="27"/>
      <c r="FLC8" s="27"/>
      <c r="FLD8" s="27"/>
      <c r="FLE8" s="27"/>
      <c r="FLF8" s="27"/>
      <c r="FLG8" s="27"/>
      <c r="FLH8" s="27"/>
      <c r="FLI8" s="27"/>
      <c r="FLJ8" s="27"/>
      <c r="FLK8" s="27"/>
      <c r="FLL8" s="27"/>
      <c r="FLM8" s="27"/>
      <c r="FLN8" s="27"/>
      <c r="FLO8" s="27"/>
      <c r="FLP8" s="27"/>
      <c r="FLQ8" s="27"/>
      <c r="FLR8" s="27"/>
      <c r="FLS8" s="27"/>
      <c r="FLT8" s="27"/>
      <c r="FLU8" s="27"/>
      <c r="FLV8" s="27"/>
      <c r="FLW8" s="27"/>
      <c r="FLX8" s="27"/>
      <c r="FLY8" s="27"/>
      <c r="FLZ8" s="27"/>
      <c r="FMA8" s="27"/>
      <c r="FMB8" s="27"/>
      <c r="FMC8" s="27"/>
      <c r="FMD8" s="27"/>
      <c r="FME8" s="27"/>
      <c r="FMF8" s="27"/>
      <c r="FMG8" s="27"/>
      <c r="FMH8" s="27"/>
      <c r="FMI8" s="27"/>
      <c r="FMJ8" s="27"/>
      <c r="FMK8" s="27"/>
      <c r="FML8" s="27"/>
      <c r="FMM8" s="27"/>
      <c r="FMN8" s="27"/>
      <c r="FMO8" s="27"/>
      <c r="FMP8" s="27"/>
      <c r="FMQ8" s="27"/>
      <c r="FMR8" s="27"/>
      <c r="FMS8" s="27"/>
      <c r="FMT8" s="27"/>
      <c r="FMU8" s="27"/>
      <c r="FMV8" s="27"/>
      <c r="FMW8" s="27"/>
      <c r="FMX8" s="27"/>
      <c r="FMY8" s="27"/>
      <c r="FMZ8" s="27"/>
      <c r="FNA8" s="27"/>
      <c r="FNB8" s="27"/>
      <c r="FNC8" s="27"/>
      <c r="FND8" s="27"/>
      <c r="FNE8" s="27"/>
      <c r="FNF8" s="27"/>
      <c r="FNG8" s="27"/>
      <c r="FNH8" s="27"/>
      <c r="FNI8" s="27"/>
      <c r="FNJ8" s="27"/>
      <c r="FNK8" s="27"/>
      <c r="FNL8" s="27"/>
      <c r="FNM8" s="27"/>
      <c r="FNN8" s="27"/>
      <c r="FNO8" s="27"/>
      <c r="FNP8" s="27"/>
      <c r="FNQ8" s="27"/>
      <c r="FNR8" s="27"/>
      <c r="FNS8" s="27"/>
      <c r="FNT8" s="27"/>
      <c r="FNU8" s="27"/>
      <c r="FNV8" s="27"/>
      <c r="FNW8" s="27"/>
      <c r="FNX8" s="27"/>
      <c r="FNY8" s="27"/>
      <c r="FNZ8" s="27"/>
      <c r="FOA8" s="27"/>
      <c r="FOB8" s="27"/>
      <c r="FOC8" s="27"/>
      <c r="FOD8" s="27"/>
      <c r="FOE8" s="27"/>
      <c r="FOF8" s="27"/>
      <c r="FOG8" s="27"/>
      <c r="FOH8" s="27"/>
      <c r="FOI8" s="27"/>
      <c r="FOJ8" s="27"/>
      <c r="FOK8" s="27"/>
      <c r="FOL8" s="27"/>
      <c r="FOM8" s="27"/>
      <c r="FON8" s="27"/>
      <c r="FOO8" s="27"/>
      <c r="FOP8" s="27"/>
      <c r="FOQ8" s="27"/>
      <c r="FOR8" s="27"/>
      <c r="FOS8" s="27"/>
      <c r="FOT8" s="27"/>
      <c r="FOU8" s="27"/>
      <c r="FOV8" s="27"/>
      <c r="FOW8" s="27"/>
      <c r="FOX8" s="27"/>
      <c r="FOY8" s="27"/>
      <c r="FOZ8" s="27"/>
      <c r="FPA8" s="27"/>
      <c r="FPB8" s="27"/>
      <c r="FPC8" s="27"/>
      <c r="FPD8" s="27"/>
      <c r="FPE8" s="27"/>
      <c r="FPF8" s="27"/>
      <c r="FPG8" s="27"/>
      <c r="FPH8" s="27"/>
      <c r="FPI8" s="27"/>
      <c r="FPJ8" s="27"/>
      <c r="FPK8" s="27"/>
      <c r="FPL8" s="27"/>
      <c r="FPM8" s="27"/>
      <c r="FPN8" s="27"/>
      <c r="FPO8" s="27"/>
      <c r="FPP8" s="27"/>
      <c r="FPQ8" s="27"/>
      <c r="FPR8" s="27"/>
      <c r="FPS8" s="27"/>
      <c r="FPT8" s="27"/>
      <c r="FPU8" s="27"/>
      <c r="FPV8" s="27"/>
      <c r="FPW8" s="27"/>
      <c r="FPX8" s="27"/>
      <c r="FPY8" s="27"/>
      <c r="FPZ8" s="27"/>
      <c r="FQA8" s="27"/>
      <c r="FQB8" s="27"/>
      <c r="FQC8" s="27"/>
      <c r="FQD8" s="27"/>
      <c r="FQE8" s="27"/>
      <c r="FQF8" s="27"/>
      <c r="FQG8" s="27"/>
      <c r="FQH8" s="27"/>
      <c r="FQI8" s="27"/>
      <c r="FQJ8" s="27"/>
      <c r="FQK8" s="27"/>
      <c r="FQL8" s="27"/>
      <c r="FQM8" s="27"/>
      <c r="FQN8" s="27"/>
      <c r="FQO8" s="27"/>
      <c r="FQP8" s="27"/>
      <c r="FQQ8" s="27"/>
      <c r="FQR8" s="27"/>
      <c r="FQS8" s="27"/>
      <c r="FQT8" s="27"/>
      <c r="FQU8" s="27"/>
      <c r="FQV8" s="27"/>
      <c r="FQW8" s="27"/>
      <c r="FQX8" s="27"/>
      <c r="FQY8" s="27"/>
      <c r="FQZ8" s="27"/>
      <c r="FRA8" s="27"/>
      <c r="FRB8" s="27"/>
      <c r="FRC8" s="27"/>
      <c r="FRD8" s="27"/>
      <c r="FRE8" s="27"/>
      <c r="FRF8" s="27"/>
      <c r="FRG8" s="27"/>
      <c r="FRH8" s="27"/>
      <c r="FRI8" s="27"/>
      <c r="FRJ8" s="27"/>
      <c r="FRK8" s="27"/>
      <c r="FRL8" s="27"/>
      <c r="FRM8" s="27"/>
      <c r="FRN8" s="27"/>
      <c r="FRO8" s="27"/>
      <c r="FRP8" s="27"/>
      <c r="FRQ8" s="27"/>
      <c r="FRR8" s="27"/>
      <c r="FRS8" s="27"/>
      <c r="FRT8" s="27"/>
      <c r="FRU8" s="27"/>
      <c r="FRV8" s="27"/>
      <c r="FRW8" s="27"/>
      <c r="FRX8" s="27"/>
      <c r="FRY8" s="27"/>
      <c r="FRZ8" s="27"/>
      <c r="FSA8" s="27"/>
      <c r="FSB8" s="27"/>
      <c r="FSC8" s="27"/>
      <c r="FSD8" s="27"/>
      <c r="FSE8" s="27"/>
      <c r="FSF8" s="27"/>
      <c r="FSG8" s="27"/>
      <c r="FSH8" s="27"/>
      <c r="FSI8" s="27"/>
      <c r="FSJ8" s="27"/>
      <c r="FSK8" s="27"/>
      <c r="FSL8" s="27"/>
      <c r="FSM8" s="27"/>
      <c r="FSN8" s="27"/>
      <c r="FSO8" s="27"/>
      <c r="FSP8" s="27"/>
      <c r="FSQ8" s="27"/>
      <c r="FSR8" s="27"/>
      <c r="FSS8" s="27"/>
      <c r="FST8" s="27"/>
      <c r="FSU8" s="27"/>
      <c r="FSV8" s="27"/>
      <c r="FSW8" s="27"/>
      <c r="FSX8" s="27"/>
      <c r="FSY8" s="27"/>
      <c r="FSZ8" s="27"/>
      <c r="FTA8" s="27"/>
      <c r="FTB8" s="27"/>
      <c r="FTC8" s="27"/>
      <c r="FTD8" s="27"/>
      <c r="FTE8" s="27"/>
      <c r="FTF8" s="27"/>
      <c r="FTG8" s="27"/>
      <c r="FTH8" s="27"/>
      <c r="FTI8" s="27"/>
      <c r="FTJ8" s="27"/>
      <c r="FTK8" s="27"/>
      <c r="FTL8" s="27"/>
      <c r="FTM8" s="27"/>
      <c r="FTN8" s="27"/>
      <c r="FTO8" s="27"/>
      <c r="FTP8" s="27"/>
      <c r="FTQ8" s="27"/>
      <c r="FTR8" s="27"/>
      <c r="FTS8" s="27"/>
      <c r="FTT8" s="27"/>
      <c r="FTU8" s="27"/>
      <c r="FTV8" s="27"/>
      <c r="FTW8" s="27"/>
      <c r="FTX8" s="27"/>
      <c r="FTY8" s="27"/>
      <c r="FTZ8" s="27"/>
      <c r="FUA8" s="27"/>
      <c r="FUB8" s="27"/>
      <c r="FUC8" s="27"/>
      <c r="FUD8" s="27"/>
      <c r="FUE8" s="27"/>
      <c r="FUF8" s="27"/>
      <c r="FUG8" s="27"/>
      <c r="FUH8" s="27"/>
      <c r="FUI8" s="27"/>
      <c r="FUJ8" s="27"/>
      <c r="FUK8" s="27"/>
      <c r="FUL8" s="27"/>
      <c r="FUM8" s="27"/>
      <c r="FUN8" s="27"/>
      <c r="FUO8" s="27"/>
      <c r="FUP8" s="27"/>
      <c r="FUQ8" s="27"/>
      <c r="FUR8" s="27"/>
      <c r="FUS8" s="27"/>
      <c r="FUT8" s="27"/>
      <c r="FUU8" s="27"/>
      <c r="FUV8" s="27"/>
      <c r="FUW8" s="27"/>
      <c r="FUX8" s="27"/>
      <c r="FUY8" s="27"/>
      <c r="FUZ8" s="27"/>
      <c r="FVA8" s="27"/>
      <c r="FVB8" s="27"/>
      <c r="FVC8" s="27"/>
      <c r="FVD8" s="27"/>
      <c r="FVE8" s="27"/>
      <c r="FVF8" s="27"/>
      <c r="FVG8" s="27"/>
      <c r="FVH8" s="27"/>
      <c r="FVI8" s="27"/>
      <c r="FVJ8" s="27"/>
      <c r="FVK8" s="27"/>
      <c r="FVL8" s="27"/>
      <c r="FVM8" s="27"/>
      <c r="FVN8" s="27"/>
      <c r="FVO8" s="27"/>
      <c r="FVP8" s="27"/>
      <c r="FVQ8" s="27"/>
      <c r="FVR8" s="27"/>
      <c r="FVS8" s="27"/>
      <c r="FVT8" s="27"/>
      <c r="FVU8" s="27"/>
      <c r="FVV8" s="27"/>
      <c r="FVW8" s="27"/>
      <c r="FVX8" s="27"/>
      <c r="FVY8" s="27"/>
      <c r="FVZ8" s="27"/>
      <c r="FWA8" s="27"/>
      <c r="FWB8" s="27"/>
      <c r="FWC8" s="27"/>
      <c r="FWD8" s="27"/>
      <c r="FWE8" s="27"/>
      <c r="FWF8" s="27"/>
      <c r="FWG8" s="27"/>
      <c r="FWH8" s="27"/>
      <c r="FWI8" s="27"/>
      <c r="FWJ8" s="27"/>
      <c r="FWK8" s="27"/>
      <c r="FWL8" s="27"/>
      <c r="FWM8" s="27"/>
      <c r="FWN8" s="27"/>
      <c r="FWO8" s="27"/>
      <c r="FWP8" s="27"/>
      <c r="FWQ8" s="27"/>
      <c r="FWR8" s="27"/>
      <c r="FWS8" s="27"/>
      <c r="FWT8" s="27"/>
      <c r="FWU8" s="27"/>
      <c r="FWV8" s="27"/>
      <c r="FWW8" s="27"/>
      <c r="FWX8" s="27"/>
      <c r="FWY8" s="27"/>
      <c r="FWZ8" s="27"/>
      <c r="FXA8" s="27"/>
      <c r="FXB8" s="27"/>
      <c r="FXC8" s="27"/>
      <c r="FXD8" s="27"/>
      <c r="FXE8" s="27"/>
      <c r="FXF8" s="27"/>
      <c r="FXG8" s="27"/>
      <c r="FXH8" s="27"/>
      <c r="FXI8" s="27"/>
      <c r="FXJ8" s="27"/>
      <c r="FXK8" s="27"/>
      <c r="FXL8" s="27"/>
      <c r="FXM8" s="27"/>
      <c r="FXN8" s="27"/>
      <c r="FXO8" s="27"/>
      <c r="FXP8" s="27"/>
      <c r="FXQ8" s="27"/>
      <c r="FXR8" s="27"/>
      <c r="FXS8" s="27"/>
      <c r="FXT8" s="27"/>
      <c r="FXU8" s="27"/>
      <c r="FXV8" s="27"/>
      <c r="FXW8" s="27"/>
      <c r="FXX8" s="27"/>
      <c r="FXY8" s="27"/>
      <c r="FXZ8" s="27"/>
      <c r="FYA8" s="27"/>
      <c r="FYB8" s="27"/>
      <c r="FYC8" s="27"/>
      <c r="FYD8" s="27"/>
      <c r="FYE8" s="27"/>
      <c r="FYF8" s="27"/>
      <c r="FYG8" s="27"/>
      <c r="FYH8" s="27"/>
      <c r="FYI8" s="27"/>
      <c r="FYJ8" s="27"/>
      <c r="FYK8" s="27"/>
      <c r="FYL8" s="27"/>
      <c r="FYM8" s="27"/>
      <c r="FYN8" s="27"/>
      <c r="FYO8" s="27"/>
      <c r="FYP8" s="27"/>
      <c r="FYQ8" s="27"/>
      <c r="FYR8" s="27"/>
      <c r="FYS8" s="27"/>
      <c r="FYT8" s="27"/>
      <c r="FYU8" s="27"/>
      <c r="FYV8" s="27"/>
      <c r="FYW8" s="27"/>
      <c r="FYX8" s="27"/>
      <c r="FYY8" s="27"/>
      <c r="FYZ8" s="27"/>
      <c r="FZA8" s="27"/>
      <c r="FZB8" s="27"/>
      <c r="FZC8" s="27"/>
      <c r="FZD8" s="27"/>
      <c r="FZE8" s="27"/>
      <c r="FZF8" s="27"/>
      <c r="FZG8" s="27"/>
      <c r="FZH8" s="27"/>
      <c r="FZI8" s="27"/>
      <c r="FZJ8" s="27"/>
      <c r="FZK8" s="27"/>
      <c r="FZL8" s="27"/>
      <c r="FZM8" s="27"/>
      <c r="FZN8" s="27"/>
      <c r="FZO8" s="27"/>
      <c r="FZP8" s="27"/>
      <c r="FZQ8" s="27"/>
      <c r="FZR8" s="27"/>
      <c r="FZS8" s="27"/>
      <c r="FZT8" s="27"/>
      <c r="FZU8" s="27"/>
      <c r="FZV8" s="27"/>
      <c r="FZW8" s="27"/>
      <c r="FZX8" s="27"/>
      <c r="FZY8" s="27"/>
      <c r="FZZ8" s="27"/>
      <c r="GAA8" s="27"/>
      <c r="GAB8" s="27"/>
      <c r="GAC8" s="27"/>
      <c r="GAD8" s="27"/>
      <c r="GAE8" s="27"/>
      <c r="GAF8" s="27"/>
      <c r="GAG8" s="27"/>
      <c r="GAH8" s="27"/>
      <c r="GAI8" s="27"/>
      <c r="GAJ8" s="27"/>
      <c r="GAK8" s="27"/>
      <c r="GAL8" s="27"/>
      <c r="GAM8" s="27"/>
      <c r="GAN8" s="27"/>
      <c r="GAO8" s="27"/>
      <c r="GAP8" s="27"/>
      <c r="GAQ8" s="27"/>
      <c r="GAR8" s="27"/>
      <c r="GAS8" s="27"/>
      <c r="GAT8" s="27"/>
      <c r="GAU8" s="27"/>
      <c r="GAV8" s="27"/>
      <c r="GAW8" s="27"/>
      <c r="GAX8" s="27"/>
      <c r="GAY8" s="27"/>
      <c r="GAZ8" s="27"/>
      <c r="GBA8" s="27"/>
      <c r="GBB8" s="27"/>
      <c r="GBC8" s="27"/>
      <c r="GBD8" s="27"/>
      <c r="GBE8" s="27"/>
      <c r="GBF8" s="27"/>
      <c r="GBG8" s="27"/>
      <c r="GBH8" s="27"/>
      <c r="GBI8" s="27"/>
      <c r="GBJ8" s="27"/>
      <c r="GBK8" s="27"/>
      <c r="GBL8" s="27"/>
      <c r="GBM8" s="27"/>
      <c r="GBN8" s="27"/>
      <c r="GBO8" s="27"/>
      <c r="GBP8" s="27"/>
      <c r="GBQ8" s="27"/>
      <c r="GBR8" s="27"/>
      <c r="GBS8" s="27"/>
      <c r="GBT8" s="27"/>
      <c r="GBU8" s="27"/>
      <c r="GBV8" s="27"/>
      <c r="GBW8" s="27"/>
      <c r="GBX8" s="27"/>
      <c r="GBY8" s="27"/>
      <c r="GBZ8" s="27"/>
      <c r="GCA8" s="27"/>
      <c r="GCB8" s="27"/>
      <c r="GCC8" s="27"/>
      <c r="GCD8" s="27"/>
      <c r="GCE8" s="27"/>
      <c r="GCF8" s="27"/>
      <c r="GCG8" s="27"/>
      <c r="GCH8" s="27"/>
      <c r="GCI8" s="27"/>
      <c r="GCJ8" s="27"/>
      <c r="GCK8" s="27"/>
      <c r="GCL8" s="27"/>
      <c r="GCM8" s="27"/>
      <c r="GCN8" s="27"/>
      <c r="GCO8" s="27"/>
      <c r="GCP8" s="27"/>
      <c r="GCQ8" s="27"/>
      <c r="GCR8" s="27"/>
      <c r="GCS8" s="27"/>
      <c r="GCT8" s="27"/>
      <c r="GCU8" s="27"/>
      <c r="GCV8" s="27"/>
      <c r="GCW8" s="27"/>
      <c r="GCX8" s="27"/>
      <c r="GCY8" s="27"/>
      <c r="GCZ8" s="27"/>
      <c r="GDA8" s="27"/>
      <c r="GDB8" s="27"/>
      <c r="GDC8" s="27"/>
      <c r="GDD8" s="27"/>
      <c r="GDE8" s="27"/>
      <c r="GDF8" s="27"/>
      <c r="GDG8" s="27"/>
      <c r="GDH8" s="27"/>
      <c r="GDI8" s="27"/>
      <c r="GDJ8" s="27"/>
      <c r="GDK8" s="27"/>
      <c r="GDL8" s="27"/>
      <c r="GDM8" s="27"/>
      <c r="GDN8" s="27"/>
      <c r="GDO8" s="27"/>
      <c r="GDP8" s="27"/>
      <c r="GDQ8" s="27"/>
      <c r="GDR8" s="27"/>
      <c r="GDS8" s="27"/>
      <c r="GDT8" s="27"/>
      <c r="GDU8" s="27"/>
      <c r="GDV8" s="27"/>
      <c r="GDW8" s="27"/>
      <c r="GDX8" s="27"/>
      <c r="GDY8" s="27"/>
      <c r="GDZ8" s="27"/>
      <c r="GEA8" s="27"/>
      <c r="GEB8" s="27"/>
      <c r="GEC8" s="27"/>
      <c r="GED8" s="27"/>
      <c r="GEE8" s="27"/>
      <c r="GEF8" s="27"/>
      <c r="GEG8" s="27"/>
      <c r="GEH8" s="27"/>
      <c r="GEI8" s="27"/>
      <c r="GEJ8" s="27"/>
      <c r="GEK8" s="27"/>
      <c r="GEL8" s="27"/>
      <c r="GEM8" s="27"/>
      <c r="GEN8" s="27"/>
      <c r="GEO8" s="27"/>
      <c r="GEP8" s="27"/>
      <c r="GEQ8" s="27"/>
      <c r="GER8" s="27"/>
      <c r="GES8" s="27"/>
      <c r="GET8" s="27"/>
      <c r="GEU8" s="27"/>
      <c r="GEV8" s="27"/>
      <c r="GEW8" s="27"/>
      <c r="GEX8" s="27"/>
      <c r="GEY8" s="27"/>
      <c r="GEZ8" s="27"/>
      <c r="GFA8" s="27"/>
      <c r="GFB8" s="27"/>
      <c r="GFC8" s="27"/>
      <c r="GFD8" s="27"/>
      <c r="GFE8" s="27"/>
      <c r="GFF8" s="27"/>
      <c r="GFG8" s="27"/>
      <c r="GFH8" s="27"/>
      <c r="GFI8" s="27"/>
      <c r="GFJ8" s="27"/>
      <c r="GFK8" s="27"/>
      <c r="GFL8" s="27"/>
      <c r="GFM8" s="27"/>
      <c r="GFN8" s="27"/>
      <c r="GFO8" s="27"/>
      <c r="GFP8" s="27"/>
      <c r="GFQ8" s="27"/>
      <c r="GFR8" s="27"/>
      <c r="GFS8" s="27"/>
      <c r="GFT8" s="27"/>
      <c r="GFU8" s="27"/>
      <c r="GFV8" s="27"/>
      <c r="GFW8" s="27"/>
      <c r="GFX8" s="27"/>
      <c r="GFY8" s="27"/>
      <c r="GFZ8" s="27"/>
      <c r="GGA8" s="27"/>
      <c r="GGB8" s="27"/>
      <c r="GGC8" s="27"/>
      <c r="GGD8" s="27"/>
      <c r="GGE8" s="27"/>
      <c r="GGF8" s="27"/>
      <c r="GGG8" s="27"/>
      <c r="GGH8" s="27"/>
      <c r="GGI8" s="27"/>
      <c r="GGJ8" s="27"/>
      <c r="GGK8" s="27"/>
      <c r="GGL8" s="27"/>
      <c r="GGM8" s="27"/>
      <c r="GGN8" s="27"/>
      <c r="GGO8" s="27"/>
      <c r="GGP8" s="27"/>
      <c r="GGQ8" s="27"/>
      <c r="GGR8" s="27"/>
      <c r="GGS8" s="27"/>
      <c r="GGT8" s="27"/>
      <c r="GGU8" s="27"/>
      <c r="GGV8" s="27"/>
      <c r="GGW8" s="27"/>
      <c r="GGX8" s="27"/>
      <c r="GGY8" s="27"/>
      <c r="GGZ8" s="27"/>
      <c r="GHA8" s="27"/>
      <c r="GHB8" s="27"/>
      <c r="GHC8" s="27"/>
      <c r="GHD8" s="27"/>
      <c r="GHE8" s="27"/>
      <c r="GHF8" s="27"/>
      <c r="GHG8" s="27"/>
      <c r="GHH8" s="27"/>
      <c r="GHI8" s="27"/>
      <c r="GHJ8" s="27"/>
      <c r="GHK8" s="27"/>
      <c r="GHL8" s="27"/>
      <c r="GHM8" s="27"/>
      <c r="GHN8" s="27"/>
      <c r="GHO8" s="27"/>
      <c r="GHP8" s="27"/>
      <c r="GHQ8" s="27"/>
      <c r="GHR8" s="27"/>
      <c r="GHS8" s="27"/>
      <c r="GHT8" s="27"/>
      <c r="GHU8" s="27"/>
      <c r="GHV8" s="27"/>
      <c r="GHW8" s="27"/>
      <c r="GHX8" s="27"/>
      <c r="GHY8" s="27"/>
      <c r="GHZ8" s="27"/>
      <c r="GIA8" s="27"/>
      <c r="GIB8" s="27"/>
      <c r="GIC8" s="27"/>
      <c r="GID8" s="27"/>
      <c r="GIE8" s="27"/>
      <c r="GIF8" s="27"/>
      <c r="GIG8" s="27"/>
      <c r="GIH8" s="27"/>
      <c r="GII8" s="27"/>
      <c r="GIJ8" s="27"/>
      <c r="GIK8" s="27"/>
      <c r="GIL8" s="27"/>
      <c r="GIM8" s="27"/>
      <c r="GIN8" s="27"/>
      <c r="GIO8" s="27"/>
      <c r="GIP8" s="27"/>
      <c r="GIQ8" s="27"/>
      <c r="GIR8" s="27"/>
      <c r="GIS8" s="27"/>
      <c r="GIT8" s="27"/>
      <c r="GIU8" s="27"/>
      <c r="GIV8" s="27"/>
      <c r="GIW8" s="27"/>
      <c r="GIX8" s="27"/>
      <c r="GIY8" s="27"/>
      <c r="GIZ8" s="27"/>
      <c r="GJA8" s="27"/>
      <c r="GJB8" s="27"/>
      <c r="GJC8" s="27"/>
      <c r="GJD8" s="27"/>
      <c r="GJE8" s="27"/>
      <c r="GJF8" s="27"/>
      <c r="GJG8" s="27"/>
      <c r="GJH8" s="27"/>
      <c r="GJI8" s="27"/>
      <c r="GJJ8" s="27"/>
      <c r="GJK8" s="27"/>
      <c r="GJL8" s="27"/>
      <c r="GJM8" s="27"/>
      <c r="GJN8" s="27"/>
      <c r="GJO8" s="27"/>
      <c r="GJP8" s="27"/>
      <c r="GJQ8" s="27"/>
      <c r="GJR8" s="27"/>
      <c r="GJS8" s="27"/>
      <c r="GJT8" s="27"/>
      <c r="GJU8" s="27"/>
      <c r="GJV8" s="27"/>
      <c r="GJW8" s="27"/>
      <c r="GJX8" s="27"/>
      <c r="GJY8" s="27"/>
      <c r="GJZ8" s="27"/>
      <c r="GKA8" s="27"/>
      <c r="GKB8" s="27"/>
      <c r="GKC8" s="27"/>
      <c r="GKD8" s="27"/>
      <c r="GKE8" s="27"/>
      <c r="GKF8" s="27"/>
      <c r="GKG8" s="27"/>
      <c r="GKH8" s="27"/>
      <c r="GKI8" s="27"/>
      <c r="GKJ8" s="27"/>
      <c r="GKK8" s="27"/>
      <c r="GKL8" s="27"/>
      <c r="GKM8" s="27"/>
      <c r="GKN8" s="27"/>
      <c r="GKO8" s="27"/>
      <c r="GKP8" s="27"/>
      <c r="GKQ8" s="27"/>
      <c r="GKR8" s="27"/>
      <c r="GKS8" s="27"/>
      <c r="GKT8" s="27"/>
      <c r="GKU8" s="27"/>
      <c r="GKV8" s="27"/>
      <c r="GKW8" s="27"/>
      <c r="GKX8" s="27"/>
      <c r="GKY8" s="27"/>
      <c r="GKZ8" s="27"/>
      <c r="GLA8" s="27"/>
      <c r="GLB8" s="27"/>
      <c r="GLC8" s="27"/>
      <c r="GLD8" s="27"/>
      <c r="GLE8" s="27"/>
      <c r="GLF8" s="27"/>
      <c r="GLG8" s="27"/>
      <c r="GLH8" s="27"/>
      <c r="GLI8" s="27"/>
      <c r="GLJ8" s="27"/>
      <c r="GLK8" s="27"/>
      <c r="GLL8" s="27"/>
      <c r="GLM8" s="27"/>
      <c r="GLN8" s="27"/>
      <c r="GLO8" s="27"/>
      <c r="GLP8" s="27"/>
      <c r="GLQ8" s="27"/>
      <c r="GLR8" s="27"/>
      <c r="GLS8" s="27"/>
      <c r="GLT8" s="27"/>
      <c r="GLU8" s="27"/>
      <c r="GLV8" s="27"/>
      <c r="GLW8" s="27"/>
      <c r="GLX8" s="27"/>
      <c r="GLY8" s="27"/>
      <c r="GLZ8" s="27"/>
      <c r="GMA8" s="27"/>
      <c r="GMB8" s="27"/>
      <c r="GMC8" s="27"/>
      <c r="GMD8" s="27"/>
      <c r="GME8" s="27"/>
      <c r="GMF8" s="27"/>
      <c r="GMG8" s="27"/>
      <c r="GMH8" s="27"/>
      <c r="GMI8" s="27"/>
      <c r="GMJ8" s="27"/>
      <c r="GMK8" s="27"/>
      <c r="GML8" s="27"/>
      <c r="GMM8" s="27"/>
      <c r="GMN8" s="27"/>
      <c r="GMO8" s="27"/>
      <c r="GMP8" s="27"/>
      <c r="GMQ8" s="27"/>
      <c r="GMR8" s="27"/>
      <c r="GMS8" s="27"/>
      <c r="GMT8" s="27"/>
      <c r="GMU8" s="27"/>
      <c r="GMV8" s="27"/>
      <c r="GMW8" s="27"/>
      <c r="GMX8" s="27"/>
      <c r="GMY8" s="27"/>
      <c r="GMZ8" s="27"/>
      <c r="GNA8" s="27"/>
      <c r="GNB8" s="27"/>
      <c r="GNC8" s="27"/>
      <c r="GND8" s="27"/>
      <c r="GNE8" s="27"/>
      <c r="GNF8" s="27"/>
      <c r="GNG8" s="27"/>
      <c r="GNH8" s="27"/>
      <c r="GNI8" s="27"/>
      <c r="GNJ8" s="27"/>
      <c r="GNK8" s="27"/>
      <c r="GNL8" s="27"/>
      <c r="GNM8" s="27"/>
      <c r="GNN8" s="27"/>
      <c r="GNO8" s="27"/>
      <c r="GNP8" s="27"/>
      <c r="GNQ8" s="27"/>
      <c r="GNR8" s="27"/>
      <c r="GNS8" s="27"/>
      <c r="GNT8" s="27"/>
      <c r="GNU8" s="27"/>
      <c r="GNV8" s="27"/>
      <c r="GNW8" s="27"/>
      <c r="GNX8" s="27"/>
      <c r="GNY8" s="27"/>
      <c r="GNZ8" s="27"/>
      <c r="GOA8" s="27"/>
      <c r="GOB8" s="27"/>
      <c r="GOC8" s="27"/>
      <c r="GOD8" s="27"/>
      <c r="GOE8" s="27"/>
      <c r="GOF8" s="27"/>
      <c r="GOG8" s="27"/>
      <c r="GOH8" s="27"/>
      <c r="GOI8" s="27"/>
      <c r="GOJ8" s="27"/>
      <c r="GOK8" s="27"/>
      <c r="GOL8" s="27"/>
      <c r="GOM8" s="27"/>
      <c r="GON8" s="27"/>
      <c r="GOO8" s="27"/>
      <c r="GOP8" s="27"/>
      <c r="GOQ8" s="27"/>
      <c r="GOR8" s="27"/>
      <c r="GOS8" s="27"/>
      <c r="GOT8" s="27"/>
      <c r="GOU8" s="27"/>
      <c r="GOV8" s="27"/>
      <c r="GOW8" s="27"/>
      <c r="GOX8" s="27"/>
      <c r="GOY8" s="27"/>
      <c r="GOZ8" s="27"/>
      <c r="GPA8" s="27"/>
      <c r="GPB8" s="27"/>
      <c r="GPC8" s="27"/>
      <c r="GPD8" s="27"/>
      <c r="GPE8" s="27"/>
      <c r="GPF8" s="27"/>
      <c r="GPG8" s="27"/>
      <c r="GPH8" s="27"/>
      <c r="GPI8" s="27"/>
      <c r="GPJ8" s="27"/>
      <c r="GPK8" s="27"/>
      <c r="GPL8" s="27"/>
      <c r="GPM8" s="27"/>
      <c r="GPN8" s="27"/>
      <c r="GPO8" s="27"/>
      <c r="GPP8" s="27"/>
      <c r="GPQ8" s="27"/>
      <c r="GPR8" s="27"/>
      <c r="GPS8" s="27"/>
      <c r="GPT8" s="27"/>
      <c r="GPU8" s="27"/>
      <c r="GPV8" s="27"/>
      <c r="GPW8" s="27"/>
      <c r="GPX8" s="27"/>
      <c r="GPY8" s="27"/>
      <c r="GPZ8" s="27"/>
      <c r="GQA8" s="27"/>
      <c r="GQB8" s="27"/>
      <c r="GQC8" s="27"/>
      <c r="GQD8" s="27"/>
      <c r="GQE8" s="27"/>
      <c r="GQF8" s="27"/>
      <c r="GQG8" s="27"/>
      <c r="GQH8" s="27"/>
      <c r="GQI8" s="27"/>
      <c r="GQJ8" s="27"/>
      <c r="GQK8" s="27"/>
      <c r="GQL8" s="27"/>
      <c r="GQM8" s="27"/>
      <c r="GQN8" s="27"/>
      <c r="GQO8" s="27"/>
      <c r="GQP8" s="27"/>
      <c r="GQQ8" s="27"/>
      <c r="GQR8" s="27"/>
      <c r="GQS8" s="27"/>
      <c r="GQT8" s="27"/>
      <c r="GQU8" s="27"/>
      <c r="GQV8" s="27"/>
      <c r="GQW8" s="27"/>
      <c r="GQX8" s="27"/>
      <c r="GQY8" s="27"/>
      <c r="GQZ8" s="27"/>
      <c r="GRA8" s="27"/>
      <c r="GRB8" s="27"/>
      <c r="GRC8" s="27"/>
      <c r="GRD8" s="27"/>
      <c r="GRE8" s="27"/>
      <c r="GRF8" s="27"/>
      <c r="GRG8" s="27"/>
      <c r="GRH8" s="27"/>
      <c r="GRI8" s="27"/>
      <c r="GRJ8" s="27"/>
      <c r="GRK8" s="27"/>
      <c r="GRL8" s="27"/>
      <c r="GRM8" s="27"/>
      <c r="GRN8" s="27"/>
      <c r="GRO8" s="27"/>
      <c r="GRP8" s="27"/>
      <c r="GRQ8" s="27"/>
      <c r="GRR8" s="27"/>
      <c r="GRS8" s="27"/>
      <c r="GRT8" s="27"/>
      <c r="GRU8" s="27"/>
      <c r="GRV8" s="27"/>
      <c r="GRW8" s="27"/>
      <c r="GRX8" s="27"/>
      <c r="GRY8" s="27"/>
      <c r="GRZ8" s="27"/>
      <c r="GSA8" s="27"/>
      <c r="GSB8" s="27"/>
      <c r="GSC8" s="27"/>
      <c r="GSD8" s="27"/>
      <c r="GSE8" s="27"/>
      <c r="GSF8" s="27"/>
      <c r="GSG8" s="27"/>
      <c r="GSH8" s="27"/>
      <c r="GSI8" s="27"/>
      <c r="GSJ8" s="27"/>
      <c r="GSK8" s="27"/>
      <c r="GSL8" s="27"/>
      <c r="GSM8" s="27"/>
      <c r="GSN8" s="27"/>
      <c r="GSO8" s="27"/>
      <c r="GSP8" s="27"/>
      <c r="GSQ8" s="27"/>
      <c r="GSR8" s="27"/>
      <c r="GSS8" s="27"/>
      <c r="GST8" s="27"/>
      <c r="GSU8" s="27"/>
      <c r="GSV8" s="27"/>
      <c r="GSW8" s="27"/>
      <c r="GSX8" s="27"/>
      <c r="GSY8" s="27"/>
      <c r="GSZ8" s="27"/>
      <c r="GTA8" s="27"/>
      <c r="GTB8" s="27"/>
      <c r="GTC8" s="27"/>
      <c r="GTD8" s="27"/>
      <c r="GTE8" s="27"/>
      <c r="GTF8" s="27"/>
      <c r="GTG8" s="27"/>
      <c r="GTH8" s="27"/>
      <c r="GTI8" s="27"/>
      <c r="GTJ8" s="27"/>
      <c r="GTK8" s="27"/>
      <c r="GTL8" s="27"/>
      <c r="GTM8" s="27"/>
      <c r="GTN8" s="27"/>
      <c r="GTO8" s="27"/>
      <c r="GTP8" s="27"/>
      <c r="GTQ8" s="27"/>
      <c r="GTR8" s="27"/>
      <c r="GTS8" s="27"/>
      <c r="GTT8" s="27"/>
      <c r="GTU8" s="27"/>
      <c r="GTV8" s="27"/>
      <c r="GTW8" s="27"/>
      <c r="GTX8" s="27"/>
      <c r="GTY8" s="27"/>
      <c r="GTZ8" s="27"/>
      <c r="GUA8" s="27"/>
      <c r="GUB8" s="27"/>
      <c r="GUC8" s="27"/>
      <c r="GUD8" s="27"/>
      <c r="GUE8" s="27"/>
      <c r="GUF8" s="27"/>
      <c r="GUG8" s="27"/>
      <c r="GUH8" s="27"/>
      <c r="GUI8" s="27"/>
      <c r="GUJ8" s="27"/>
      <c r="GUK8" s="27"/>
      <c r="GUL8" s="27"/>
      <c r="GUM8" s="27"/>
      <c r="GUN8" s="27"/>
      <c r="GUO8" s="27"/>
      <c r="GUP8" s="27"/>
      <c r="GUQ8" s="27"/>
      <c r="GUR8" s="27"/>
      <c r="GUS8" s="27"/>
      <c r="GUT8" s="27"/>
      <c r="GUU8" s="27"/>
      <c r="GUV8" s="27"/>
      <c r="GUW8" s="27"/>
      <c r="GUX8" s="27"/>
      <c r="GUY8" s="27"/>
      <c r="GUZ8" s="27"/>
      <c r="GVA8" s="27"/>
      <c r="GVB8" s="27"/>
      <c r="GVC8" s="27"/>
      <c r="GVD8" s="27"/>
      <c r="GVE8" s="27"/>
      <c r="GVF8" s="27"/>
      <c r="GVG8" s="27"/>
      <c r="GVH8" s="27"/>
      <c r="GVI8" s="27"/>
      <c r="GVJ8" s="27"/>
      <c r="GVK8" s="27"/>
      <c r="GVL8" s="27"/>
      <c r="GVM8" s="27"/>
      <c r="GVN8" s="27"/>
      <c r="GVO8" s="27"/>
      <c r="GVP8" s="27"/>
      <c r="GVQ8" s="27"/>
      <c r="GVR8" s="27"/>
      <c r="GVS8" s="27"/>
      <c r="GVT8" s="27"/>
      <c r="GVU8" s="27"/>
      <c r="GVV8" s="27"/>
      <c r="GVW8" s="27"/>
      <c r="GVX8" s="27"/>
      <c r="GVY8" s="27"/>
      <c r="GVZ8" s="27"/>
      <c r="GWA8" s="27"/>
      <c r="GWB8" s="27"/>
      <c r="GWC8" s="27"/>
      <c r="GWD8" s="27"/>
      <c r="GWE8" s="27"/>
      <c r="GWF8" s="27"/>
      <c r="GWG8" s="27"/>
      <c r="GWH8" s="27"/>
      <c r="GWI8" s="27"/>
      <c r="GWJ8" s="27"/>
      <c r="GWK8" s="27"/>
      <c r="GWL8" s="27"/>
      <c r="GWM8" s="27"/>
      <c r="GWN8" s="27"/>
      <c r="GWO8" s="27"/>
      <c r="GWP8" s="27"/>
      <c r="GWQ8" s="27"/>
      <c r="GWR8" s="27"/>
      <c r="GWS8" s="27"/>
      <c r="GWT8" s="27"/>
      <c r="GWU8" s="27"/>
      <c r="GWV8" s="27"/>
      <c r="GWW8" s="27"/>
      <c r="GWX8" s="27"/>
      <c r="GWY8" s="27"/>
      <c r="GWZ8" s="27"/>
      <c r="GXA8" s="27"/>
      <c r="GXB8" s="27"/>
      <c r="GXC8" s="27"/>
      <c r="GXD8" s="27"/>
      <c r="GXE8" s="27"/>
      <c r="GXF8" s="27"/>
      <c r="GXG8" s="27"/>
      <c r="GXH8" s="27"/>
      <c r="GXI8" s="27"/>
      <c r="GXJ8" s="27"/>
      <c r="GXK8" s="27"/>
      <c r="GXL8" s="27"/>
      <c r="GXM8" s="27"/>
      <c r="GXN8" s="27"/>
      <c r="GXO8" s="27"/>
      <c r="GXP8" s="27"/>
      <c r="GXQ8" s="27"/>
      <c r="GXR8" s="27"/>
      <c r="GXS8" s="27"/>
      <c r="GXT8" s="27"/>
      <c r="GXU8" s="27"/>
      <c r="GXV8" s="27"/>
      <c r="GXW8" s="27"/>
      <c r="GXX8" s="27"/>
      <c r="GXY8" s="27"/>
      <c r="GXZ8" s="27"/>
      <c r="GYA8" s="27"/>
      <c r="GYB8" s="27"/>
      <c r="GYC8" s="27"/>
      <c r="GYD8" s="27"/>
      <c r="GYE8" s="27"/>
      <c r="GYF8" s="27"/>
      <c r="GYG8" s="27"/>
      <c r="GYH8" s="27"/>
      <c r="GYI8" s="27"/>
      <c r="GYJ8" s="27"/>
      <c r="GYK8" s="27"/>
      <c r="GYL8" s="27"/>
      <c r="GYM8" s="27"/>
      <c r="GYN8" s="27"/>
      <c r="GYO8" s="27"/>
      <c r="GYP8" s="27"/>
      <c r="GYQ8" s="27"/>
      <c r="GYR8" s="27"/>
      <c r="GYS8" s="27"/>
      <c r="GYT8" s="27"/>
      <c r="GYU8" s="27"/>
      <c r="GYV8" s="27"/>
      <c r="GYW8" s="27"/>
      <c r="GYX8" s="27"/>
      <c r="GYY8" s="27"/>
      <c r="GYZ8" s="27"/>
      <c r="GZA8" s="27"/>
      <c r="GZB8" s="27"/>
      <c r="GZC8" s="27"/>
      <c r="GZD8" s="27"/>
      <c r="GZE8" s="27"/>
      <c r="GZF8" s="27"/>
      <c r="GZG8" s="27"/>
      <c r="GZH8" s="27"/>
      <c r="GZI8" s="27"/>
      <c r="GZJ8" s="27"/>
      <c r="GZK8" s="27"/>
      <c r="GZL8" s="27"/>
      <c r="GZM8" s="27"/>
      <c r="GZN8" s="27"/>
      <c r="GZO8" s="27"/>
      <c r="GZP8" s="27"/>
      <c r="GZQ8" s="27"/>
      <c r="GZR8" s="27"/>
      <c r="GZS8" s="27"/>
      <c r="GZT8" s="27"/>
      <c r="GZU8" s="27"/>
      <c r="GZV8" s="27"/>
      <c r="GZW8" s="27"/>
      <c r="GZX8" s="27"/>
      <c r="GZY8" s="27"/>
      <c r="GZZ8" s="27"/>
      <c r="HAA8" s="27"/>
      <c r="HAB8" s="27"/>
      <c r="HAC8" s="27"/>
      <c r="HAD8" s="27"/>
      <c r="HAE8" s="27"/>
      <c r="HAF8" s="27"/>
      <c r="HAG8" s="27"/>
      <c r="HAH8" s="27"/>
      <c r="HAI8" s="27"/>
      <c r="HAJ8" s="27"/>
      <c r="HAK8" s="27"/>
      <c r="HAL8" s="27"/>
      <c r="HAM8" s="27"/>
      <c r="HAN8" s="27"/>
      <c r="HAO8" s="27"/>
      <c r="HAP8" s="27"/>
      <c r="HAQ8" s="27"/>
      <c r="HAR8" s="27"/>
      <c r="HAS8" s="27"/>
      <c r="HAT8" s="27"/>
      <c r="HAU8" s="27"/>
      <c r="HAV8" s="27"/>
      <c r="HAW8" s="27"/>
      <c r="HAX8" s="27"/>
      <c r="HAY8" s="27"/>
      <c r="HAZ8" s="27"/>
      <c r="HBA8" s="27"/>
      <c r="HBB8" s="27"/>
      <c r="HBC8" s="27"/>
      <c r="HBD8" s="27"/>
      <c r="HBE8" s="27"/>
      <c r="HBF8" s="27"/>
      <c r="HBG8" s="27"/>
      <c r="HBH8" s="27"/>
      <c r="HBI8" s="27"/>
      <c r="HBJ8" s="27"/>
      <c r="HBK8" s="27"/>
      <c r="HBL8" s="27"/>
      <c r="HBM8" s="27"/>
      <c r="HBN8" s="27"/>
      <c r="HBO8" s="27"/>
      <c r="HBP8" s="27"/>
      <c r="HBQ8" s="27"/>
      <c r="HBR8" s="27"/>
      <c r="HBS8" s="27"/>
      <c r="HBT8" s="27"/>
      <c r="HBU8" s="27"/>
      <c r="HBV8" s="27"/>
      <c r="HBW8" s="27"/>
      <c r="HBX8" s="27"/>
      <c r="HBY8" s="27"/>
      <c r="HBZ8" s="27"/>
      <c r="HCA8" s="27"/>
      <c r="HCB8" s="27"/>
      <c r="HCC8" s="27"/>
      <c r="HCD8" s="27"/>
      <c r="HCE8" s="27"/>
      <c r="HCF8" s="27"/>
      <c r="HCG8" s="27"/>
      <c r="HCH8" s="27"/>
      <c r="HCI8" s="27"/>
      <c r="HCJ8" s="27"/>
      <c r="HCK8" s="27"/>
      <c r="HCL8" s="27"/>
      <c r="HCM8" s="27"/>
      <c r="HCN8" s="27"/>
      <c r="HCO8" s="27"/>
      <c r="HCP8" s="27"/>
      <c r="HCQ8" s="27"/>
      <c r="HCR8" s="27"/>
      <c r="HCS8" s="27"/>
      <c r="HCT8" s="27"/>
      <c r="HCU8" s="27"/>
      <c r="HCV8" s="27"/>
      <c r="HCW8" s="27"/>
      <c r="HCX8" s="27"/>
      <c r="HCY8" s="27"/>
      <c r="HCZ8" s="27"/>
      <c r="HDA8" s="27"/>
      <c r="HDB8" s="27"/>
      <c r="HDC8" s="27"/>
      <c r="HDD8" s="27"/>
      <c r="HDE8" s="27"/>
      <c r="HDF8" s="27"/>
      <c r="HDG8" s="27"/>
      <c r="HDH8" s="27"/>
      <c r="HDI8" s="27"/>
      <c r="HDJ8" s="27"/>
      <c r="HDK8" s="27"/>
      <c r="HDL8" s="27"/>
      <c r="HDM8" s="27"/>
      <c r="HDN8" s="27"/>
      <c r="HDO8" s="27"/>
      <c r="HDP8" s="27"/>
      <c r="HDQ8" s="27"/>
      <c r="HDR8" s="27"/>
      <c r="HDS8" s="27"/>
      <c r="HDT8" s="27"/>
      <c r="HDU8" s="27"/>
      <c r="HDV8" s="27"/>
      <c r="HDW8" s="27"/>
      <c r="HDX8" s="27"/>
      <c r="HDY8" s="27"/>
      <c r="HDZ8" s="27"/>
      <c r="HEA8" s="27"/>
      <c r="HEB8" s="27"/>
      <c r="HEC8" s="27"/>
      <c r="HED8" s="27"/>
      <c r="HEE8" s="27"/>
      <c r="HEF8" s="27"/>
      <c r="HEG8" s="27"/>
      <c r="HEH8" s="27"/>
      <c r="HEI8" s="27"/>
      <c r="HEJ8" s="27"/>
      <c r="HEK8" s="27"/>
      <c r="HEL8" s="27"/>
      <c r="HEM8" s="27"/>
      <c r="HEN8" s="27"/>
      <c r="HEO8" s="27"/>
      <c r="HEP8" s="27"/>
      <c r="HEQ8" s="27"/>
      <c r="HER8" s="27"/>
      <c r="HES8" s="27"/>
      <c r="HET8" s="27"/>
      <c r="HEU8" s="27"/>
      <c r="HEV8" s="27"/>
      <c r="HEW8" s="27"/>
      <c r="HEX8" s="27"/>
      <c r="HEY8" s="27"/>
      <c r="HEZ8" s="27"/>
      <c r="HFA8" s="27"/>
      <c r="HFB8" s="27"/>
      <c r="HFC8" s="27"/>
      <c r="HFD8" s="27"/>
      <c r="HFE8" s="27"/>
      <c r="HFF8" s="27"/>
      <c r="HFG8" s="27"/>
      <c r="HFH8" s="27"/>
      <c r="HFI8" s="27"/>
      <c r="HFJ8" s="27"/>
      <c r="HFK8" s="27"/>
      <c r="HFL8" s="27"/>
      <c r="HFM8" s="27"/>
      <c r="HFN8" s="27"/>
      <c r="HFO8" s="27"/>
      <c r="HFP8" s="27"/>
      <c r="HFQ8" s="27"/>
      <c r="HFR8" s="27"/>
      <c r="HFS8" s="27"/>
      <c r="HFT8" s="27"/>
      <c r="HFU8" s="27"/>
      <c r="HFV8" s="27"/>
      <c r="HFW8" s="27"/>
      <c r="HFX8" s="27"/>
      <c r="HFY8" s="27"/>
      <c r="HFZ8" s="27"/>
      <c r="HGA8" s="27"/>
      <c r="HGB8" s="27"/>
      <c r="HGC8" s="27"/>
      <c r="HGD8" s="27"/>
      <c r="HGE8" s="27"/>
      <c r="HGF8" s="27"/>
      <c r="HGG8" s="27"/>
      <c r="HGH8" s="27"/>
      <c r="HGI8" s="27"/>
      <c r="HGJ8" s="27"/>
      <c r="HGK8" s="27"/>
      <c r="HGL8" s="27"/>
      <c r="HGM8" s="27"/>
      <c r="HGN8" s="27"/>
      <c r="HGO8" s="27"/>
      <c r="HGP8" s="27"/>
      <c r="HGQ8" s="27"/>
      <c r="HGR8" s="27"/>
      <c r="HGS8" s="27"/>
      <c r="HGT8" s="27"/>
      <c r="HGU8" s="27"/>
      <c r="HGV8" s="27"/>
      <c r="HGW8" s="27"/>
      <c r="HGX8" s="27"/>
      <c r="HGY8" s="27"/>
      <c r="HGZ8" s="27"/>
      <c r="HHA8" s="27"/>
      <c r="HHB8" s="27"/>
      <c r="HHC8" s="27"/>
      <c r="HHD8" s="27"/>
      <c r="HHE8" s="27"/>
      <c r="HHF8" s="27"/>
      <c r="HHG8" s="27"/>
      <c r="HHH8" s="27"/>
      <c r="HHI8" s="27"/>
      <c r="HHJ8" s="27"/>
      <c r="HHK8" s="27"/>
      <c r="HHL8" s="27"/>
      <c r="HHM8" s="27"/>
      <c r="HHN8" s="27"/>
      <c r="HHO8" s="27"/>
      <c r="HHP8" s="27"/>
      <c r="HHQ8" s="27"/>
      <c r="HHR8" s="27"/>
      <c r="HHS8" s="27"/>
      <c r="HHT8" s="27"/>
      <c r="HHU8" s="27"/>
      <c r="HHV8" s="27"/>
      <c r="HHW8" s="27"/>
      <c r="HHX8" s="27"/>
      <c r="HHY8" s="27"/>
      <c r="HHZ8" s="27"/>
      <c r="HIA8" s="27"/>
      <c r="HIB8" s="27"/>
      <c r="HIC8" s="27"/>
      <c r="HID8" s="27"/>
      <c r="HIE8" s="27"/>
      <c r="HIF8" s="27"/>
      <c r="HIG8" s="27"/>
      <c r="HIH8" s="27"/>
      <c r="HII8" s="27"/>
      <c r="HIJ8" s="27"/>
      <c r="HIK8" s="27"/>
      <c r="HIL8" s="27"/>
      <c r="HIM8" s="27"/>
      <c r="HIN8" s="27"/>
      <c r="HIO8" s="27"/>
      <c r="HIP8" s="27"/>
      <c r="HIQ8" s="27"/>
      <c r="HIR8" s="27"/>
      <c r="HIS8" s="27"/>
      <c r="HIT8" s="27"/>
      <c r="HIU8" s="27"/>
      <c r="HIV8" s="27"/>
      <c r="HIW8" s="27"/>
      <c r="HIX8" s="27"/>
      <c r="HIY8" s="27"/>
      <c r="HIZ8" s="27"/>
      <c r="HJA8" s="27"/>
      <c r="HJB8" s="27"/>
      <c r="HJC8" s="27"/>
      <c r="HJD8" s="27"/>
      <c r="HJE8" s="27"/>
      <c r="HJF8" s="27"/>
      <c r="HJG8" s="27"/>
      <c r="HJH8" s="27"/>
      <c r="HJI8" s="27"/>
      <c r="HJJ8" s="27"/>
      <c r="HJK8" s="27"/>
      <c r="HJL8" s="27"/>
      <c r="HJM8" s="27"/>
      <c r="HJN8" s="27"/>
      <c r="HJO8" s="27"/>
      <c r="HJP8" s="27"/>
      <c r="HJQ8" s="27"/>
      <c r="HJR8" s="27"/>
      <c r="HJS8" s="27"/>
      <c r="HJT8" s="27"/>
      <c r="HJU8" s="27"/>
      <c r="HJV8" s="27"/>
      <c r="HJW8" s="27"/>
      <c r="HJX8" s="27"/>
      <c r="HJY8" s="27"/>
      <c r="HJZ8" s="27"/>
      <c r="HKA8" s="27"/>
      <c r="HKB8" s="27"/>
      <c r="HKC8" s="27"/>
      <c r="HKD8" s="27"/>
      <c r="HKE8" s="27"/>
      <c r="HKF8" s="27"/>
      <c r="HKG8" s="27"/>
      <c r="HKH8" s="27"/>
      <c r="HKI8" s="27"/>
      <c r="HKJ8" s="27"/>
      <c r="HKK8" s="27"/>
      <c r="HKL8" s="27"/>
      <c r="HKM8" s="27"/>
      <c r="HKN8" s="27"/>
      <c r="HKO8" s="27"/>
      <c r="HKP8" s="27"/>
      <c r="HKQ8" s="27"/>
      <c r="HKR8" s="27"/>
      <c r="HKS8" s="27"/>
      <c r="HKT8" s="27"/>
      <c r="HKU8" s="27"/>
      <c r="HKV8" s="27"/>
      <c r="HKW8" s="27"/>
      <c r="HKX8" s="27"/>
      <c r="HKY8" s="27"/>
      <c r="HKZ8" s="27"/>
      <c r="HLA8" s="27"/>
      <c r="HLB8" s="27"/>
      <c r="HLC8" s="27"/>
      <c r="HLD8" s="27"/>
      <c r="HLE8" s="27"/>
      <c r="HLF8" s="27"/>
      <c r="HLG8" s="27"/>
      <c r="HLH8" s="27"/>
      <c r="HLI8" s="27"/>
      <c r="HLJ8" s="27"/>
      <c r="HLK8" s="27"/>
      <c r="HLL8" s="27"/>
      <c r="HLM8" s="27"/>
      <c r="HLN8" s="27"/>
      <c r="HLO8" s="27"/>
      <c r="HLP8" s="27"/>
      <c r="HLQ8" s="27"/>
      <c r="HLR8" s="27"/>
      <c r="HLS8" s="27"/>
      <c r="HLT8" s="27"/>
      <c r="HLU8" s="27"/>
      <c r="HLV8" s="27"/>
      <c r="HLW8" s="27"/>
      <c r="HLX8" s="27"/>
      <c r="HLY8" s="27"/>
      <c r="HLZ8" s="27"/>
      <c r="HMA8" s="27"/>
      <c r="HMB8" s="27"/>
      <c r="HMC8" s="27"/>
      <c r="HMD8" s="27"/>
      <c r="HME8" s="27"/>
      <c r="HMF8" s="27"/>
      <c r="HMG8" s="27"/>
      <c r="HMH8" s="27"/>
      <c r="HMI8" s="27"/>
      <c r="HMJ8" s="27"/>
      <c r="HMK8" s="27"/>
      <c r="HML8" s="27"/>
      <c r="HMM8" s="27"/>
      <c r="HMN8" s="27"/>
      <c r="HMO8" s="27"/>
      <c r="HMP8" s="27"/>
      <c r="HMQ8" s="27"/>
      <c r="HMR8" s="27"/>
      <c r="HMS8" s="27"/>
      <c r="HMT8" s="27"/>
      <c r="HMU8" s="27"/>
      <c r="HMV8" s="27"/>
      <c r="HMW8" s="27"/>
      <c r="HMX8" s="27"/>
      <c r="HMY8" s="27"/>
      <c r="HMZ8" s="27"/>
      <c r="HNA8" s="27"/>
      <c r="HNB8" s="27"/>
      <c r="HNC8" s="27"/>
      <c r="HND8" s="27"/>
      <c r="HNE8" s="27"/>
      <c r="HNF8" s="27"/>
      <c r="HNG8" s="27"/>
      <c r="HNH8" s="27"/>
      <c r="HNI8" s="27"/>
      <c r="HNJ8" s="27"/>
      <c r="HNK8" s="27"/>
      <c r="HNL8" s="27"/>
      <c r="HNM8" s="27"/>
      <c r="HNN8" s="27"/>
      <c r="HNO8" s="27"/>
      <c r="HNP8" s="27"/>
      <c r="HNQ8" s="27"/>
      <c r="HNR8" s="27"/>
      <c r="HNS8" s="27"/>
      <c r="HNT8" s="27"/>
      <c r="HNU8" s="27"/>
      <c r="HNV8" s="27"/>
      <c r="HNW8" s="27"/>
      <c r="HNX8" s="27"/>
      <c r="HNY8" s="27"/>
      <c r="HNZ8" s="27"/>
      <c r="HOA8" s="27"/>
      <c r="HOB8" s="27"/>
      <c r="HOC8" s="27"/>
      <c r="HOD8" s="27"/>
      <c r="HOE8" s="27"/>
      <c r="HOF8" s="27"/>
      <c r="HOG8" s="27"/>
      <c r="HOH8" s="27"/>
      <c r="HOI8" s="27"/>
      <c r="HOJ8" s="27"/>
      <c r="HOK8" s="27"/>
      <c r="HOL8" s="27"/>
      <c r="HOM8" s="27"/>
      <c r="HON8" s="27"/>
      <c r="HOO8" s="27"/>
      <c r="HOP8" s="27"/>
      <c r="HOQ8" s="27"/>
      <c r="HOR8" s="27"/>
      <c r="HOS8" s="27"/>
      <c r="HOT8" s="27"/>
      <c r="HOU8" s="27"/>
      <c r="HOV8" s="27"/>
      <c r="HOW8" s="27"/>
      <c r="HOX8" s="27"/>
      <c r="HOY8" s="27"/>
      <c r="HOZ8" s="27"/>
      <c r="HPA8" s="27"/>
      <c r="HPB8" s="27"/>
      <c r="HPC8" s="27"/>
      <c r="HPD8" s="27"/>
      <c r="HPE8" s="27"/>
      <c r="HPF8" s="27"/>
      <c r="HPG8" s="27"/>
      <c r="HPH8" s="27"/>
      <c r="HPI8" s="27"/>
      <c r="HPJ8" s="27"/>
      <c r="HPK8" s="27"/>
      <c r="HPL8" s="27"/>
      <c r="HPM8" s="27"/>
      <c r="HPN8" s="27"/>
      <c r="HPO8" s="27"/>
      <c r="HPP8" s="27"/>
      <c r="HPQ8" s="27"/>
      <c r="HPR8" s="27"/>
      <c r="HPS8" s="27"/>
      <c r="HPT8" s="27"/>
      <c r="HPU8" s="27"/>
      <c r="HPV8" s="27"/>
      <c r="HPW8" s="27"/>
      <c r="HPX8" s="27"/>
      <c r="HPY8" s="27"/>
      <c r="HPZ8" s="27"/>
      <c r="HQA8" s="27"/>
      <c r="HQB8" s="27"/>
      <c r="HQC8" s="27"/>
      <c r="HQD8" s="27"/>
      <c r="HQE8" s="27"/>
      <c r="HQF8" s="27"/>
      <c r="HQG8" s="27"/>
      <c r="HQH8" s="27"/>
      <c r="HQI8" s="27"/>
      <c r="HQJ8" s="27"/>
      <c r="HQK8" s="27"/>
      <c r="HQL8" s="27"/>
      <c r="HQM8" s="27"/>
      <c r="HQN8" s="27"/>
      <c r="HQO8" s="27"/>
      <c r="HQP8" s="27"/>
      <c r="HQQ8" s="27"/>
      <c r="HQR8" s="27"/>
      <c r="HQS8" s="27"/>
      <c r="HQT8" s="27"/>
      <c r="HQU8" s="27"/>
      <c r="HQV8" s="27"/>
      <c r="HQW8" s="27"/>
      <c r="HQX8" s="27"/>
      <c r="HQY8" s="27"/>
      <c r="HQZ8" s="27"/>
      <c r="HRA8" s="27"/>
      <c r="HRB8" s="27"/>
      <c r="HRC8" s="27"/>
      <c r="HRD8" s="27"/>
      <c r="HRE8" s="27"/>
      <c r="HRF8" s="27"/>
      <c r="HRG8" s="27"/>
      <c r="HRH8" s="27"/>
      <c r="HRI8" s="27"/>
      <c r="HRJ8" s="27"/>
      <c r="HRK8" s="27"/>
      <c r="HRL8" s="27"/>
      <c r="HRM8" s="27"/>
      <c r="HRN8" s="27"/>
      <c r="HRO8" s="27"/>
      <c r="HRP8" s="27"/>
      <c r="HRQ8" s="27"/>
      <c r="HRR8" s="27"/>
      <c r="HRS8" s="27"/>
      <c r="HRT8" s="27"/>
      <c r="HRU8" s="27"/>
      <c r="HRV8" s="27"/>
      <c r="HRW8" s="27"/>
      <c r="HRX8" s="27"/>
      <c r="HRY8" s="27"/>
      <c r="HRZ8" s="27"/>
      <c r="HSA8" s="27"/>
      <c r="HSB8" s="27"/>
      <c r="HSC8" s="27"/>
      <c r="HSD8" s="27"/>
      <c r="HSE8" s="27"/>
      <c r="HSF8" s="27"/>
      <c r="HSG8" s="27"/>
      <c r="HSH8" s="27"/>
      <c r="HSI8" s="27"/>
      <c r="HSJ8" s="27"/>
      <c r="HSK8" s="27"/>
      <c r="HSL8" s="27"/>
      <c r="HSM8" s="27"/>
      <c r="HSN8" s="27"/>
      <c r="HSO8" s="27"/>
      <c r="HSP8" s="27"/>
      <c r="HSQ8" s="27"/>
      <c r="HSR8" s="27"/>
      <c r="HSS8" s="27"/>
      <c r="HST8" s="27"/>
      <c r="HSU8" s="27"/>
      <c r="HSV8" s="27"/>
      <c r="HSW8" s="27"/>
      <c r="HSX8" s="27"/>
      <c r="HSY8" s="27"/>
      <c r="HSZ8" s="27"/>
      <c r="HTA8" s="27"/>
      <c r="HTB8" s="27"/>
      <c r="HTC8" s="27"/>
      <c r="HTD8" s="27"/>
      <c r="HTE8" s="27"/>
      <c r="HTF8" s="27"/>
      <c r="HTG8" s="27"/>
      <c r="HTH8" s="27"/>
      <c r="HTI8" s="27"/>
      <c r="HTJ8" s="27"/>
      <c r="HTK8" s="27"/>
      <c r="HTL8" s="27"/>
      <c r="HTM8" s="27"/>
      <c r="HTN8" s="27"/>
      <c r="HTO8" s="27"/>
      <c r="HTP8" s="27"/>
      <c r="HTQ8" s="27"/>
      <c r="HTR8" s="27"/>
      <c r="HTS8" s="27"/>
      <c r="HTT8" s="27"/>
      <c r="HTU8" s="27"/>
      <c r="HTV8" s="27"/>
      <c r="HTW8" s="27"/>
      <c r="HTX8" s="27"/>
      <c r="HTY8" s="27"/>
      <c r="HTZ8" s="27"/>
      <c r="HUA8" s="27"/>
      <c r="HUB8" s="27"/>
      <c r="HUC8" s="27"/>
      <c r="HUD8" s="27"/>
      <c r="HUE8" s="27"/>
      <c r="HUF8" s="27"/>
      <c r="HUG8" s="27"/>
      <c r="HUH8" s="27"/>
      <c r="HUI8" s="27"/>
      <c r="HUJ8" s="27"/>
      <c r="HUK8" s="27"/>
      <c r="HUL8" s="27"/>
      <c r="HUM8" s="27"/>
      <c r="HUN8" s="27"/>
      <c r="HUO8" s="27"/>
      <c r="HUP8" s="27"/>
      <c r="HUQ8" s="27"/>
      <c r="HUR8" s="27"/>
      <c r="HUS8" s="27"/>
      <c r="HUT8" s="27"/>
      <c r="HUU8" s="27"/>
      <c r="HUV8" s="27"/>
      <c r="HUW8" s="27"/>
      <c r="HUX8" s="27"/>
      <c r="HUY8" s="27"/>
      <c r="HUZ8" s="27"/>
      <c r="HVA8" s="27"/>
      <c r="HVB8" s="27"/>
      <c r="HVC8" s="27"/>
      <c r="HVD8" s="27"/>
      <c r="HVE8" s="27"/>
      <c r="HVF8" s="27"/>
      <c r="HVG8" s="27"/>
      <c r="HVH8" s="27"/>
      <c r="HVI8" s="27"/>
      <c r="HVJ8" s="27"/>
      <c r="HVK8" s="27"/>
      <c r="HVL8" s="27"/>
      <c r="HVM8" s="27"/>
      <c r="HVN8" s="27"/>
      <c r="HVO8" s="27"/>
      <c r="HVP8" s="27"/>
      <c r="HVQ8" s="27"/>
      <c r="HVR8" s="27"/>
      <c r="HVS8" s="27"/>
      <c r="HVT8" s="27"/>
      <c r="HVU8" s="27"/>
      <c r="HVV8" s="27"/>
      <c r="HVW8" s="27"/>
      <c r="HVX8" s="27"/>
      <c r="HVY8" s="27"/>
      <c r="HVZ8" s="27"/>
      <c r="HWA8" s="27"/>
      <c r="HWB8" s="27"/>
      <c r="HWC8" s="27"/>
      <c r="HWD8" s="27"/>
      <c r="HWE8" s="27"/>
      <c r="HWF8" s="27"/>
      <c r="HWG8" s="27"/>
      <c r="HWH8" s="27"/>
      <c r="HWI8" s="27"/>
      <c r="HWJ8" s="27"/>
      <c r="HWK8" s="27"/>
      <c r="HWL8" s="27"/>
      <c r="HWM8" s="27"/>
      <c r="HWN8" s="27"/>
      <c r="HWO8" s="27"/>
      <c r="HWP8" s="27"/>
      <c r="HWQ8" s="27"/>
      <c r="HWR8" s="27"/>
      <c r="HWS8" s="27"/>
      <c r="HWT8" s="27"/>
      <c r="HWU8" s="27"/>
      <c r="HWV8" s="27"/>
      <c r="HWW8" s="27"/>
      <c r="HWX8" s="27"/>
      <c r="HWY8" s="27"/>
      <c r="HWZ8" s="27"/>
      <c r="HXA8" s="27"/>
      <c r="HXB8" s="27"/>
      <c r="HXC8" s="27"/>
      <c r="HXD8" s="27"/>
      <c r="HXE8" s="27"/>
      <c r="HXF8" s="27"/>
      <c r="HXG8" s="27"/>
      <c r="HXH8" s="27"/>
      <c r="HXI8" s="27"/>
      <c r="HXJ8" s="27"/>
      <c r="HXK8" s="27"/>
      <c r="HXL8" s="27"/>
      <c r="HXM8" s="27"/>
      <c r="HXN8" s="27"/>
      <c r="HXO8" s="27"/>
      <c r="HXP8" s="27"/>
      <c r="HXQ8" s="27"/>
      <c r="HXR8" s="27"/>
      <c r="HXS8" s="27"/>
      <c r="HXT8" s="27"/>
      <c r="HXU8" s="27"/>
      <c r="HXV8" s="27"/>
      <c r="HXW8" s="27"/>
      <c r="HXX8" s="27"/>
      <c r="HXY8" s="27"/>
      <c r="HXZ8" s="27"/>
      <c r="HYA8" s="27"/>
      <c r="HYB8" s="27"/>
      <c r="HYC8" s="27"/>
      <c r="HYD8" s="27"/>
      <c r="HYE8" s="27"/>
      <c r="HYF8" s="27"/>
      <c r="HYG8" s="27"/>
      <c r="HYH8" s="27"/>
      <c r="HYI8" s="27"/>
      <c r="HYJ8" s="27"/>
      <c r="HYK8" s="27"/>
      <c r="HYL8" s="27"/>
      <c r="HYM8" s="27"/>
      <c r="HYN8" s="27"/>
      <c r="HYO8" s="27"/>
      <c r="HYP8" s="27"/>
      <c r="HYQ8" s="27"/>
      <c r="HYR8" s="27"/>
      <c r="HYS8" s="27"/>
      <c r="HYT8" s="27"/>
      <c r="HYU8" s="27"/>
      <c r="HYV8" s="27"/>
      <c r="HYW8" s="27"/>
      <c r="HYX8" s="27"/>
      <c r="HYY8" s="27"/>
      <c r="HYZ8" s="27"/>
      <c r="HZA8" s="27"/>
      <c r="HZB8" s="27"/>
      <c r="HZC8" s="27"/>
      <c r="HZD8" s="27"/>
      <c r="HZE8" s="27"/>
      <c r="HZF8" s="27"/>
      <c r="HZG8" s="27"/>
      <c r="HZH8" s="27"/>
      <c r="HZI8" s="27"/>
      <c r="HZJ8" s="27"/>
      <c r="HZK8" s="27"/>
      <c r="HZL8" s="27"/>
      <c r="HZM8" s="27"/>
      <c r="HZN8" s="27"/>
      <c r="HZO8" s="27"/>
      <c r="HZP8" s="27"/>
      <c r="HZQ8" s="27"/>
      <c r="HZR8" s="27"/>
      <c r="HZS8" s="27"/>
      <c r="HZT8" s="27"/>
      <c r="HZU8" s="27"/>
      <c r="HZV8" s="27"/>
      <c r="HZW8" s="27"/>
      <c r="HZX8" s="27"/>
      <c r="HZY8" s="27"/>
      <c r="HZZ8" s="27"/>
      <c r="IAA8" s="27"/>
      <c r="IAB8" s="27"/>
      <c r="IAC8" s="27"/>
      <c r="IAD8" s="27"/>
      <c r="IAE8" s="27"/>
      <c r="IAF8" s="27"/>
      <c r="IAG8" s="27"/>
      <c r="IAH8" s="27"/>
      <c r="IAI8" s="27"/>
      <c r="IAJ8" s="27"/>
      <c r="IAK8" s="27"/>
      <c r="IAL8" s="27"/>
      <c r="IAM8" s="27"/>
      <c r="IAN8" s="27"/>
      <c r="IAO8" s="27"/>
      <c r="IAP8" s="27"/>
      <c r="IAQ8" s="27"/>
      <c r="IAR8" s="27"/>
      <c r="IAS8" s="27"/>
      <c r="IAT8" s="27"/>
      <c r="IAU8" s="27"/>
      <c r="IAV8" s="27"/>
      <c r="IAW8" s="27"/>
      <c r="IAX8" s="27"/>
      <c r="IAY8" s="27"/>
      <c r="IAZ8" s="27"/>
      <c r="IBA8" s="27"/>
      <c r="IBB8" s="27"/>
      <c r="IBC8" s="27"/>
      <c r="IBD8" s="27"/>
      <c r="IBE8" s="27"/>
      <c r="IBF8" s="27"/>
      <c r="IBG8" s="27"/>
      <c r="IBH8" s="27"/>
      <c r="IBI8" s="27"/>
      <c r="IBJ8" s="27"/>
      <c r="IBK8" s="27"/>
      <c r="IBL8" s="27"/>
      <c r="IBM8" s="27"/>
      <c r="IBN8" s="27"/>
      <c r="IBO8" s="27"/>
      <c r="IBP8" s="27"/>
      <c r="IBQ8" s="27"/>
      <c r="IBR8" s="27"/>
      <c r="IBS8" s="27"/>
      <c r="IBT8" s="27"/>
      <c r="IBU8" s="27"/>
      <c r="IBV8" s="27"/>
      <c r="IBW8" s="27"/>
      <c r="IBX8" s="27"/>
      <c r="IBY8" s="27"/>
      <c r="IBZ8" s="27"/>
      <c r="ICA8" s="27"/>
      <c r="ICB8" s="27"/>
      <c r="ICC8" s="27"/>
      <c r="ICD8" s="27"/>
      <c r="ICE8" s="27"/>
      <c r="ICF8" s="27"/>
      <c r="ICG8" s="27"/>
      <c r="ICH8" s="27"/>
      <c r="ICI8" s="27"/>
      <c r="ICJ8" s="27"/>
      <c r="ICK8" s="27"/>
      <c r="ICL8" s="27"/>
      <c r="ICM8" s="27"/>
      <c r="ICN8" s="27"/>
      <c r="ICO8" s="27"/>
      <c r="ICP8" s="27"/>
      <c r="ICQ8" s="27"/>
      <c r="ICR8" s="27"/>
      <c r="ICS8" s="27"/>
      <c r="ICT8" s="27"/>
      <c r="ICU8" s="27"/>
      <c r="ICV8" s="27"/>
      <c r="ICW8" s="27"/>
      <c r="ICX8" s="27"/>
      <c r="ICY8" s="27"/>
      <c r="ICZ8" s="27"/>
      <c r="IDA8" s="27"/>
      <c r="IDB8" s="27"/>
      <c r="IDC8" s="27"/>
      <c r="IDD8" s="27"/>
      <c r="IDE8" s="27"/>
      <c r="IDF8" s="27"/>
      <c r="IDG8" s="27"/>
      <c r="IDH8" s="27"/>
      <c r="IDI8" s="27"/>
      <c r="IDJ8" s="27"/>
      <c r="IDK8" s="27"/>
      <c r="IDL8" s="27"/>
      <c r="IDM8" s="27"/>
      <c r="IDN8" s="27"/>
      <c r="IDO8" s="27"/>
      <c r="IDP8" s="27"/>
      <c r="IDQ8" s="27"/>
      <c r="IDR8" s="27"/>
      <c r="IDS8" s="27"/>
      <c r="IDT8" s="27"/>
      <c r="IDU8" s="27"/>
      <c r="IDV8" s="27"/>
      <c r="IDW8" s="27"/>
      <c r="IDX8" s="27"/>
      <c r="IDY8" s="27"/>
      <c r="IDZ8" s="27"/>
      <c r="IEA8" s="27"/>
      <c r="IEB8" s="27"/>
      <c r="IEC8" s="27"/>
      <c r="IED8" s="27"/>
      <c r="IEE8" s="27"/>
      <c r="IEF8" s="27"/>
      <c r="IEG8" s="27"/>
      <c r="IEH8" s="27"/>
      <c r="IEI8" s="27"/>
      <c r="IEJ8" s="27"/>
      <c r="IEK8" s="27"/>
      <c r="IEL8" s="27"/>
      <c r="IEM8" s="27"/>
      <c r="IEN8" s="27"/>
      <c r="IEO8" s="27"/>
      <c r="IEP8" s="27"/>
      <c r="IEQ8" s="27"/>
      <c r="IER8" s="27"/>
      <c r="IES8" s="27"/>
      <c r="IET8" s="27"/>
      <c r="IEU8" s="27"/>
      <c r="IEV8" s="27"/>
      <c r="IEW8" s="27"/>
      <c r="IEX8" s="27"/>
      <c r="IEY8" s="27"/>
      <c r="IEZ8" s="27"/>
      <c r="IFA8" s="27"/>
      <c r="IFB8" s="27"/>
      <c r="IFC8" s="27"/>
      <c r="IFD8" s="27"/>
      <c r="IFE8" s="27"/>
      <c r="IFF8" s="27"/>
      <c r="IFG8" s="27"/>
      <c r="IFH8" s="27"/>
      <c r="IFI8" s="27"/>
      <c r="IFJ8" s="27"/>
      <c r="IFK8" s="27"/>
      <c r="IFL8" s="27"/>
      <c r="IFM8" s="27"/>
      <c r="IFN8" s="27"/>
      <c r="IFO8" s="27"/>
      <c r="IFP8" s="27"/>
      <c r="IFQ8" s="27"/>
      <c r="IFR8" s="27"/>
      <c r="IFS8" s="27"/>
      <c r="IFT8" s="27"/>
      <c r="IFU8" s="27"/>
      <c r="IFV8" s="27"/>
      <c r="IFW8" s="27"/>
      <c r="IFX8" s="27"/>
      <c r="IFY8" s="27"/>
      <c r="IFZ8" s="27"/>
      <c r="IGA8" s="27"/>
      <c r="IGB8" s="27"/>
      <c r="IGC8" s="27"/>
      <c r="IGD8" s="27"/>
      <c r="IGE8" s="27"/>
      <c r="IGF8" s="27"/>
      <c r="IGG8" s="27"/>
      <c r="IGH8" s="27"/>
      <c r="IGI8" s="27"/>
      <c r="IGJ8" s="27"/>
      <c r="IGK8" s="27"/>
      <c r="IGL8" s="27"/>
      <c r="IGM8" s="27"/>
      <c r="IGN8" s="27"/>
      <c r="IGO8" s="27"/>
      <c r="IGP8" s="27"/>
      <c r="IGQ8" s="27"/>
      <c r="IGR8" s="27"/>
      <c r="IGS8" s="27"/>
      <c r="IGT8" s="27"/>
      <c r="IGU8" s="27"/>
      <c r="IGV8" s="27"/>
      <c r="IGW8" s="27"/>
      <c r="IGX8" s="27"/>
      <c r="IGY8" s="27"/>
      <c r="IGZ8" s="27"/>
      <c r="IHA8" s="27"/>
      <c r="IHB8" s="27"/>
      <c r="IHC8" s="27"/>
      <c r="IHD8" s="27"/>
      <c r="IHE8" s="27"/>
      <c r="IHF8" s="27"/>
      <c r="IHG8" s="27"/>
      <c r="IHH8" s="27"/>
      <c r="IHI8" s="27"/>
      <c r="IHJ8" s="27"/>
      <c r="IHK8" s="27"/>
      <c r="IHL8" s="27"/>
      <c r="IHM8" s="27"/>
      <c r="IHN8" s="27"/>
      <c r="IHO8" s="27"/>
      <c r="IHP8" s="27"/>
      <c r="IHQ8" s="27"/>
      <c r="IHR8" s="27"/>
      <c r="IHS8" s="27"/>
      <c r="IHT8" s="27"/>
      <c r="IHU8" s="27"/>
      <c r="IHV8" s="27"/>
      <c r="IHW8" s="27"/>
      <c r="IHX8" s="27"/>
      <c r="IHY8" s="27"/>
      <c r="IHZ8" s="27"/>
      <c r="IIA8" s="27"/>
      <c r="IIB8" s="27"/>
      <c r="IIC8" s="27"/>
      <c r="IID8" s="27"/>
      <c r="IIE8" s="27"/>
      <c r="IIF8" s="27"/>
      <c r="IIG8" s="27"/>
      <c r="IIH8" s="27"/>
      <c r="III8" s="27"/>
      <c r="IIJ8" s="27"/>
      <c r="IIK8" s="27"/>
      <c r="IIL8" s="27"/>
      <c r="IIM8" s="27"/>
      <c r="IIN8" s="27"/>
      <c r="IIO8" s="27"/>
      <c r="IIP8" s="27"/>
      <c r="IIQ8" s="27"/>
      <c r="IIR8" s="27"/>
      <c r="IIS8" s="27"/>
      <c r="IIT8" s="27"/>
      <c r="IIU8" s="27"/>
      <c r="IIV8" s="27"/>
      <c r="IIW8" s="27"/>
      <c r="IIX8" s="27"/>
      <c r="IIY8" s="27"/>
      <c r="IIZ8" s="27"/>
      <c r="IJA8" s="27"/>
      <c r="IJB8" s="27"/>
      <c r="IJC8" s="27"/>
      <c r="IJD8" s="27"/>
      <c r="IJE8" s="27"/>
      <c r="IJF8" s="27"/>
      <c r="IJG8" s="27"/>
      <c r="IJH8" s="27"/>
      <c r="IJI8" s="27"/>
      <c r="IJJ8" s="27"/>
      <c r="IJK8" s="27"/>
      <c r="IJL8" s="27"/>
      <c r="IJM8" s="27"/>
      <c r="IJN8" s="27"/>
      <c r="IJO8" s="27"/>
      <c r="IJP8" s="27"/>
      <c r="IJQ8" s="27"/>
      <c r="IJR8" s="27"/>
      <c r="IJS8" s="27"/>
      <c r="IJT8" s="27"/>
      <c r="IJU8" s="27"/>
      <c r="IJV8" s="27"/>
      <c r="IJW8" s="27"/>
      <c r="IJX8" s="27"/>
      <c r="IJY8" s="27"/>
      <c r="IJZ8" s="27"/>
      <c r="IKA8" s="27"/>
      <c r="IKB8" s="27"/>
      <c r="IKC8" s="27"/>
      <c r="IKD8" s="27"/>
      <c r="IKE8" s="27"/>
      <c r="IKF8" s="27"/>
      <c r="IKG8" s="27"/>
      <c r="IKH8" s="27"/>
      <c r="IKI8" s="27"/>
      <c r="IKJ8" s="27"/>
      <c r="IKK8" s="27"/>
      <c r="IKL8" s="27"/>
      <c r="IKM8" s="27"/>
      <c r="IKN8" s="27"/>
      <c r="IKO8" s="27"/>
      <c r="IKP8" s="27"/>
      <c r="IKQ8" s="27"/>
      <c r="IKR8" s="27"/>
      <c r="IKS8" s="27"/>
      <c r="IKT8" s="27"/>
      <c r="IKU8" s="27"/>
      <c r="IKV8" s="27"/>
      <c r="IKW8" s="27"/>
      <c r="IKX8" s="27"/>
      <c r="IKY8" s="27"/>
      <c r="IKZ8" s="27"/>
      <c r="ILA8" s="27"/>
      <c r="ILB8" s="27"/>
      <c r="ILC8" s="27"/>
      <c r="ILD8" s="27"/>
      <c r="ILE8" s="27"/>
      <c r="ILF8" s="27"/>
      <c r="ILG8" s="27"/>
      <c r="ILH8" s="27"/>
      <c r="ILI8" s="27"/>
      <c r="ILJ8" s="27"/>
      <c r="ILK8" s="27"/>
      <c r="ILL8" s="27"/>
      <c r="ILM8" s="27"/>
      <c r="ILN8" s="27"/>
      <c r="ILO8" s="27"/>
      <c r="ILP8" s="27"/>
      <c r="ILQ8" s="27"/>
      <c r="ILR8" s="27"/>
      <c r="ILS8" s="27"/>
      <c r="ILT8" s="27"/>
      <c r="ILU8" s="27"/>
      <c r="ILV8" s="27"/>
      <c r="ILW8" s="27"/>
      <c r="ILX8" s="27"/>
      <c r="ILY8" s="27"/>
      <c r="ILZ8" s="27"/>
      <c r="IMA8" s="27"/>
      <c r="IMB8" s="27"/>
      <c r="IMC8" s="27"/>
      <c r="IMD8" s="27"/>
      <c r="IME8" s="27"/>
      <c r="IMF8" s="27"/>
      <c r="IMG8" s="27"/>
      <c r="IMH8" s="27"/>
      <c r="IMI8" s="27"/>
      <c r="IMJ8" s="27"/>
      <c r="IMK8" s="27"/>
      <c r="IML8" s="27"/>
      <c r="IMM8" s="27"/>
      <c r="IMN8" s="27"/>
      <c r="IMO8" s="27"/>
      <c r="IMP8" s="27"/>
      <c r="IMQ8" s="27"/>
      <c r="IMR8" s="27"/>
      <c r="IMS8" s="27"/>
      <c r="IMT8" s="27"/>
      <c r="IMU8" s="27"/>
      <c r="IMV8" s="27"/>
      <c r="IMW8" s="27"/>
      <c r="IMX8" s="27"/>
      <c r="IMY8" s="27"/>
      <c r="IMZ8" s="27"/>
      <c r="INA8" s="27"/>
      <c r="INB8" s="27"/>
      <c r="INC8" s="27"/>
      <c r="IND8" s="27"/>
      <c r="INE8" s="27"/>
      <c r="INF8" s="27"/>
      <c r="ING8" s="27"/>
      <c r="INH8" s="27"/>
      <c r="INI8" s="27"/>
      <c r="INJ8" s="27"/>
      <c r="INK8" s="27"/>
      <c r="INL8" s="27"/>
      <c r="INM8" s="27"/>
      <c r="INN8" s="27"/>
      <c r="INO8" s="27"/>
      <c r="INP8" s="27"/>
      <c r="INQ8" s="27"/>
      <c r="INR8" s="27"/>
      <c r="INS8" s="27"/>
      <c r="INT8" s="27"/>
      <c r="INU8" s="27"/>
      <c r="INV8" s="27"/>
      <c r="INW8" s="27"/>
      <c r="INX8" s="27"/>
      <c r="INY8" s="27"/>
      <c r="INZ8" s="27"/>
      <c r="IOA8" s="27"/>
      <c r="IOB8" s="27"/>
      <c r="IOC8" s="27"/>
      <c r="IOD8" s="27"/>
      <c r="IOE8" s="27"/>
      <c r="IOF8" s="27"/>
      <c r="IOG8" s="27"/>
      <c r="IOH8" s="27"/>
      <c r="IOI8" s="27"/>
      <c r="IOJ8" s="27"/>
      <c r="IOK8" s="27"/>
      <c r="IOL8" s="27"/>
      <c r="IOM8" s="27"/>
      <c r="ION8" s="27"/>
      <c r="IOO8" s="27"/>
      <c r="IOP8" s="27"/>
      <c r="IOQ8" s="27"/>
      <c r="IOR8" s="27"/>
      <c r="IOS8" s="27"/>
      <c r="IOT8" s="27"/>
      <c r="IOU8" s="27"/>
      <c r="IOV8" s="27"/>
      <c r="IOW8" s="27"/>
      <c r="IOX8" s="27"/>
      <c r="IOY8" s="27"/>
      <c r="IOZ8" s="27"/>
      <c r="IPA8" s="27"/>
      <c r="IPB8" s="27"/>
      <c r="IPC8" s="27"/>
      <c r="IPD8" s="27"/>
      <c r="IPE8" s="27"/>
      <c r="IPF8" s="27"/>
      <c r="IPG8" s="27"/>
      <c r="IPH8" s="27"/>
      <c r="IPI8" s="27"/>
      <c r="IPJ8" s="27"/>
      <c r="IPK8" s="27"/>
      <c r="IPL8" s="27"/>
      <c r="IPM8" s="27"/>
      <c r="IPN8" s="27"/>
      <c r="IPO8" s="27"/>
      <c r="IPP8" s="27"/>
      <c r="IPQ8" s="27"/>
      <c r="IPR8" s="27"/>
      <c r="IPS8" s="27"/>
      <c r="IPT8" s="27"/>
      <c r="IPU8" s="27"/>
      <c r="IPV8" s="27"/>
      <c r="IPW8" s="27"/>
      <c r="IPX8" s="27"/>
      <c r="IPY8" s="27"/>
      <c r="IPZ8" s="27"/>
      <c r="IQA8" s="27"/>
      <c r="IQB8" s="27"/>
      <c r="IQC8" s="27"/>
      <c r="IQD8" s="27"/>
      <c r="IQE8" s="27"/>
      <c r="IQF8" s="27"/>
      <c r="IQG8" s="27"/>
      <c r="IQH8" s="27"/>
      <c r="IQI8" s="27"/>
      <c r="IQJ8" s="27"/>
      <c r="IQK8" s="27"/>
      <c r="IQL8" s="27"/>
      <c r="IQM8" s="27"/>
      <c r="IQN8" s="27"/>
      <c r="IQO8" s="27"/>
      <c r="IQP8" s="27"/>
      <c r="IQQ8" s="27"/>
      <c r="IQR8" s="27"/>
      <c r="IQS8" s="27"/>
      <c r="IQT8" s="27"/>
      <c r="IQU8" s="27"/>
      <c r="IQV8" s="27"/>
      <c r="IQW8" s="27"/>
      <c r="IQX8" s="27"/>
      <c r="IQY8" s="27"/>
      <c r="IQZ8" s="27"/>
      <c r="IRA8" s="27"/>
      <c r="IRB8" s="27"/>
      <c r="IRC8" s="27"/>
      <c r="IRD8" s="27"/>
      <c r="IRE8" s="27"/>
      <c r="IRF8" s="27"/>
      <c r="IRG8" s="27"/>
      <c r="IRH8" s="27"/>
      <c r="IRI8" s="27"/>
      <c r="IRJ8" s="27"/>
      <c r="IRK8" s="27"/>
      <c r="IRL8" s="27"/>
      <c r="IRM8" s="27"/>
      <c r="IRN8" s="27"/>
      <c r="IRO8" s="27"/>
      <c r="IRP8" s="27"/>
      <c r="IRQ8" s="27"/>
      <c r="IRR8" s="27"/>
      <c r="IRS8" s="27"/>
      <c r="IRT8" s="27"/>
      <c r="IRU8" s="27"/>
      <c r="IRV8" s="27"/>
      <c r="IRW8" s="27"/>
      <c r="IRX8" s="27"/>
      <c r="IRY8" s="27"/>
      <c r="IRZ8" s="27"/>
      <c r="ISA8" s="27"/>
      <c r="ISB8" s="27"/>
      <c r="ISC8" s="27"/>
      <c r="ISD8" s="27"/>
      <c r="ISE8" s="27"/>
      <c r="ISF8" s="27"/>
      <c r="ISG8" s="27"/>
      <c r="ISH8" s="27"/>
      <c r="ISI8" s="27"/>
      <c r="ISJ8" s="27"/>
      <c r="ISK8" s="27"/>
      <c r="ISL8" s="27"/>
      <c r="ISM8" s="27"/>
      <c r="ISN8" s="27"/>
      <c r="ISO8" s="27"/>
      <c r="ISP8" s="27"/>
      <c r="ISQ8" s="27"/>
      <c r="ISR8" s="27"/>
      <c r="ISS8" s="27"/>
      <c r="IST8" s="27"/>
      <c r="ISU8" s="27"/>
      <c r="ISV8" s="27"/>
      <c r="ISW8" s="27"/>
      <c r="ISX8" s="27"/>
      <c r="ISY8" s="27"/>
      <c r="ISZ8" s="27"/>
      <c r="ITA8" s="27"/>
      <c r="ITB8" s="27"/>
      <c r="ITC8" s="27"/>
      <c r="ITD8" s="27"/>
      <c r="ITE8" s="27"/>
      <c r="ITF8" s="27"/>
      <c r="ITG8" s="27"/>
      <c r="ITH8" s="27"/>
      <c r="ITI8" s="27"/>
      <c r="ITJ8" s="27"/>
      <c r="ITK8" s="27"/>
      <c r="ITL8" s="27"/>
      <c r="ITM8" s="27"/>
      <c r="ITN8" s="27"/>
      <c r="ITO8" s="27"/>
      <c r="ITP8" s="27"/>
      <c r="ITQ8" s="27"/>
      <c r="ITR8" s="27"/>
      <c r="ITS8" s="27"/>
      <c r="ITT8" s="27"/>
      <c r="ITU8" s="27"/>
      <c r="ITV8" s="27"/>
      <c r="ITW8" s="27"/>
      <c r="ITX8" s="27"/>
      <c r="ITY8" s="27"/>
      <c r="ITZ8" s="27"/>
      <c r="IUA8" s="27"/>
      <c r="IUB8" s="27"/>
      <c r="IUC8" s="27"/>
      <c r="IUD8" s="27"/>
      <c r="IUE8" s="27"/>
      <c r="IUF8" s="27"/>
      <c r="IUG8" s="27"/>
      <c r="IUH8" s="27"/>
      <c r="IUI8" s="27"/>
      <c r="IUJ8" s="27"/>
      <c r="IUK8" s="27"/>
      <c r="IUL8" s="27"/>
      <c r="IUM8" s="27"/>
      <c r="IUN8" s="27"/>
      <c r="IUO8" s="27"/>
      <c r="IUP8" s="27"/>
      <c r="IUQ8" s="27"/>
      <c r="IUR8" s="27"/>
      <c r="IUS8" s="27"/>
      <c r="IUT8" s="27"/>
      <c r="IUU8" s="27"/>
      <c r="IUV8" s="27"/>
      <c r="IUW8" s="27"/>
      <c r="IUX8" s="27"/>
      <c r="IUY8" s="27"/>
      <c r="IUZ8" s="27"/>
      <c r="IVA8" s="27"/>
      <c r="IVB8" s="27"/>
      <c r="IVC8" s="27"/>
      <c r="IVD8" s="27"/>
      <c r="IVE8" s="27"/>
      <c r="IVF8" s="27"/>
      <c r="IVG8" s="27"/>
      <c r="IVH8" s="27"/>
      <c r="IVI8" s="27"/>
      <c r="IVJ8" s="27"/>
      <c r="IVK8" s="27"/>
      <c r="IVL8" s="27"/>
      <c r="IVM8" s="27"/>
      <c r="IVN8" s="27"/>
      <c r="IVO8" s="27"/>
      <c r="IVP8" s="27"/>
      <c r="IVQ8" s="27"/>
      <c r="IVR8" s="27"/>
      <c r="IVS8" s="27"/>
      <c r="IVT8" s="27"/>
      <c r="IVU8" s="27"/>
      <c r="IVV8" s="27"/>
      <c r="IVW8" s="27"/>
      <c r="IVX8" s="27"/>
      <c r="IVY8" s="27"/>
      <c r="IVZ8" s="27"/>
      <c r="IWA8" s="27"/>
      <c r="IWB8" s="27"/>
      <c r="IWC8" s="27"/>
      <c r="IWD8" s="27"/>
      <c r="IWE8" s="27"/>
      <c r="IWF8" s="27"/>
      <c r="IWG8" s="27"/>
      <c r="IWH8" s="27"/>
      <c r="IWI8" s="27"/>
      <c r="IWJ8" s="27"/>
      <c r="IWK8" s="27"/>
      <c r="IWL8" s="27"/>
      <c r="IWM8" s="27"/>
      <c r="IWN8" s="27"/>
      <c r="IWO8" s="27"/>
      <c r="IWP8" s="27"/>
      <c r="IWQ8" s="27"/>
      <c r="IWR8" s="27"/>
      <c r="IWS8" s="27"/>
      <c r="IWT8" s="27"/>
      <c r="IWU8" s="27"/>
      <c r="IWV8" s="27"/>
      <c r="IWW8" s="27"/>
      <c r="IWX8" s="27"/>
      <c r="IWY8" s="27"/>
      <c r="IWZ8" s="27"/>
      <c r="IXA8" s="27"/>
      <c r="IXB8" s="27"/>
      <c r="IXC8" s="27"/>
      <c r="IXD8" s="27"/>
      <c r="IXE8" s="27"/>
      <c r="IXF8" s="27"/>
      <c r="IXG8" s="27"/>
      <c r="IXH8" s="27"/>
      <c r="IXI8" s="27"/>
      <c r="IXJ8" s="27"/>
      <c r="IXK8" s="27"/>
      <c r="IXL8" s="27"/>
      <c r="IXM8" s="27"/>
      <c r="IXN8" s="27"/>
      <c r="IXO8" s="27"/>
      <c r="IXP8" s="27"/>
      <c r="IXQ8" s="27"/>
      <c r="IXR8" s="27"/>
      <c r="IXS8" s="27"/>
      <c r="IXT8" s="27"/>
      <c r="IXU8" s="27"/>
      <c r="IXV8" s="27"/>
      <c r="IXW8" s="27"/>
      <c r="IXX8" s="27"/>
      <c r="IXY8" s="27"/>
      <c r="IXZ8" s="27"/>
      <c r="IYA8" s="27"/>
      <c r="IYB8" s="27"/>
      <c r="IYC8" s="27"/>
      <c r="IYD8" s="27"/>
      <c r="IYE8" s="27"/>
      <c r="IYF8" s="27"/>
      <c r="IYG8" s="27"/>
      <c r="IYH8" s="27"/>
      <c r="IYI8" s="27"/>
      <c r="IYJ8" s="27"/>
      <c r="IYK8" s="27"/>
      <c r="IYL8" s="27"/>
      <c r="IYM8" s="27"/>
      <c r="IYN8" s="27"/>
      <c r="IYO8" s="27"/>
      <c r="IYP8" s="27"/>
      <c r="IYQ8" s="27"/>
      <c r="IYR8" s="27"/>
      <c r="IYS8" s="27"/>
      <c r="IYT8" s="27"/>
      <c r="IYU8" s="27"/>
      <c r="IYV8" s="27"/>
      <c r="IYW8" s="27"/>
      <c r="IYX8" s="27"/>
      <c r="IYY8" s="27"/>
      <c r="IYZ8" s="27"/>
      <c r="IZA8" s="27"/>
      <c r="IZB8" s="27"/>
      <c r="IZC8" s="27"/>
      <c r="IZD8" s="27"/>
      <c r="IZE8" s="27"/>
      <c r="IZF8" s="27"/>
      <c r="IZG8" s="27"/>
      <c r="IZH8" s="27"/>
      <c r="IZI8" s="27"/>
      <c r="IZJ8" s="27"/>
      <c r="IZK8" s="27"/>
      <c r="IZL8" s="27"/>
      <c r="IZM8" s="27"/>
      <c r="IZN8" s="27"/>
      <c r="IZO8" s="27"/>
      <c r="IZP8" s="27"/>
      <c r="IZQ8" s="27"/>
      <c r="IZR8" s="27"/>
      <c r="IZS8" s="27"/>
      <c r="IZT8" s="27"/>
      <c r="IZU8" s="27"/>
      <c r="IZV8" s="27"/>
      <c r="IZW8" s="27"/>
      <c r="IZX8" s="27"/>
      <c r="IZY8" s="27"/>
      <c r="IZZ8" s="27"/>
      <c r="JAA8" s="27"/>
      <c r="JAB8" s="27"/>
      <c r="JAC8" s="27"/>
      <c r="JAD8" s="27"/>
      <c r="JAE8" s="27"/>
      <c r="JAF8" s="27"/>
      <c r="JAG8" s="27"/>
      <c r="JAH8" s="27"/>
      <c r="JAI8" s="27"/>
      <c r="JAJ8" s="27"/>
      <c r="JAK8" s="27"/>
      <c r="JAL8" s="27"/>
      <c r="JAM8" s="27"/>
      <c r="JAN8" s="27"/>
      <c r="JAO8" s="27"/>
      <c r="JAP8" s="27"/>
      <c r="JAQ8" s="27"/>
      <c r="JAR8" s="27"/>
      <c r="JAS8" s="27"/>
      <c r="JAT8" s="27"/>
      <c r="JAU8" s="27"/>
      <c r="JAV8" s="27"/>
      <c r="JAW8" s="27"/>
      <c r="JAX8" s="27"/>
      <c r="JAY8" s="27"/>
      <c r="JAZ8" s="27"/>
      <c r="JBA8" s="27"/>
      <c r="JBB8" s="27"/>
      <c r="JBC8" s="27"/>
      <c r="JBD8" s="27"/>
      <c r="JBE8" s="27"/>
      <c r="JBF8" s="27"/>
      <c r="JBG8" s="27"/>
      <c r="JBH8" s="27"/>
      <c r="JBI8" s="27"/>
      <c r="JBJ8" s="27"/>
      <c r="JBK8" s="27"/>
      <c r="JBL8" s="27"/>
      <c r="JBM8" s="27"/>
      <c r="JBN8" s="27"/>
      <c r="JBO8" s="27"/>
      <c r="JBP8" s="27"/>
      <c r="JBQ8" s="27"/>
      <c r="JBR8" s="27"/>
      <c r="JBS8" s="27"/>
      <c r="JBT8" s="27"/>
      <c r="JBU8" s="27"/>
      <c r="JBV8" s="27"/>
      <c r="JBW8" s="27"/>
      <c r="JBX8" s="27"/>
      <c r="JBY8" s="27"/>
      <c r="JBZ8" s="27"/>
      <c r="JCA8" s="27"/>
      <c r="JCB8" s="27"/>
      <c r="JCC8" s="27"/>
      <c r="JCD8" s="27"/>
      <c r="JCE8" s="27"/>
      <c r="JCF8" s="27"/>
      <c r="JCG8" s="27"/>
      <c r="JCH8" s="27"/>
      <c r="JCI8" s="27"/>
      <c r="JCJ8" s="27"/>
      <c r="JCK8" s="27"/>
      <c r="JCL8" s="27"/>
      <c r="JCM8" s="27"/>
      <c r="JCN8" s="27"/>
      <c r="JCO8" s="27"/>
      <c r="JCP8" s="27"/>
      <c r="JCQ8" s="27"/>
      <c r="JCR8" s="27"/>
      <c r="JCS8" s="27"/>
      <c r="JCT8" s="27"/>
      <c r="JCU8" s="27"/>
      <c r="JCV8" s="27"/>
      <c r="JCW8" s="27"/>
      <c r="JCX8" s="27"/>
      <c r="JCY8" s="27"/>
      <c r="JCZ8" s="27"/>
      <c r="JDA8" s="27"/>
      <c r="JDB8" s="27"/>
      <c r="JDC8" s="27"/>
      <c r="JDD8" s="27"/>
      <c r="JDE8" s="27"/>
      <c r="JDF8" s="27"/>
      <c r="JDG8" s="27"/>
      <c r="JDH8" s="27"/>
      <c r="JDI8" s="27"/>
      <c r="JDJ8" s="27"/>
      <c r="JDK8" s="27"/>
      <c r="JDL8" s="27"/>
      <c r="JDM8" s="27"/>
      <c r="JDN8" s="27"/>
      <c r="JDO8" s="27"/>
      <c r="JDP8" s="27"/>
      <c r="JDQ8" s="27"/>
      <c r="JDR8" s="27"/>
      <c r="JDS8" s="27"/>
      <c r="JDT8" s="27"/>
      <c r="JDU8" s="27"/>
      <c r="JDV8" s="27"/>
      <c r="JDW8" s="27"/>
      <c r="JDX8" s="27"/>
      <c r="JDY8" s="27"/>
      <c r="JDZ8" s="27"/>
      <c r="JEA8" s="27"/>
      <c r="JEB8" s="27"/>
      <c r="JEC8" s="27"/>
      <c r="JED8" s="27"/>
      <c r="JEE8" s="27"/>
      <c r="JEF8" s="27"/>
      <c r="JEG8" s="27"/>
      <c r="JEH8" s="27"/>
      <c r="JEI8" s="27"/>
      <c r="JEJ8" s="27"/>
      <c r="JEK8" s="27"/>
      <c r="JEL8" s="27"/>
      <c r="JEM8" s="27"/>
      <c r="JEN8" s="27"/>
      <c r="JEO8" s="27"/>
      <c r="JEP8" s="27"/>
      <c r="JEQ8" s="27"/>
      <c r="JER8" s="27"/>
      <c r="JES8" s="27"/>
      <c r="JET8" s="27"/>
      <c r="JEU8" s="27"/>
      <c r="JEV8" s="27"/>
      <c r="JEW8" s="27"/>
      <c r="JEX8" s="27"/>
      <c r="JEY8" s="27"/>
      <c r="JEZ8" s="27"/>
      <c r="JFA8" s="27"/>
      <c r="JFB8" s="27"/>
      <c r="JFC8" s="27"/>
      <c r="JFD8" s="27"/>
      <c r="JFE8" s="27"/>
      <c r="JFF8" s="27"/>
      <c r="JFG8" s="27"/>
      <c r="JFH8" s="27"/>
      <c r="JFI8" s="27"/>
      <c r="JFJ8" s="27"/>
      <c r="JFK8" s="27"/>
      <c r="JFL8" s="27"/>
      <c r="JFM8" s="27"/>
      <c r="JFN8" s="27"/>
      <c r="JFO8" s="27"/>
      <c r="JFP8" s="27"/>
      <c r="JFQ8" s="27"/>
      <c r="JFR8" s="27"/>
      <c r="JFS8" s="27"/>
      <c r="JFT8" s="27"/>
      <c r="JFU8" s="27"/>
      <c r="JFV8" s="27"/>
      <c r="JFW8" s="27"/>
      <c r="JFX8" s="27"/>
      <c r="JFY8" s="27"/>
      <c r="JFZ8" s="27"/>
      <c r="JGA8" s="27"/>
      <c r="JGB8" s="27"/>
      <c r="JGC8" s="27"/>
      <c r="JGD8" s="27"/>
      <c r="JGE8" s="27"/>
      <c r="JGF8" s="27"/>
      <c r="JGG8" s="27"/>
      <c r="JGH8" s="27"/>
      <c r="JGI8" s="27"/>
      <c r="JGJ8" s="27"/>
      <c r="JGK8" s="27"/>
      <c r="JGL8" s="27"/>
      <c r="JGM8" s="27"/>
      <c r="JGN8" s="27"/>
      <c r="JGO8" s="27"/>
      <c r="JGP8" s="27"/>
      <c r="JGQ8" s="27"/>
      <c r="JGR8" s="27"/>
      <c r="JGS8" s="27"/>
      <c r="JGT8" s="27"/>
      <c r="JGU8" s="27"/>
      <c r="JGV8" s="27"/>
      <c r="JGW8" s="27"/>
      <c r="JGX8" s="27"/>
      <c r="JGY8" s="27"/>
      <c r="JGZ8" s="27"/>
      <c r="JHA8" s="27"/>
      <c r="JHB8" s="27"/>
      <c r="JHC8" s="27"/>
      <c r="JHD8" s="27"/>
      <c r="JHE8" s="27"/>
      <c r="JHF8" s="27"/>
      <c r="JHG8" s="27"/>
      <c r="JHH8" s="27"/>
      <c r="JHI8" s="27"/>
      <c r="JHJ8" s="27"/>
      <c r="JHK8" s="27"/>
      <c r="JHL8" s="27"/>
      <c r="JHM8" s="27"/>
      <c r="JHN8" s="27"/>
      <c r="JHO8" s="27"/>
      <c r="JHP8" s="27"/>
      <c r="JHQ8" s="27"/>
      <c r="JHR8" s="27"/>
      <c r="JHS8" s="27"/>
      <c r="JHT8" s="27"/>
      <c r="JHU8" s="27"/>
      <c r="JHV8" s="27"/>
      <c r="JHW8" s="27"/>
      <c r="JHX8" s="27"/>
      <c r="JHY8" s="27"/>
      <c r="JHZ8" s="27"/>
      <c r="JIA8" s="27"/>
      <c r="JIB8" s="27"/>
      <c r="JIC8" s="27"/>
      <c r="JID8" s="27"/>
      <c r="JIE8" s="27"/>
      <c r="JIF8" s="27"/>
      <c r="JIG8" s="27"/>
      <c r="JIH8" s="27"/>
      <c r="JII8" s="27"/>
      <c r="JIJ8" s="27"/>
      <c r="JIK8" s="27"/>
      <c r="JIL8" s="27"/>
      <c r="JIM8" s="27"/>
      <c r="JIN8" s="27"/>
      <c r="JIO8" s="27"/>
      <c r="JIP8" s="27"/>
      <c r="JIQ8" s="27"/>
      <c r="JIR8" s="27"/>
      <c r="JIS8" s="27"/>
      <c r="JIT8" s="27"/>
      <c r="JIU8" s="27"/>
      <c r="JIV8" s="27"/>
      <c r="JIW8" s="27"/>
      <c r="JIX8" s="27"/>
      <c r="JIY8" s="27"/>
      <c r="JIZ8" s="27"/>
      <c r="JJA8" s="27"/>
      <c r="JJB8" s="27"/>
      <c r="JJC8" s="27"/>
      <c r="JJD8" s="27"/>
      <c r="JJE8" s="27"/>
      <c r="JJF8" s="27"/>
      <c r="JJG8" s="27"/>
      <c r="JJH8" s="27"/>
      <c r="JJI8" s="27"/>
      <c r="JJJ8" s="27"/>
      <c r="JJK8" s="27"/>
      <c r="JJL8" s="27"/>
      <c r="JJM8" s="27"/>
      <c r="JJN8" s="27"/>
      <c r="JJO8" s="27"/>
      <c r="JJP8" s="27"/>
      <c r="JJQ8" s="27"/>
      <c r="JJR8" s="27"/>
      <c r="JJS8" s="27"/>
      <c r="JJT8" s="27"/>
      <c r="JJU8" s="27"/>
      <c r="JJV8" s="27"/>
      <c r="JJW8" s="27"/>
      <c r="JJX8" s="27"/>
      <c r="JJY8" s="27"/>
      <c r="JJZ8" s="27"/>
      <c r="JKA8" s="27"/>
      <c r="JKB8" s="27"/>
      <c r="JKC8" s="27"/>
      <c r="JKD8" s="27"/>
      <c r="JKE8" s="27"/>
      <c r="JKF8" s="27"/>
      <c r="JKG8" s="27"/>
      <c r="JKH8" s="27"/>
      <c r="JKI8" s="27"/>
      <c r="JKJ8" s="27"/>
      <c r="JKK8" s="27"/>
      <c r="JKL8" s="27"/>
      <c r="JKM8" s="27"/>
      <c r="JKN8" s="27"/>
      <c r="JKO8" s="27"/>
      <c r="JKP8" s="27"/>
      <c r="JKQ8" s="27"/>
      <c r="JKR8" s="27"/>
      <c r="JKS8" s="27"/>
      <c r="JKT8" s="27"/>
      <c r="JKU8" s="27"/>
      <c r="JKV8" s="27"/>
      <c r="JKW8" s="27"/>
      <c r="JKX8" s="27"/>
      <c r="JKY8" s="27"/>
      <c r="JKZ8" s="27"/>
      <c r="JLA8" s="27"/>
      <c r="JLB8" s="27"/>
      <c r="JLC8" s="27"/>
      <c r="JLD8" s="27"/>
      <c r="JLE8" s="27"/>
      <c r="JLF8" s="27"/>
      <c r="JLG8" s="27"/>
      <c r="JLH8" s="27"/>
      <c r="JLI8" s="27"/>
      <c r="JLJ8" s="27"/>
      <c r="JLK8" s="27"/>
      <c r="JLL8" s="27"/>
      <c r="JLM8" s="27"/>
      <c r="JLN8" s="27"/>
      <c r="JLO8" s="27"/>
      <c r="JLP8" s="27"/>
      <c r="JLQ8" s="27"/>
      <c r="JLR8" s="27"/>
      <c r="JLS8" s="27"/>
      <c r="JLT8" s="27"/>
      <c r="JLU8" s="27"/>
      <c r="JLV8" s="27"/>
      <c r="JLW8" s="27"/>
      <c r="JLX8" s="27"/>
      <c r="JLY8" s="27"/>
      <c r="JLZ8" s="27"/>
      <c r="JMA8" s="27"/>
      <c r="JMB8" s="27"/>
      <c r="JMC8" s="27"/>
      <c r="JMD8" s="27"/>
      <c r="JME8" s="27"/>
      <c r="JMF8" s="27"/>
      <c r="JMG8" s="27"/>
      <c r="JMH8" s="27"/>
      <c r="JMI8" s="27"/>
      <c r="JMJ8" s="27"/>
      <c r="JMK8" s="27"/>
      <c r="JML8" s="27"/>
      <c r="JMM8" s="27"/>
      <c r="JMN8" s="27"/>
      <c r="JMO8" s="27"/>
      <c r="JMP8" s="27"/>
      <c r="JMQ8" s="27"/>
      <c r="JMR8" s="27"/>
      <c r="JMS8" s="27"/>
      <c r="JMT8" s="27"/>
      <c r="JMU8" s="27"/>
      <c r="JMV8" s="27"/>
      <c r="JMW8" s="27"/>
      <c r="JMX8" s="27"/>
      <c r="JMY8" s="27"/>
      <c r="JMZ8" s="27"/>
      <c r="JNA8" s="27"/>
      <c r="JNB8" s="27"/>
      <c r="JNC8" s="27"/>
      <c r="JND8" s="27"/>
      <c r="JNE8" s="27"/>
      <c r="JNF8" s="27"/>
      <c r="JNG8" s="27"/>
      <c r="JNH8" s="27"/>
      <c r="JNI8" s="27"/>
      <c r="JNJ8" s="27"/>
      <c r="JNK8" s="27"/>
      <c r="JNL8" s="27"/>
      <c r="JNM8" s="27"/>
      <c r="JNN8" s="27"/>
      <c r="JNO8" s="27"/>
      <c r="JNP8" s="27"/>
      <c r="JNQ8" s="27"/>
      <c r="JNR8" s="27"/>
      <c r="JNS8" s="27"/>
      <c r="JNT8" s="27"/>
      <c r="JNU8" s="27"/>
      <c r="JNV8" s="27"/>
      <c r="JNW8" s="27"/>
      <c r="JNX8" s="27"/>
      <c r="JNY8" s="27"/>
      <c r="JNZ8" s="27"/>
      <c r="JOA8" s="27"/>
      <c r="JOB8" s="27"/>
      <c r="JOC8" s="27"/>
      <c r="JOD8" s="27"/>
      <c r="JOE8" s="27"/>
      <c r="JOF8" s="27"/>
      <c r="JOG8" s="27"/>
      <c r="JOH8" s="27"/>
      <c r="JOI8" s="27"/>
      <c r="JOJ8" s="27"/>
      <c r="JOK8" s="27"/>
      <c r="JOL8" s="27"/>
      <c r="JOM8" s="27"/>
      <c r="JON8" s="27"/>
      <c r="JOO8" s="27"/>
      <c r="JOP8" s="27"/>
      <c r="JOQ8" s="27"/>
      <c r="JOR8" s="27"/>
      <c r="JOS8" s="27"/>
      <c r="JOT8" s="27"/>
      <c r="JOU8" s="27"/>
      <c r="JOV8" s="27"/>
      <c r="JOW8" s="27"/>
      <c r="JOX8" s="27"/>
      <c r="JOY8" s="27"/>
      <c r="JOZ8" s="27"/>
      <c r="JPA8" s="27"/>
      <c r="JPB8" s="27"/>
      <c r="JPC8" s="27"/>
      <c r="JPD8" s="27"/>
      <c r="JPE8" s="27"/>
      <c r="JPF8" s="27"/>
      <c r="JPG8" s="27"/>
      <c r="JPH8" s="27"/>
      <c r="JPI8" s="27"/>
      <c r="JPJ8" s="27"/>
      <c r="JPK8" s="27"/>
      <c r="JPL8" s="27"/>
      <c r="JPM8" s="27"/>
      <c r="JPN8" s="27"/>
      <c r="JPO8" s="27"/>
      <c r="JPP8" s="27"/>
      <c r="JPQ8" s="27"/>
      <c r="JPR8" s="27"/>
      <c r="JPS8" s="27"/>
      <c r="JPT8" s="27"/>
      <c r="JPU8" s="27"/>
      <c r="JPV8" s="27"/>
      <c r="JPW8" s="27"/>
      <c r="JPX8" s="27"/>
      <c r="JPY8" s="27"/>
      <c r="JPZ8" s="27"/>
      <c r="JQA8" s="27"/>
      <c r="JQB8" s="27"/>
      <c r="JQC8" s="27"/>
      <c r="JQD8" s="27"/>
      <c r="JQE8" s="27"/>
      <c r="JQF8" s="27"/>
      <c r="JQG8" s="27"/>
      <c r="JQH8" s="27"/>
      <c r="JQI8" s="27"/>
      <c r="JQJ8" s="27"/>
      <c r="JQK8" s="27"/>
      <c r="JQL8" s="27"/>
      <c r="JQM8" s="27"/>
      <c r="JQN8" s="27"/>
      <c r="JQO8" s="27"/>
      <c r="JQP8" s="27"/>
      <c r="JQQ8" s="27"/>
      <c r="JQR8" s="27"/>
      <c r="JQS8" s="27"/>
      <c r="JQT8" s="27"/>
      <c r="JQU8" s="27"/>
      <c r="JQV8" s="27"/>
      <c r="JQW8" s="27"/>
      <c r="JQX8" s="27"/>
      <c r="JQY8" s="27"/>
      <c r="JQZ8" s="27"/>
      <c r="JRA8" s="27"/>
      <c r="JRB8" s="27"/>
      <c r="JRC8" s="27"/>
      <c r="JRD8" s="27"/>
      <c r="JRE8" s="27"/>
      <c r="JRF8" s="27"/>
      <c r="JRG8" s="27"/>
      <c r="JRH8" s="27"/>
      <c r="JRI8" s="27"/>
      <c r="JRJ8" s="27"/>
      <c r="JRK8" s="27"/>
      <c r="JRL8" s="27"/>
      <c r="JRM8" s="27"/>
      <c r="JRN8" s="27"/>
      <c r="JRO8" s="27"/>
      <c r="JRP8" s="27"/>
      <c r="JRQ8" s="27"/>
      <c r="JRR8" s="27"/>
      <c r="JRS8" s="27"/>
      <c r="JRT8" s="27"/>
      <c r="JRU8" s="27"/>
      <c r="JRV8" s="27"/>
      <c r="JRW8" s="27"/>
      <c r="JRX8" s="27"/>
      <c r="JRY8" s="27"/>
      <c r="JRZ8" s="27"/>
      <c r="JSA8" s="27"/>
      <c r="JSB8" s="27"/>
      <c r="JSC8" s="27"/>
      <c r="JSD8" s="27"/>
      <c r="JSE8" s="27"/>
      <c r="JSF8" s="27"/>
      <c r="JSG8" s="27"/>
      <c r="JSH8" s="27"/>
      <c r="JSI8" s="27"/>
      <c r="JSJ8" s="27"/>
      <c r="JSK8" s="27"/>
      <c r="JSL8" s="27"/>
      <c r="JSM8" s="27"/>
      <c r="JSN8" s="27"/>
      <c r="JSO8" s="27"/>
      <c r="JSP8" s="27"/>
      <c r="JSQ8" s="27"/>
      <c r="JSR8" s="27"/>
      <c r="JSS8" s="27"/>
      <c r="JST8" s="27"/>
      <c r="JSU8" s="27"/>
      <c r="JSV8" s="27"/>
      <c r="JSW8" s="27"/>
      <c r="JSX8" s="27"/>
      <c r="JSY8" s="27"/>
      <c r="JSZ8" s="27"/>
      <c r="JTA8" s="27"/>
      <c r="JTB8" s="27"/>
      <c r="JTC8" s="27"/>
      <c r="JTD8" s="27"/>
      <c r="JTE8" s="27"/>
      <c r="JTF8" s="27"/>
      <c r="JTG8" s="27"/>
      <c r="JTH8" s="27"/>
      <c r="JTI8" s="27"/>
      <c r="JTJ8" s="27"/>
      <c r="JTK8" s="27"/>
      <c r="JTL8" s="27"/>
      <c r="JTM8" s="27"/>
      <c r="JTN8" s="27"/>
      <c r="JTO8" s="27"/>
      <c r="JTP8" s="27"/>
      <c r="JTQ8" s="27"/>
      <c r="JTR8" s="27"/>
      <c r="JTS8" s="27"/>
      <c r="JTT8" s="27"/>
      <c r="JTU8" s="27"/>
      <c r="JTV8" s="27"/>
      <c r="JTW8" s="27"/>
      <c r="JTX8" s="27"/>
      <c r="JTY8" s="27"/>
      <c r="JTZ8" s="27"/>
      <c r="JUA8" s="27"/>
      <c r="JUB8" s="27"/>
      <c r="JUC8" s="27"/>
      <c r="JUD8" s="27"/>
      <c r="JUE8" s="27"/>
      <c r="JUF8" s="27"/>
      <c r="JUG8" s="27"/>
      <c r="JUH8" s="27"/>
      <c r="JUI8" s="27"/>
      <c r="JUJ8" s="27"/>
      <c r="JUK8" s="27"/>
      <c r="JUL8" s="27"/>
      <c r="JUM8" s="27"/>
      <c r="JUN8" s="27"/>
      <c r="JUO8" s="27"/>
      <c r="JUP8" s="27"/>
      <c r="JUQ8" s="27"/>
      <c r="JUR8" s="27"/>
      <c r="JUS8" s="27"/>
      <c r="JUT8" s="27"/>
      <c r="JUU8" s="27"/>
      <c r="JUV8" s="27"/>
      <c r="JUW8" s="27"/>
      <c r="JUX8" s="27"/>
      <c r="JUY8" s="27"/>
      <c r="JUZ8" s="27"/>
      <c r="JVA8" s="27"/>
      <c r="JVB8" s="27"/>
      <c r="JVC8" s="27"/>
      <c r="JVD8" s="27"/>
      <c r="JVE8" s="27"/>
      <c r="JVF8" s="27"/>
      <c r="JVG8" s="27"/>
      <c r="JVH8" s="27"/>
      <c r="JVI8" s="27"/>
      <c r="JVJ8" s="27"/>
      <c r="JVK8" s="27"/>
      <c r="JVL8" s="27"/>
      <c r="JVM8" s="27"/>
      <c r="JVN8" s="27"/>
      <c r="JVO8" s="27"/>
      <c r="JVP8" s="27"/>
      <c r="JVQ8" s="27"/>
      <c r="JVR8" s="27"/>
      <c r="JVS8" s="27"/>
      <c r="JVT8" s="27"/>
      <c r="JVU8" s="27"/>
      <c r="JVV8" s="27"/>
      <c r="JVW8" s="27"/>
      <c r="JVX8" s="27"/>
      <c r="JVY8" s="27"/>
      <c r="JVZ8" s="27"/>
      <c r="JWA8" s="27"/>
      <c r="JWB8" s="27"/>
      <c r="JWC8" s="27"/>
      <c r="JWD8" s="27"/>
      <c r="JWE8" s="27"/>
      <c r="JWF8" s="27"/>
      <c r="JWG8" s="27"/>
      <c r="JWH8" s="27"/>
      <c r="JWI8" s="27"/>
      <c r="JWJ8" s="27"/>
      <c r="JWK8" s="27"/>
      <c r="JWL8" s="27"/>
      <c r="JWM8" s="27"/>
      <c r="JWN8" s="27"/>
      <c r="JWO8" s="27"/>
      <c r="JWP8" s="27"/>
      <c r="JWQ8" s="27"/>
      <c r="JWR8" s="27"/>
      <c r="JWS8" s="27"/>
      <c r="JWT8" s="27"/>
      <c r="JWU8" s="27"/>
      <c r="JWV8" s="27"/>
      <c r="JWW8" s="27"/>
      <c r="JWX8" s="27"/>
      <c r="JWY8" s="27"/>
      <c r="JWZ8" s="27"/>
      <c r="JXA8" s="27"/>
      <c r="JXB8" s="27"/>
      <c r="JXC8" s="27"/>
      <c r="JXD8" s="27"/>
      <c r="JXE8" s="27"/>
      <c r="JXF8" s="27"/>
      <c r="JXG8" s="27"/>
      <c r="JXH8" s="27"/>
      <c r="JXI8" s="27"/>
      <c r="JXJ8" s="27"/>
      <c r="JXK8" s="27"/>
      <c r="JXL8" s="27"/>
      <c r="JXM8" s="27"/>
      <c r="JXN8" s="27"/>
      <c r="JXO8" s="27"/>
      <c r="JXP8" s="27"/>
      <c r="JXQ8" s="27"/>
      <c r="JXR8" s="27"/>
      <c r="JXS8" s="27"/>
      <c r="JXT8" s="27"/>
      <c r="JXU8" s="27"/>
      <c r="JXV8" s="27"/>
      <c r="JXW8" s="27"/>
      <c r="JXX8" s="27"/>
      <c r="JXY8" s="27"/>
      <c r="JXZ8" s="27"/>
      <c r="JYA8" s="27"/>
      <c r="JYB8" s="27"/>
      <c r="JYC8" s="27"/>
      <c r="JYD8" s="27"/>
      <c r="JYE8" s="27"/>
      <c r="JYF8" s="27"/>
      <c r="JYG8" s="27"/>
      <c r="JYH8" s="27"/>
      <c r="JYI8" s="27"/>
      <c r="JYJ8" s="27"/>
      <c r="JYK8" s="27"/>
      <c r="JYL8" s="27"/>
      <c r="JYM8" s="27"/>
      <c r="JYN8" s="27"/>
      <c r="JYO8" s="27"/>
      <c r="JYP8" s="27"/>
      <c r="JYQ8" s="27"/>
      <c r="JYR8" s="27"/>
      <c r="JYS8" s="27"/>
      <c r="JYT8" s="27"/>
      <c r="JYU8" s="27"/>
      <c r="JYV8" s="27"/>
      <c r="JYW8" s="27"/>
      <c r="JYX8" s="27"/>
      <c r="JYY8" s="27"/>
      <c r="JYZ8" s="27"/>
      <c r="JZA8" s="27"/>
      <c r="JZB8" s="27"/>
      <c r="JZC8" s="27"/>
      <c r="JZD8" s="27"/>
      <c r="JZE8" s="27"/>
      <c r="JZF8" s="27"/>
      <c r="JZG8" s="27"/>
      <c r="JZH8" s="27"/>
      <c r="JZI8" s="27"/>
      <c r="JZJ8" s="27"/>
      <c r="JZK8" s="27"/>
      <c r="JZL8" s="27"/>
      <c r="JZM8" s="27"/>
      <c r="JZN8" s="27"/>
      <c r="JZO8" s="27"/>
      <c r="JZP8" s="27"/>
      <c r="JZQ8" s="27"/>
      <c r="JZR8" s="27"/>
      <c r="JZS8" s="27"/>
      <c r="JZT8" s="27"/>
      <c r="JZU8" s="27"/>
      <c r="JZV8" s="27"/>
      <c r="JZW8" s="27"/>
      <c r="JZX8" s="27"/>
      <c r="JZY8" s="27"/>
      <c r="JZZ8" s="27"/>
      <c r="KAA8" s="27"/>
      <c r="KAB8" s="27"/>
      <c r="KAC8" s="27"/>
      <c r="KAD8" s="27"/>
      <c r="KAE8" s="27"/>
      <c r="KAF8" s="27"/>
      <c r="KAG8" s="27"/>
      <c r="KAH8" s="27"/>
      <c r="KAI8" s="27"/>
      <c r="KAJ8" s="27"/>
      <c r="KAK8" s="27"/>
      <c r="KAL8" s="27"/>
      <c r="KAM8" s="27"/>
      <c r="KAN8" s="27"/>
      <c r="KAO8" s="27"/>
      <c r="KAP8" s="27"/>
      <c r="KAQ8" s="27"/>
      <c r="KAR8" s="27"/>
      <c r="KAS8" s="27"/>
      <c r="KAT8" s="27"/>
      <c r="KAU8" s="27"/>
      <c r="KAV8" s="27"/>
      <c r="KAW8" s="27"/>
      <c r="KAX8" s="27"/>
      <c r="KAY8" s="27"/>
      <c r="KAZ8" s="27"/>
      <c r="KBA8" s="27"/>
      <c r="KBB8" s="27"/>
      <c r="KBC8" s="27"/>
      <c r="KBD8" s="27"/>
      <c r="KBE8" s="27"/>
      <c r="KBF8" s="27"/>
      <c r="KBG8" s="27"/>
      <c r="KBH8" s="27"/>
      <c r="KBI8" s="27"/>
      <c r="KBJ8" s="27"/>
      <c r="KBK8" s="27"/>
      <c r="KBL8" s="27"/>
      <c r="KBM8" s="27"/>
      <c r="KBN8" s="27"/>
      <c r="KBO8" s="27"/>
      <c r="KBP8" s="27"/>
      <c r="KBQ8" s="27"/>
      <c r="KBR8" s="27"/>
      <c r="KBS8" s="27"/>
      <c r="KBT8" s="27"/>
      <c r="KBU8" s="27"/>
      <c r="KBV8" s="27"/>
      <c r="KBW8" s="27"/>
      <c r="KBX8" s="27"/>
      <c r="KBY8" s="27"/>
      <c r="KBZ8" s="27"/>
      <c r="KCA8" s="27"/>
      <c r="KCB8" s="27"/>
      <c r="KCC8" s="27"/>
      <c r="KCD8" s="27"/>
      <c r="KCE8" s="27"/>
      <c r="KCF8" s="27"/>
      <c r="KCG8" s="27"/>
      <c r="KCH8" s="27"/>
      <c r="KCI8" s="27"/>
      <c r="KCJ8" s="27"/>
      <c r="KCK8" s="27"/>
      <c r="KCL8" s="27"/>
      <c r="KCM8" s="27"/>
      <c r="KCN8" s="27"/>
      <c r="KCO8" s="27"/>
      <c r="KCP8" s="27"/>
      <c r="KCQ8" s="27"/>
      <c r="KCR8" s="27"/>
      <c r="KCS8" s="27"/>
      <c r="KCT8" s="27"/>
      <c r="KCU8" s="27"/>
      <c r="KCV8" s="27"/>
      <c r="KCW8" s="27"/>
      <c r="KCX8" s="27"/>
      <c r="KCY8" s="27"/>
      <c r="KCZ8" s="27"/>
      <c r="KDA8" s="27"/>
      <c r="KDB8" s="27"/>
      <c r="KDC8" s="27"/>
      <c r="KDD8" s="27"/>
      <c r="KDE8" s="27"/>
      <c r="KDF8" s="27"/>
      <c r="KDG8" s="27"/>
      <c r="KDH8" s="27"/>
      <c r="KDI8" s="27"/>
      <c r="KDJ8" s="27"/>
      <c r="KDK8" s="27"/>
      <c r="KDL8" s="27"/>
      <c r="KDM8" s="27"/>
      <c r="KDN8" s="27"/>
      <c r="KDO8" s="27"/>
      <c r="KDP8" s="27"/>
      <c r="KDQ8" s="27"/>
      <c r="KDR8" s="27"/>
      <c r="KDS8" s="27"/>
      <c r="KDT8" s="27"/>
      <c r="KDU8" s="27"/>
      <c r="KDV8" s="27"/>
      <c r="KDW8" s="27"/>
      <c r="KDX8" s="27"/>
      <c r="KDY8" s="27"/>
      <c r="KDZ8" s="27"/>
      <c r="KEA8" s="27"/>
      <c r="KEB8" s="27"/>
      <c r="KEC8" s="27"/>
      <c r="KED8" s="27"/>
      <c r="KEE8" s="27"/>
      <c r="KEF8" s="27"/>
      <c r="KEG8" s="27"/>
      <c r="KEH8" s="27"/>
      <c r="KEI8" s="27"/>
      <c r="KEJ8" s="27"/>
      <c r="KEK8" s="27"/>
      <c r="KEL8" s="27"/>
      <c r="KEM8" s="27"/>
      <c r="KEN8" s="27"/>
      <c r="KEO8" s="27"/>
      <c r="KEP8" s="27"/>
      <c r="KEQ8" s="27"/>
      <c r="KER8" s="27"/>
      <c r="KES8" s="27"/>
      <c r="KET8" s="27"/>
      <c r="KEU8" s="27"/>
      <c r="KEV8" s="27"/>
      <c r="KEW8" s="27"/>
      <c r="KEX8" s="27"/>
      <c r="KEY8" s="27"/>
      <c r="KEZ8" s="27"/>
      <c r="KFA8" s="27"/>
      <c r="KFB8" s="27"/>
      <c r="KFC8" s="27"/>
      <c r="KFD8" s="27"/>
      <c r="KFE8" s="27"/>
      <c r="KFF8" s="27"/>
      <c r="KFG8" s="27"/>
      <c r="KFH8" s="27"/>
      <c r="KFI8" s="27"/>
      <c r="KFJ8" s="27"/>
      <c r="KFK8" s="27"/>
      <c r="KFL8" s="27"/>
      <c r="KFM8" s="27"/>
      <c r="KFN8" s="27"/>
      <c r="KFO8" s="27"/>
      <c r="KFP8" s="27"/>
      <c r="KFQ8" s="27"/>
      <c r="KFR8" s="27"/>
      <c r="KFS8" s="27"/>
      <c r="KFT8" s="27"/>
      <c r="KFU8" s="27"/>
      <c r="KFV8" s="27"/>
      <c r="KFW8" s="27"/>
      <c r="KFX8" s="27"/>
      <c r="KFY8" s="27"/>
      <c r="KFZ8" s="27"/>
      <c r="KGA8" s="27"/>
      <c r="KGB8" s="27"/>
      <c r="KGC8" s="27"/>
      <c r="KGD8" s="27"/>
      <c r="KGE8" s="27"/>
      <c r="KGF8" s="27"/>
      <c r="KGG8" s="27"/>
      <c r="KGH8" s="27"/>
      <c r="KGI8" s="27"/>
      <c r="KGJ8" s="27"/>
      <c r="KGK8" s="27"/>
      <c r="KGL8" s="27"/>
      <c r="KGM8" s="27"/>
      <c r="KGN8" s="27"/>
      <c r="KGO8" s="27"/>
      <c r="KGP8" s="27"/>
      <c r="KGQ8" s="27"/>
      <c r="KGR8" s="27"/>
      <c r="KGS8" s="27"/>
      <c r="KGT8" s="27"/>
      <c r="KGU8" s="27"/>
      <c r="KGV8" s="27"/>
      <c r="KGW8" s="27"/>
      <c r="KGX8" s="27"/>
      <c r="KGY8" s="27"/>
      <c r="KGZ8" s="27"/>
      <c r="KHA8" s="27"/>
      <c r="KHB8" s="27"/>
      <c r="KHC8" s="27"/>
      <c r="KHD8" s="27"/>
      <c r="KHE8" s="27"/>
      <c r="KHF8" s="27"/>
      <c r="KHG8" s="27"/>
      <c r="KHH8" s="27"/>
      <c r="KHI8" s="27"/>
      <c r="KHJ8" s="27"/>
      <c r="KHK8" s="27"/>
      <c r="KHL8" s="27"/>
      <c r="KHM8" s="27"/>
      <c r="KHN8" s="27"/>
      <c r="KHO8" s="27"/>
      <c r="KHP8" s="27"/>
      <c r="KHQ8" s="27"/>
      <c r="KHR8" s="27"/>
      <c r="KHS8" s="27"/>
      <c r="KHT8" s="27"/>
      <c r="KHU8" s="27"/>
      <c r="KHV8" s="27"/>
      <c r="KHW8" s="27"/>
      <c r="KHX8" s="27"/>
      <c r="KHY8" s="27"/>
      <c r="KHZ8" s="27"/>
      <c r="KIA8" s="27"/>
      <c r="KIB8" s="27"/>
      <c r="KIC8" s="27"/>
      <c r="KID8" s="27"/>
      <c r="KIE8" s="27"/>
      <c r="KIF8" s="27"/>
      <c r="KIG8" s="27"/>
      <c r="KIH8" s="27"/>
      <c r="KII8" s="27"/>
      <c r="KIJ8" s="27"/>
      <c r="KIK8" s="27"/>
      <c r="KIL8" s="27"/>
      <c r="KIM8" s="27"/>
      <c r="KIN8" s="27"/>
      <c r="KIO8" s="27"/>
      <c r="KIP8" s="27"/>
      <c r="KIQ8" s="27"/>
      <c r="KIR8" s="27"/>
      <c r="KIS8" s="27"/>
      <c r="KIT8" s="27"/>
      <c r="KIU8" s="27"/>
      <c r="KIV8" s="27"/>
      <c r="KIW8" s="27"/>
      <c r="KIX8" s="27"/>
      <c r="KIY8" s="27"/>
      <c r="KIZ8" s="27"/>
      <c r="KJA8" s="27"/>
      <c r="KJB8" s="27"/>
      <c r="KJC8" s="27"/>
      <c r="KJD8" s="27"/>
      <c r="KJE8" s="27"/>
      <c r="KJF8" s="27"/>
      <c r="KJG8" s="27"/>
      <c r="KJH8" s="27"/>
      <c r="KJI8" s="27"/>
      <c r="KJJ8" s="27"/>
      <c r="KJK8" s="27"/>
      <c r="KJL8" s="27"/>
      <c r="KJM8" s="27"/>
      <c r="KJN8" s="27"/>
      <c r="KJO8" s="27"/>
      <c r="KJP8" s="27"/>
      <c r="KJQ8" s="27"/>
      <c r="KJR8" s="27"/>
      <c r="KJS8" s="27"/>
      <c r="KJT8" s="27"/>
      <c r="KJU8" s="27"/>
      <c r="KJV8" s="27"/>
      <c r="KJW8" s="27"/>
      <c r="KJX8" s="27"/>
      <c r="KJY8" s="27"/>
      <c r="KJZ8" s="27"/>
      <c r="KKA8" s="27"/>
      <c r="KKB8" s="27"/>
      <c r="KKC8" s="27"/>
      <c r="KKD8" s="27"/>
      <c r="KKE8" s="27"/>
      <c r="KKF8" s="27"/>
      <c r="KKG8" s="27"/>
      <c r="KKH8" s="27"/>
      <c r="KKI8" s="27"/>
      <c r="KKJ8" s="27"/>
      <c r="KKK8" s="27"/>
      <c r="KKL8" s="27"/>
      <c r="KKM8" s="27"/>
      <c r="KKN8" s="27"/>
      <c r="KKO8" s="27"/>
      <c r="KKP8" s="27"/>
      <c r="KKQ8" s="27"/>
      <c r="KKR8" s="27"/>
      <c r="KKS8" s="27"/>
      <c r="KKT8" s="27"/>
      <c r="KKU8" s="27"/>
      <c r="KKV8" s="27"/>
      <c r="KKW8" s="27"/>
      <c r="KKX8" s="27"/>
      <c r="KKY8" s="27"/>
      <c r="KKZ8" s="27"/>
      <c r="KLA8" s="27"/>
      <c r="KLB8" s="27"/>
      <c r="KLC8" s="27"/>
      <c r="KLD8" s="27"/>
      <c r="KLE8" s="27"/>
      <c r="KLF8" s="27"/>
      <c r="KLG8" s="27"/>
      <c r="KLH8" s="27"/>
      <c r="KLI8" s="27"/>
      <c r="KLJ8" s="27"/>
      <c r="KLK8" s="27"/>
      <c r="KLL8" s="27"/>
      <c r="KLM8" s="27"/>
      <c r="KLN8" s="27"/>
      <c r="KLO8" s="27"/>
      <c r="KLP8" s="27"/>
      <c r="KLQ8" s="27"/>
      <c r="KLR8" s="27"/>
      <c r="KLS8" s="27"/>
      <c r="KLT8" s="27"/>
      <c r="KLU8" s="27"/>
      <c r="KLV8" s="27"/>
      <c r="KLW8" s="27"/>
      <c r="KLX8" s="27"/>
      <c r="KLY8" s="27"/>
      <c r="KLZ8" s="27"/>
      <c r="KMA8" s="27"/>
      <c r="KMB8" s="27"/>
      <c r="KMC8" s="27"/>
      <c r="KMD8" s="27"/>
      <c r="KME8" s="27"/>
      <c r="KMF8" s="27"/>
      <c r="KMG8" s="27"/>
      <c r="KMH8" s="27"/>
      <c r="KMI8" s="27"/>
      <c r="KMJ8" s="27"/>
      <c r="KMK8" s="27"/>
      <c r="KML8" s="27"/>
      <c r="KMM8" s="27"/>
      <c r="KMN8" s="27"/>
      <c r="KMO8" s="27"/>
      <c r="KMP8" s="27"/>
      <c r="KMQ8" s="27"/>
      <c r="KMR8" s="27"/>
      <c r="KMS8" s="27"/>
      <c r="KMT8" s="27"/>
      <c r="KMU8" s="27"/>
      <c r="KMV8" s="27"/>
      <c r="KMW8" s="27"/>
      <c r="KMX8" s="27"/>
      <c r="KMY8" s="27"/>
      <c r="KMZ8" s="27"/>
      <c r="KNA8" s="27"/>
      <c r="KNB8" s="27"/>
      <c r="KNC8" s="27"/>
      <c r="KND8" s="27"/>
      <c r="KNE8" s="27"/>
      <c r="KNF8" s="27"/>
      <c r="KNG8" s="27"/>
      <c r="KNH8" s="27"/>
      <c r="KNI8" s="27"/>
      <c r="KNJ8" s="27"/>
      <c r="KNK8" s="27"/>
      <c r="KNL8" s="27"/>
      <c r="KNM8" s="27"/>
      <c r="KNN8" s="27"/>
      <c r="KNO8" s="27"/>
      <c r="KNP8" s="27"/>
      <c r="KNQ8" s="27"/>
      <c r="KNR8" s="27"/>
      <c r="KNS8" s="27"/>
      <c r="KNT8" s="27"/>
      <c r="KNU8" s="27"/>
      <c r="KNV8" s="27"/>
      <c r="KNW8" s="27"/>
      <c r="KNX8" s="27"/>
      <c r="KNY8" s="27"/>
      <c r="KNZ8" s="27"/>
      <c r="KOA8" s="27"/>
      <c r="KOB8" s="27"/>
      <c r="KOC8" s="27"/>
      <c r="KOD8" s="27"/>
      <c r="KOE8" s="27"/>
      <c r="KOF8" s="27"/>
      <c r="KOG8" s="27"/>
      <c r="KOH8" s="27"/>
      <c r="KOI8" s="27"/>
      <c r="KOJ8" s="27"/>
      <c r="KOK8" s="27"/>
      <c r="KOL8" s="27"/>
      <c r="KOM8" s="27"/>
      <c r="KON8" s="27"/>
      <c r="KOO8" s="27"/>
      <c r="KOP8" s="27"/>
      <c r="KOQ8" s="27"/>
      <c r="KOR8" s="27"/>
      <c r="KOS8" s="27"/>
      <c r="KOT8" s="27"/>
      <c r="KOU8" s="27"/>
      <c r="KOV8" s="27"/>
      <c r="KOW8" s="27"/>
      <c r="KOX8" s="27"/>
      <c r="KOY8" s="27"/>
      <c r="KOZ8" s="27"/>
      <c r="KPA8" s="27"/>
      <c r="KPB8" s="27"/>
      <c r="KPC8" s="27"/>
      <c r="KPD8" s="27"/>
      <c r="KPE8" s="27"/>
      <c r="KPF8" s="27"/>
      <c r="KPG8" s="27"/>
      <c r="KPH8" s="27"/>
      <c r="KPI8" s="27"/>
      <c r="KPJ8" s="27"/>
      <c r="KPK8" s="27"/>
      <c r="KPL8" s="27"/>
      <c r="KPM8" s="27"/>
      <c r="KPN8" s="27"/>
      <c r="KPO8" s="27"/>
      <c r="KPP8" s="27"/>
      <c r="KPQ8" s="27"/>
      <c r="KPR8" s="27"/>
      <c r="KPS8" s="27"/>
      <c r="KPT8" s="27"/>
      <c r="KPU8" s="27"/>
      <c r="KPV8" s="27"/>
      <c r="KPW8" s="27"/>
      <c r="KPX8" s="27"/>
      <c r="KPY8" s="27"/>
      <c r="KPZ8" s="27"/>
      <c r="KQA8" s="27"/>
      <c r="KQB8" s="27"/>
      <c r="KQC8" s="27"/>
      <c r="KQD8" s="27"/>
      <c r="KQE8" s="27"/>
      <c r="KQF8" s="27"/>
      <c r="KQG8" s="27"/>
      <c r="KQH8" s="27"/>
      <c r="KQI8" s="27"/>
      <c r="KQJ8" s="27"/>
      <c r="KQK8" s="27"/>
      <c r="KQL8" s="27"/>
      <c r="KQM8" s="27"/>
      <c r="KQN8" s="27"/>
      <c r="KQO8" s="27"/>
      <c r="KQP8" s="27"/>
      <c r="KQQ8" s="27"/>
      <c r="KQR8" s="27"/>
      <c r="KQS8" s="27"/>
      <c r="KQT8" s="27"/>
      <c r="KQU8" s="27"/>
      <c r="KQV8" s="27"/>
      <c r="KQW8" s="27"/>
      <c r="KQX8" s="27"/>
      <c r="KQY8" s="27"/>
      <c r="KQZ8" s="27"/>
      <c r="KRA8" s="27"/>
      <c r="KRB8" s="27"/>
      <c r="KRC8" s="27"/>
      <c r="KRD8" s="27"/>
      <c r="KRE8" s="27"/>
      <c r="KRF8" s="27"/>
      <c r="KRG8" s="27"/>
      <c r="KRH8" s="27"/>
      <c r="KRI8" s="27"/>
      <c r="KRJ8" s="27"/>
      <c r="KRK8" s="27"/>
      <c r="KRL8" s="27"/>
      <c r="KRM8" s="27"/>
      <c r="KRN8" s="27"/>
      <c r="KRO8" s="27"/>
      <c r="KRP8" s="27"/>
      <c r="KRQ8" s="27"/>
      <c r="KRR8" s="27"/>
      <c r="KRS8" s="27"/>
      <c r="KRT8" s="27"/>
      <c r="KRU8" s="27"/>
      <c r="KRV8" s="27"/>
      <c r="KRW8" s="27"/>
      <c r="KRX8" s="27"/>
      <c r="KRY8" s="27"/>
      <c r="KRZ8" s="27"/>
      <c r="KSA8" s="27"/>
      <c r="KSB8" s="27"/>
      <c r="KSC8" s="27"/>
      <c r="KSD8" s="27"/>
      <c r="KSE8" s="27"/>
      <c r="KSF8" s="27"/>
      <c r="KSG8" s="27"/>
      <c r="KSH8" s="27"/>
      <c r="KSI8" s="27"/>
      <c r="KSJ8" s="27"/>
      <c r="KSK8" s="27"/>
      <c r="KSL8" s="27"/>
      <c r="KSM8" s="27"/>
      <c r="KSN8" s="27"/>
      <c r="KSO8" s="27"/>
      <c r="KSP8" s="27"/>
      <c r="KSQ8" s="27"/>
      <c r="KSR8" s="27"/>
      <c r="KSS8" s="27"/>
      <c r="KST8" s="27"/>
      <c r="KSU8" s="27"/>
      <c r="KSV8" s="27"/>
      <c r="KSW8" s="27"/>
      <c r="KSX8" s="27"/>
      <c r="KSY8" s="27"/>
      <c r="KSZ8" s="27"/>
      <c r="KTA8" s="27"/>
      <c r="KTB8" s="27"/>
      <c r="KTC8" s="27"/>
      <c r="KTD8" s="27"/>
      <c r="KTE8" s="27"/>
      <c r="KTF8" s="27"/>
      <c r="KTG8" s="27"/>
      <c r="KTH8" s="27"/>
      <c r="KTI8" s="27"/>
      <c r="KTJ8" s="27"/>
      <c r="KTK8" s="27"/>
      <c r="KTL8" s="27"/>
      <c r="KTM8" s="27"/>
      <c r="KTN8" s="27"/>
      <c r="KTO8" s="27"/>
      <c r="KTP8" s="27"/>
      <c r="KTQ8" s="27"/>
      <c r="KTR8" s="27"/>
      <c r="KTS8" s="27"/>
      <c r="KTT8" s="27"/>
      <c r="KTU8" s="27"/>
      <c r="KTV8" s="27"/>
      <c r="KTW8" s="27"/>
      <c r="KTX8" s="27"/>
      <c r="KTY8" s="27"/>
      <c r="KTZ8" s="27"/>
      <c r="KUA8" s="27"/>
      <c r="KUB8" s="27"/>
      <c r="KUC8" s="27"/>
      <c r="KUD8" s="27"/>
      <c r="KUE8" s="27"/>
      <c r="KUF8" s="27"/>
      <c r="KUG8" s="27"/>
      <c r="KUH8" s="27"/>
      <c r="KUI8" s="27"/>
      <c r="KUJ8" s="27"/>
      <c r="KUK8" s="27"/>
      <c r="KUL8" s="27"/>
      <c r="KUM8" s="27"/>
      <c r="KUN8" s="27"/>
      <c r="KUO8" s="27"/>
      <c r="KUP8" s="27"/>
      <c r="KUQ8" s="27"/>
      <c r="KUR8" s="27"/>
      <c r="KUS8" s="27"/>
      <c r="KUT8" s="27"/>
      <c r="KUU8" s="27"/>
      <c r="KUV8" s="27"/>
      <c r="KUW8" s="27"/>
      <c r="KUX8" s="27"/>
      <c r="KUY8" s="27"/>
      <c r="KUZ8" s="27"/>
      <c r="KVA8" s="27"/>
      <c r="KVB8" s="27"/>
      <c r="KVC8" s="27"/>
      <c r="KVD8" s="27"/>
      <c r="KVE8" s="27"/>
      <c r="KVF8" s="27"/>
      <c r="KVG8" s="27"/>
      <c r="KVH8" s="27"/>
      <c r="KVI8" s="27"/>
      <c r="KVJ8" s="27"/>
      <c r="KVK8" s="27"/>
      <c r="KVL8" s="27"/>
      <c r="KVM8" s="27"/>
      <c r="KVN8" s="27"/>
      <c r="KVO8" s="27"/>
      <c r="KVP8" s="27"/>
      <c r="KVQ8" s="27"/>
      <c r="KVR8" s="27"/>
      <c r="KVS8" s="27"/>
      <c r="KVT8" s="27"/>
      <c r="KVU8" s="27"/>
      <c r="KVV8" s="27"/>
      <c r="KVW8" s="27"/>
      <c r="KVX8" s="27"/>
      <c r="KVY8" s="27"/>
      <c r="KVZ8" s="27"/>
      <c r="KWA8" s="27"/>
      <c r="KWB8" s="27"/>
      <c r="KWC8" s="27"/>
      <c r="KWD8" s="27"/>
      <c r="KWE8" s="27"/>
      <c r="KWF8" s="27"/>
      <c r="KWG8" s="27"/>
      <c r="KWH8" s="27"/>
      <c r="KWI8" s="27"/>
      <c r="KWJ8" s="27"/>
      <c r="KWK8" s="27"/>
      <c r="KWL8" s="27"/>
      <c r="KWM8" s="27"/>
      <c r="KWN8" s="27"/>
      <c r="KWO8" s="27"/>
      <c r="KWP8" s="27"/>
      <c r="KWQ8" s="27"/>
      <c r="KWR8" s="27"/>
      <c r="KWS8" s="27"/>
      <c r="KWT8" s="27"/>
      <c r="KWU8" s="27"/>
      <c r="KWV8" s="27"/>
      <c r="KWW8" s="27"/>
      <c r="KWX8" s="27"/>
      <c r="KWY8" s="27"/>
      <c r="KWZ8" s="27"/>
      <c r="KXA8" s="27"/>
      <c r="KXB8" s="27"/>
      <c r="KXC8" s="27"/>
      <c r="KXD8" s="27"/>
      <c r="KXE8" s="27"/>
      <c r="KXF8" s="27"/>
      <c r="KXG8" s="27"/>
      <c r="KXH8" s="27"/>
      <c r="KXI8" s="27"/>
      <c r="KXJ8" s="27"/>
      <c r="KXK8" s="27"/>
      <c r="KXL8" s="27"/>
      <c r="KXM8" s="27"/>
      <c r="KXN8" s="27"/>
      <c r="KXO8" s="27"/>
      <c r="KXP8" s="27"/>
      <c r="KXQ8" s="27"/>
      <c r="KXR8" s="27"/>
      <c r="KXS8" s="27"/>
      <c r="KXT8" s="27"/>
      <c r="KXU8" s="27"/>
      <c r="KXV8" s="27"/>
      <c r="KXW8" s="27"/>
      <c r="KXX8" s="27"/>
      <c r="KXY8" s="27"/>
      <c r="KXZ8" s="27"/>
      <c r="KYA8" s="27"/>
      <c r="KYB8" s="27"/>
      <c r="KYC8" s="27"/>
      <c r="KYD8" s="27"/>
      <c r="KYE8" s="27"/>
      <c r="KYF8" s="27"/>
      <c r="KYG8" s="27"/>
      <c r="KYH8" s="27"/>
      <c r="KYI8" s="27"/>
      <c r="KYJ8" s="27"/>
      <c r="KYK8" s="27"/>
      <c r="KYL8" s="27"/>
      <c r="KYM8" s="27"/>
      <c r="KYN8" s="27"/>
      <c r="KYO8" s="27"/>
      <c r="KYP8" s="27"/>
      <c r="KYQ8" s="27"/>
      <c r="KYR8" s="27"/>
      <c r="KYS8" s="27"/>
      <c r="KYT8" s="27"/>
      <c r="KYU8" s="27"/>
      <c r="KYV8" s="27"/>
      <c r="KYW8" s="27"/>
      <c r="KYX8" s="27"/>
      <c r="KYY8" s="27"/>
      <c r="KYZ8" s="27"/>
      <c r="KZA8" s="27"/>
      <c r="KZB8" s="27"/>
      <c r="KZC8" s="27"/>
      <c r="KZD8" s="27"/>
      <c r="KZE8" s="27"/>
      <c r="KZF8" s="27"/>
      <c r="KZG8" s="27"/>
      <c r="KZH8" s="27"/>
      <c r="KZI8" s="27"/>
      <c r="KZJ8" s="27"/>
      <c r="KZK8" s="27"/>
      <c r="KZL8" s="27"/>
      <c r="KZM8" s="27"/>
      <c r="KZN8" s="27"/>
      <c r="KZO8" s="27"/>
      <c r="KZP8" s="27"/>
      <c r="KZQ8" s="27"/>
      <c r="KZR8" s="27"/>
      <c r="KZS8" s="27"/>
      <c r="KZT8" s="27"/>
      <c r="KZU8" s="27"/>
      <c r="KZV8" s="27"/>
      <c r="KZW8" s="27"/>
      <c r="KZX8" s="27"/>
      <c r="KZY8" s="27"/>
      <c r="KZZ8" s="27"/>
      <c r="LAA8" s="27"/>
      <c r="LAB8" s="27"/>
      <c r="LAC8" s="27"/>
      <c r="LAD8" s="27"/>
      <c r="LAE8" s="27"/>
      <c r="LAF8" s="27"/>
      <c r="LAG8" s="27"/>
      <c r="LAH8" s="27"/>
      <c r="LAI8" s="27"/>
      <c r="LAJ8" s="27"/>
      <c r="LAK8" s="27"/>
      <c r="LAL8" s="27"/>
      <c r="LAM8" s="27"/>
      <c r="LAN8" s="27"/>
      <c r="LAO8" s="27"/>
      <c r="LAP8" s="27"/>
      <c r="LAQ8" s="27"/>
      <c r="LAR8" s="27"/>
      <c r="LAS8" s="27"/>
      <c r="LAT8" s="27"/>
      <c r="LAU8" s="27"/>
      <c r="LAV8" s="27"/>
      <c r="LAW8" s="27"/>
      <c r="LAX8" s="27"/>
      <c r="LAY8" s="27"/>
      <c r="LAZ8" s="27"/>
      <c r="LBA8" s="27"/>
      <c r="LBB8" s="27"/>
      <c r="LBC8" s="27"/>
      <c r="LBD8" s="27"/>
      <c r="LBE8" s="27"/>
      <c r="LBF8" s="27"/>
      <c r="LBG8" s="27"/>
      <c r="LBH8" s="27"/>
      <c r="LBI8" s="27"/>
      <c r="LBJ8" s="27"/>
      <c r="LBK8" s="27"/>
      <c r="LBL8" s="27"/>
      <c r="LBM8" s="27"/>
      <c r="LBN8" s="27"/>
      <c r="LBO8" s="27"/>
      <c r="LBP8" s="27"/>
      <c r="LBQ8" s="27"/>
      <c r="LBR8" s="27"/>
      <c r="LBS8" s="27"/>
      <c r="LBT8" s="27"/>
      <c r="LBU8" s="27"/>
      <c r="LBV8" s="27"/>
      <c r="LBW8" s="27"/>
      <c r="LBX8" s="27"/>
      <c r="LBY8" s="27"/>
      <c r="LBZ8" s="27"/>
      <c r="LCA8" s="27"/>
      <c r="LCB8" s="27"/>
      <c r="LCC8" s="27"/>
      <c r="LCD8" s="27"/>
      <c r="LCE8" s="27"/>
      <c r="LCF8" s="27"/>
      <c r="LCG8" s="27"/>
      <c r="LCH8" s="27"/>
      <c r="LCI8" s="27"/>
      <c r="LCJ8" s="27"/>
      <c r="LCK8" s="27"/>
      <c r="LCL8" s="27"/>
      <c r="LCM8" s="27"/>
      <c r="LCN8" s="27"/>
      <c r="LCO8" s="27"/>
      <c r="LCP8" s="27"/>
      <c r="LCQ8" s="27"/>
      <c r="LCR8" s="27"/>
      <c r="LCS8" s="27"/>
      <c r="LCT8" s="27"/>
      <c r="LCU8" s="27"/>
      <c r="LCV8" s="27"/>
      <c r="LCW8" s="27"/>
      <c r="LCX8" s="27"/>
      <c r="LCY8" s="27"/>
      <c r="LCZ8" s="27"/>
      <c r="LDA8" s="27"/>
      <c r="LDB8" s="27"/>
      <c r="LDC8" s="27"/>
      <c r="LDD8" s="27"/>
      <c r="LDE8" s="27"/>
      <c r="LDF8" s="27"/>
      <c r="LDG8" s="27"/>
      <c r="LDH8" s="27"/>
      <c r="LDI8" s="27"/>
      <c r="LDJ8" s="27"/>
      <c r="LDK8" s="27"/>
      <c r="LDL8" s="27"/>
      <c r="LDM8" s="27"/>
      <c r="LDN8" s="27"/>
      <c r="LDO8" s="27"/>
      <c r="LDP8" s="27"/>
      <c r="LDQ8" s="27"/>
      <c r="LDR8" s="27"/>
      <c r="LDS8" s="27"/>
      <c r="LDT8" s="27"/>
      <c r="LDU8" s="27"/>
      <c r="LDV8" s="27"/>
      <c r="LDW8" s="27"/>
      <c r="LDX8" s="27"/>
      <c r="LDY8" s="27"/>
      <c r="LDZ8" s="27"/>
      <c r="LEA8" s="27"/>
      <c r="LEB8" s="27"/>
      <c r="LEC8" s="27"/>
      <c r="LED8" s="27"/>
      <c r="LEE8" s="27"/>
      <c r="LEF8" s="27"/>
      <c r="LEG8" s="27"/>
      <c r="LEH8" s="27"/>
      <c r="LEI8" s="27"/>
      <c r="LEJ8" s="27"/>
      <c r="LEK8" s="27"/>
      <c r="LEL8" s="27"/>
      <c r="LEM8" s="27"/>
      <c r="LEN8" s="27"/>
      <c r="LEO8" s="27"/>
      <c r="LEP8" s="27"/>
      <c r="LEQ8" s="27"/>
      <c r="LER8" s="27"/>
      <c r="LES8" s="27"/>
      <c r="LET8" s="27"/>
      <c r="LEU8" s="27"/>
      <c r="LEV8" s="27"/>
      <c r="LEW8" s="27"/>
      <c r="LEX8" s="27"/>
      <c r="LEY8" s="27"/>
      <c r="LEZ8" s="27"/>
      <c r="LFA8" s="27"/>
      <c r="LFB8" s="27"/>
      <c r="LFC8" s="27"/>
      <c r="LFD8" s="27"/>
      <c r="LFE8" s="27"/>
      <c r="LFF8" s="27"/>
      <c r="LFG8" s="27"/>
      <c r="LFH8" s="27"/>
      <c r="LFI8" s="27"/>
      <c r="LFJ8" s="27"/>
      <c r="LFK8" s="27"/>
      <c r="LFL8" s="27"/>
      <c r="LFM8" s="27"/>
      <c r="LFN8" s="27"/>
      <c r="LFO8" s="27"/>
      <c r="LFP8" s="27"/>
      <c r="LFQ8" s="27"/>
      <c r="LFR8" s="27"/>
      <c r="LFS8" s="27"/>
      <c r="LFT8" s="27"/>
      <c r="LFU8" s="27"/>
      <c r="LFV8" s="27"/>
      <c r="LFW8" s="27"/>
      <c r="LFX8" s="27"/>
      <c r="LFY8" s="27"/>
      <c r="LFZ8" s="27"/>
      <c r="LGA8" s="27"/>
      <c r="LGB8" s="27"/>
      <c r="LGC8" s="27"/>
      <c r="LGD8" s="27"/>
      <c r="LGE8" s="27"/>
      <c r="LGF8" s="27"/>
      <c r="LGG8" s="27"/>
      <c r="LGH8" s="27"/>
      <c r="LGI8" s="27"/>
      <c r="LGJ8" s="27"/>
      <c r="LGK8" s="27"/>
      <c r="LGL8" s="27"/>
      <c r="LGM8" s="27"/>
      <c r="LGN8" s="27"/>
      <c r="LGO8" s="27"/>
      <c r="LGP8" s="27"/>
      <c r="LGQ8" s="27"/>
      <c r="LGR8" s="27"/>
      <c r="LGS8" s="27"/>
      <c r="LGT8" s="27"/>
      <c r="LGU8" s="27"/>
      <c r="LGV8" s="27"/>
      <c r="LGW8" s="27"/>
      <c r="LGX8" s="27"/>
      <c r="LGY8" s="27"/>
      <c r="LGZ8" s="27"/>
      <c r="LHA8" s="27"/>
      <c r="LHB8" s="27"/>
      <c r="LHC8" s="27"/>
      <c r="LHD8" s="27"/>
      <c r="LHE8" s="27"/>
      <c r="LHF8" s="27"/>
      <c r="LHG8" s="27"/>
      <c r="LHH8" s="27"/>
      <c r="LHI8" s="27"/>
      <c r="LHJ8" s="27"/>
      <c r="LHK8" s="27"/>
      <c r="LHL8" s="27"/>
      <c r="LHM8" s="27"/>
      <c r="LHN8" s="27"/>
      <c r="LHO8" s="27"/>
      <c r="LHP8" s="27"/>
      <c r="LHQ8" s="27"/>
      <c r="LHR8" s="27"/>
      <c r="LHS8" s="27"/>
      <c r="LHT8" s="27"/>
      <c r="LHU8" s="27"/>
      <c r="LHV8" s="27"/>
      <c r="LHW8" s="27"/>
      <c r="LHX8" s="27"/>
      <c r="LHY8" s="27"/>
      <c r="LHZ8" s="27"/>
      <c r="LIA8" s="27"/>
      <c r="LIB8" s="27"/>
      <c r="LIC8" s="27"/>
      <c r="LID8" s="27"/>
      <c r="LIE8" s="27"/>
      <c r="LIF8" s="27"/>
      <c r="LIG8" s="27"/>
      <c r="LIH8" s="27"/>
      <c r="LII8" s="27"/>
      <c r="LIJ8" s="27"/>
      <c r="LIK8" s="27"/>
      <c r="LIL8" s="27"/>
      <c r="LIM8" s="27"/>
      <c r="LIN8" s="27"/>
      <c r="LIO8" s="27"/>
      <c r="LIP8" s="27"/>
      <c r="LIQ8" s="27"/>
      <c r="LIR8" s="27"/>
      <c r="LIS8" s="27"/>
      <c r="LIT8" s="27"/>
      <c r="LIU8" s="27"/>
      <c r="LIV8" s="27"/>
      <c r="LIW8" s="27"/>
      <c r="LIX8" s="27"/>
      <c r="LIY8" s="27"/>
      <c r="LIZ8" s="27"/>
      <c r="LJA8" s="27"/>
      <c r="LJB8" s="27"/>
      <c r="LJC8" s="27"/>
      <c r="LJD8" s="27"/>
      <c r="LJE8" s="27"/>
      <c r="LJF8" s="27"/>
      <c r="LJG8" s="27"/>
      <c r="LJH8" s="27"/>
      <c r="LJI8" s="27"/>
      <c r="LJJ8" s="27"/>
      <c r="LJK8" s="27"/>
      <c r="LJL8" s="27"/>
      <c r="LJM8" s="27"/>
      <c r="LJN8" s="27"/>
      <c r="LJO8" s="27"/>
      <c r="LJP8" s="27"/>
      <c r="LJQ8" s="27"/>
      <c r="LJR8" s="27"/>
      <c r="LJS8" s="27"/>
      <c r="LJT8" s="27"/>
      <c r="LJU8" s="27"/>
      <c r="LJV8" s="27"/>
      <c r="LJW8" s="27"/>
      <c r="LJX8" s="27"/>
      <c r="LJY8" s="27"/>
      <c r="LJZ8" s="27"/>
      <c r="LKA8" s="27"/>
      <c r="LKB8" s="27"/>
      <c r="LKC8" s="27"/>
      <c r="LKD8" s="27"/>
      <c r="LKE8" s="27"/>
      <c r="LKF8" s="27"/>
      <c r="LKG8" s="27"/>
      <c r="LKH8" s="27"/>
      <c r="LKI8" s="27"/>
      <c r="LKJ8" s="27"/>
      <c r="LKK8" s="27"/>
      <c r="LKL8" s="27"/>
      <c r="LKM8" s="27"/>
      <c r="LKN8" s="27"/>
      <c r="LKO8" s="27"/>
      <c r="LKP8" s="27"/>
      <c r="LKQ8" s="27"/>
      <c r="LKR8" s="27"/>
      <c r="LKS8" s="27"/>
      <c r="LKT8" s="27"/>
      <c r="LKU8" s="27"/>
      <c r="LKV8" s="27"/>
      <c r="LKW8" s="27"/>
      <c r="LKX8" s="27"/>
      <c r="LKY8" s="27"/>
      <c r="LKZ8" s="27"/>
      <c r="LLA8" s="27"/>
      <c r="LLB8" s="27"/>
      <c r="LLC8" s="27"/>
      <c r="LLD8" s="27"/>
      <c r="LLE8" s="27"/>
      <c r="LLF8" s="27"/>
      <c r="LLG8" s="27"/>
      <c r="LLH8" s="27"/>
      <c r="LLI8" s="27"/>
      <c r="LLJ8" s="27"/>
      <c r="LLK8" s="27"/>
      <c r="LLL8" s="27"/>
      <c r="LLM8" s="27"/>
      <c r="LLN8" s="27"/>
      <c r="LLO8" s="27"/>
      <c r="LLP8" s="27"/>
      <c r="LLQ8" s="27"/>
      <c r="LLR8" s="27"/>
      <c r="LLS8" s="27"/>
      <c r="LLT8" s="27"/>
      <c r="LLU8" s="27"/>
      <c r="LLV8" s="27"/>
      <c r="LLW8" s="27"/>
      <c r="LLX8" s="27"/>
      <c r="LLY8" s="27"/>
      <c r="LLZ8" s="27"/>
      <c r="LMA8" s="27"/>
      <c r="LMB8" s="27"/>
      <c r="LMC8" s="27"/>
      <c r="LMD8" s="27"/>
      <c r="LME8" s="27"/>
      <c r="LMF8" s="27"/>
      <c r="LMG8" s="27"/>
      <c r="LMH8" s="27"/>
      <c r="LMI8" s="27"/>
      <c r="LMJ8" s="27"/>
      <c r="LMK8" s="27"/>
      <c r="LML8" s="27"/>
      <c r="LMM8" s="27"/>
      <c r="LMN8" s="27"/>
      <c r="LMO8" s="27"/>
      <c r="LMP8" s="27"/>
      <c r="LMQ8" s="27"/>
      <c r="LMR8" s="27"/>
      <c r="LMS8" s="27"/>
      <c r="LMT8" s="27"/>
      <c r="LMU8" s="27"/>
      <c r="LMV8" s="27"/>
      <c r="LMW8" s="27"/>
      <c r="LMX8" s="27"/>
      <c r="LMY8" s="27"/>
      <c r="LMZ8" s="27"/>
      <c r="LNA8" s="27"/>
      <c r="LNB8" s="27"/>
      <c r="LNC8" s="27"/>
      <c r="LND8" s="27"/>
      <c r="LNE8" s="27"/>
      <c r="LNF8" s="27"/>
      <c r="LNG8" s="27"/>
      <c r="LNH8" s="27"/>
      <c r="LNI8" s="27"/>
      <c r="LNJ8" s="27"/>
      <c r="LNK8" s="27"/>
      <c r="LNL8" s="27"/>
      <c r="LNM8" s="27"/>
      <c r="LNN8" s="27"/>
      <c r="LNO8" s="27"/>
      <c r="LNP8" s="27"/>
      <c r="LNQ8" s="27"/>
      <c r="LNR8" s="27"/>
      <c r="LNS8" s="27"/>
      <c r="LNT8" s="27"/>
      <c r="LNU8" s="27"/>
      <c r="LNV8" s="27"/>
      <c r="LNW8" s="27"/>
      <c r="LNX8" s="27"/>
      <c r="LNY8" s="27"/>
      <c r="LNZ8" s="27"/>
      <c r="LOA8" s="27"/>
      <c r="LOB8" s="27"/>
      <c r="LOC8" s="27"/>
      <c r="LOD8" s="27"/>
      <c r="LOE8" s="27"/>
      <c r="LOF8" s="27"/>
      <c r="LOG8" s="27"/>
      <c r="LOH8" s="27"/>
      <c r="LOI8" s="27"/>
      <c r="LOJ8" s="27"/>
      <c r="LOK8" s="27"/>
      <c r="LOL8" s="27"/>
      <c r="LOM8" s="27"/>
      <c r="LON8" s="27"/>
      <c r="LOO8" s="27"/>
      <c r="LOP8" s="27"/>
      <c r="LOQ8" s="27"/>
      <c r="LOR8" s="27"/>
      <c r="LOS8" s="27"/>
      <c r="LOT8" s="27"/>
      <c r="LOU8" s="27"/>
      <c r="LOV8" s="27"/>
      <c r="LOW8" s="27"/>
      <c r="LOX8" s="27"/>
      <c r="LOY8" s="27"/>
      <c r="LOZ8" s="27"/>
      <c r="LPA8" s="27"/>
      <c r="LPB8" s="27"/>
      <c r="LPC8" s="27"/>
      <c r="LPD8" s="27"/>
      <c r="LPE8" s="27"/>
      <c r="LPF8" s="27"/>
      <c r="LPG8" s="27"/>
      <c r="LPH8" s="27"/>
      <c r="LPI8" s="27"/>
      <c r="LPJ8" s="27"/>
      <c r="LPK8" s="27"/>
      <c r="LPL8" s="27"/>
      <c r="LPM8" s="27"/>
      <c r="LPN8" s="27"/>
      <c r="LPO8" s="27"/>
      <c r="LPP8" s="27"/>
      <c r="LPQ8" s="27"/>
      <c r="LPR8" s="27"/>
      <c r="LPS8" s="27"/>
      <c r="LPT8" s="27"/>
      <c r="LPU8" s="27"/>
      <c r="LPV8" s="27"/>
      <c r="LPW8" s="27"/>
      <c r="LPX8" s="27"/>
      <c r="LPY8" s="27"/>
      <c r="LPZ8" s="27"/>
      <c r="LQA8" s="27"/>
      <c r="LQB8" s="27"/>
      <c r="LQC8" s="27"/>
      <c r="LQD8" s="27"/>
      <c r="LQE8" s="27"/>
      <c r="LQF8" s="27"/>
      <c r="LQG8" s="27"/>
      <c r="LQH8" s="27"/>
      <c r="LQI8" s="27"/>
      <c r="LQJ8" s="27"/>
      <c r="LQK8" s="27"/>
      <c r="LQL8" s="27"/>
      <c r="LQM8" s="27"/>
      <c r="LQN8" s="27"/>
      <c r="LQO8" s="27"/>
      <c r="LQP8" s="27"/>
      <c r="LQQ8" s="27"/>
      <c r="LQR8" s="27"/>
      <c r="LQS8" s="27"/>
      <c r="LQT8" s="27"/>
      <c r="LQU8" s="27"/>
      <c r="LQV8" s="27"/>
      <c r="LQW8" s="27"/>
      <c r="LQX8" s="27"/>
      <c r="LQY8" s="27"/>
      <c r="LQZ8" s="27"/>
      <c r="LRA8" s="27"/>
      <c r="LRB8" s="27"/>
      <c r="LRC8" s="27"/>
      <c r="LRD8" s="27"/>
      <c r="LRE8" s="27"/>
      <c r="LRF8" s="27"/>
      <c r="LRG8" s="27"/>
      <c r="LRH8" s="27"/>
      <c r="LRI8" s="27"/>
      <c r="LRJ8" s="27"/>
      <c r="LRK8" s="27"/>
      <c r="LRL8" s="27"/>
      <c r="LRM8" s="27"/>
      <c r="LRN8" s="27"/>
      <c r="LRO8" s="27"/>
      <c r="LRP8" s="27"/>
      <c r="LRQ8" s="27"/>
      <c r="LRR8" s="27"/>
      <c r="LRS8" s="27"/>
      <c r="LRT8" s="27"/>
      <c r="LRU8" s="27"/>
      <c r="LRV8" s="27"/>
      <c r="LRW8" s="27"/>
      <c r="LRX8" s="27"/>
      <c r="LRY8" s="27"/>
      <c r="LRZ8" s="27"/>
      <c r="LSA8" s="27"/>
      <c r="LSB8" s="27"/>
      <c r="LSC8" s="27"/>
      <c r="LSD8" s="27"/>
      <c r="LSE8" s="27"/>
      <c r="LSF8" s="27"/>
      <c r="LSG8" s="27"/>
      <c r="LSH8" s="27"/>
      <c r="LSI8" s="27"/>
      <c r="LSJ8" s="27"/>
      <c r="LSK8" s="27"/>
      <c r="LSL8" s="27"/>
      <c r="LSM8" s="27"/>
      <c r="LSN8" s="27"/>
      <c r="LSO8" s="27"/>
      <c r="LSP8" s="27"/>
      <c r="LSQ8" s="27"/>
      <c r="LSR8" s="27"/>
      <c r="LSS8" s="27"/>
      <c r="LST8" s="27"/>
      <c r="LSU8" s="27"/>
      <c r="LSV8" s="27"/>
      <c r="LSW8" s="27"/>
      <c r="LSX8" s="27"/>
      <c r="LSY8" s="27"/>
      <c r="LSZ8" s="27"/>
      <c r="LTA8" s="27"/>
      <c r="LTB8" s="27"/>
      <c r="LTC8" s="27"/>
      <c r="LTD8" s="27"/>
      <c r="LTE8" s="27"/>
      <c r="LTF8" s="27"/>
      <c r="LTG8" s="27"/>
      <c r="LTH8" s="27"/>
      <c r="LTI8" s="27"/>
      <c r="LTJ8" s="27"/>
      <c r="LTK8" s="27"/>
      <c r="LTL8" s="27"/>
      <c r="LTM8" s="27"/>
      <c r="LTN8" s="27"/>
      <c r="LTO8" s="27"/>
      <c r="LTP8" s="27"/>
      <c r="LTQ8" s="27"/>
      <c r="LTR8" s="27"/>
      <c r="LTS8" s="27"/>
      <c r="LTT8" s="27"/>
      <c r="LTU8" s="27"/>
      <c r="LTV8" s="27"/>
      <c r="LTW8" s="27"/>
      <c r="LTX8" s="27"/>
      <c r="LTY8" s="27"/>
      <c r="LTZ8" s="27"/>
      <c r="LUA8" s="27"/>
      <c r="LUB8" s="27"/>
      <c r="LUC8" s="27"/>
      <c r="LUD8" s="27"/>
      <c r="LUE8" s="27"/>
      <c r="LUF8" s="27"/>
      <c r="LUG8" s="27"/>
      <c r="LUH8" s="27"/>
      <c r="LUI8" s="27"/>
      <c r="LUJ8" s="27"/>
      <c r="LUK8" s="27"/>
      <c r="LUL8" s="27"/>
      <c r="LUM8" s="27"/>
      <c r="LUN8" s="27"/>
      <c r="LUO8" s="27"/>
      <c r="LUP8" s="27"/>
      <c r="LUQ8" s="27"/>
      <c r="LUR8" s="27"/>
      <c r="LUS8" s="27"/>
      <c r="LUT8" s="27"/>
      <c r="LUU8" s="27"/>
      <c r="LUV8" s="27"/>
      <c r="LUW8" s="27"/>
      <c r="LUX8" s="27"/>
      <c r="LUY8" s="27"/>
      <c r="LUZ8" s="27"/>
      <c r="LVA8" s="27"/>
      <c r="LVB8" s="27"/>
      <c r="LVC8" s="27"/>
      <c r="LVD8" s="27"/>
      <c r="LVE8" s="27"/>
      <c r="LVF8" s="27"/>
      <c r="LVG8" s="27"/>
      <c r="LVH8" s="27"/>
      <c r="LVI8" s="27"/>
      <c r="LVJ8" s="27"/>
      <c r="LVK8" s="27"/>
      <c r="LVL8" s="27"/>
      <c r="LVM8" s="27"/>
      <c r="LVN8" s="27"/>
      <c r="LVO8" s="27"/>
      <c r="LVP8" s="27"/>
      <c r="LVQ8" s="27"/>
      <c r="LVR8" s="27"/>
      <c r="LVS8" s="27"/>
      <c r="LVT8" s="27"/>
      <c r="LVU8" s="27"/>
      <c r="LVV8" s="27"/>
      <c r="LVW8" s="27"/>
      <c r="LVX8" s="27"/>
      <c r="LVY8" s="27"/>
      <c r="LVZ8" s="27"/>
      <c r="LWA8" s="27"/>
      <c r="LWB8" s="27"/>
      <c r="LWC8" s="27"/>
      <c r="LWD8" s="27"/>
      <c r="LWE8" s="27"/>
      <c r="LWF8" s="27"/>
      <c r="LWG8" s="27"/>
      <c r="LWH8" s="27"/>
      <c r="LWI8" s="27"/>
      <c r="LWJ8" s="27"/>
      <c r="LWK8" s="27"/>
      <c r="LWL8" s="27"/>
      <c r="LWM8" s="27"/>
      <c r="LWN8" s="27"/>
      <c r="LWO8" s="27"/>
      <c r="LWP8" s="27"/>
      <c r="LWQ8" s="27"/>
      <c r="LWR8" s="27"/>
      <c r="LWS8" s="27"/>
      <c r="LWT8" s="27"/>
      <c r="LWU8" s="27"/>
      <c r="LWV8" s="27"/>
      <c r="LWW8" s="27"/>
      <c r="LWX8" s="27"/>
      <c r="LWY8" s="27"/>
      <c r="LWZ8" s="27"/>
      <c r="LXA8" s="27"/>
      <c r="LXB8" s="27"/>
      <c r="LXC8" s="27"/>
      <c r="LXD8" s="27"/>
      <c r="LXE8" s="27"/>
      <c r="LXF8" s="27"/>
      <c r="LXG8" s="27"/>
      <c r="LXH8" s="27"/>
      <c r="LXI8" s="27"/>
      <c r="LXJ8" s="27"/>
      <c r="LXK8" s="27"/>
      <c r="LXL8" s="27"/>
      <c r="LXM8" s="27"/>
      <c r="LXN8" s="27"/>
      <c r="LXO8" s="27"/>
      <c r="LXP8" s="27"/>
      <c r="LXQ8" s="27"/>
      <c r="LXR8" s="27"/>
      <c r="LXS8" s="27"/>
      <c r="LXT8" s="27"/>
      <c r="LXU8" s="27"/>
      <c r="LXV8" s="27"/>
      <c r="LXW8" s="27"/>
      <c r="LXX8" s="27"/>
      <c r="LXY8" s="27"/>
      <c r="LXZ8" s="27"/>
      <c r="LYA8" s="27"/>
      <c r="LYB8" s="27"/>
      <c r="LYC8" s="27"/>
      <c r="LYD8" s="27"/>
      <c r="LYE8" s="27"/>
      <c r="LYF8" s="27"/>
      <c r="LYG8" s="27"/>
      <c r="LYH8" s="27"/>
      <c r="LYI8" s="27"/>
      <c r="LYJ8" s="27"/>
      <c r="LYK8" s="27"/>
      <c r="LYL8" s="27"/>
      <c r="LYM8" s="27"/>
      <c r="LYN8" s="27"/>
      <c r="LYO8" s="27"/>
      <c r="LYP8" s="27"/>
      <c r="LYQ8" s="27"/>
      <c r="LYR8" s="27"/>
      <c r="LYS8" s="27"/>
      <c r="LYT8" s="27"/>
      <c r="LYU8" s="27"/>
      <c r="LYV8" s="27"/>
      <c r="LYW8" s="27"/>
      <c r="LYX8" s="27"/>
      <c r="LYY8" s="27"/>
      <c r="LYZ8" s="27"/>
      <c r="LZA8" s="27"/>
      <c r="LZB8" s="27"/>
      <c r="LZC8" s="27"/>
      <c r="LZD8" s="27"/>
      <c r="LZE8" s="27"/>
      <c r="LZF8" s="27"/>
      <c r="LZG8" s="27"/>
      <c r="LZH8" s="27"/>
      <c r="LZI8" s="27"/>
      <c r="LZJ8" s="27"/>
      <c r="LZK8" s="27"/>
      <c r="LZL8" s="27"/>
      <c r="LZM8" s="27"/>
      <c r="LZN8" s="27"/>
      <c r="LZO8" s="27"/>
      <c r="LZP8" s="27"/>
      <c r="LZQ8" s="27"/>
      <c r="LZR8" s="27"/>
      <c r="LZS8" s="27"/>
      <c r="LZT8" s="27"/>
      <c r="LZU8" s="27"/>
      <c r="LZV8" s="27"/>
      <c r="LZW8" s="27"/>
      <c r="LZX8" s="27"/>
      <c r="LZY8" s="27"/>
      <c r="LZZ8" s="27"/>
      <c r="MAA8" s="27"/>
      <c r="MAB8" s="27"/>
      <c r="MAC8" s="27"/>
      <c r="MAD8" s="27"/>
      <c r="MAE8" s="27"/>
      <c r="MAF8" s="27"/>
      <c r="MAG8" s="27"/>
      <c r="MAH8" s="27"/>
      <c r="MAI8" s="27"/>
      <c r="MAJ8" s="27"/>
      <c r="MAK8" s="27"/>
      <c r="MAL8" s="27"/>
      <c r="MAM8" s="27"/>
      <c r="MAN8" s="27"/>
      <c r="MAO8" s="27"/>
      <c r="MAP8" s="27"/>
      <c r="MAQ8" s="27"/>
      <c r="MAR8" s="27"/>
      <c r="MAS8" s="27"/>
      <c r="MAT8" s="27"/>
      <c r="MAU8" s="27"/>
      <c r="MAV8" s="27"/>
      <c r="MAW8" s="27"/>
      <c r="MAX8" s="27"/>
      <c r="MAY8" s="27"/>
      <c r="MAZ8" s="27"/>
      <c r="MBA8" s="27"/>
      <c r="MBB8" s="27"/>
      <c r="MBC8" s="27"/>
      <c r="MBD8" s="27"/>
      <c r="MBE8" s="27"/>
      <c r="MBF8" s="27"/>
      <c r="MBG8" s="27"/>
      <c r="MBH8" s="27"/>
      <c r="MBI8" s="27"/>
      <c r="MBJ8" s="27"/>
      <c r="MBK8" s="27"/>
      <c r="MBL8" s="27"/>
      <c r="MBM8" s="27"/>
      <c r="MBN8" s="27"/>
      <c r="MBO8" s="27"/>
      <c r="MBP8" s="27"/>
      <c r="MBQ8" s="27"/>
      <c r="MBR8" s="27"/>
      <c r="MBS8" s="27"/>
      <c r="MBT8" s="27"/>
      <c r="MBU8" s="27"/>
      <c r="MBV8" s="27"/>
      <c r="MBW8" s="27"/>
      <c r="MBX8" s="27"/>
      <c r="MBY8" s="27"/>
      <c r="MBZ8" s="27"/>
      <c r="MCA8" s="27"/>
      <c r="MCB8" s="27"/>
      <c r="MCC8" s="27"/>
      <c r="MCD8" s="27"/>
      <c r="MCE8" s="27"/>
      <c r="MCF8" s="27"/>
      <c r="MCG8" s="27"/>
      <c r="MCH8" s="27"/>
      <c r="MCI8" s="27"/>
      <c r="MCJ8" s="27"/>
      <c r="MCK8" s="27"/>
      <c r="MCL8" s="27"/>
      <c r="MCM8" s="27"/>
      <c r="MCN8" s="27"/>
      <c r="MCO8" s="27"/>
      <c r="MCP8" s="27"/>
      <c r="MCQ8" s="27"/>
      <c r="MCR8" s="27"/>
      <c r="MCS8" s="27"/>
      <c r="MCT8" s="27"/>
      <c r="MCU8" s="27"/>
      <c r="MCV8" s="27"/>
      <c r="MCW8" s="27"/>
      <c r="MCX8" s="27"/>
      <c r="MCY8" s="27"/>
      <c r="MCZ8" s="27"/>
      <c r="MDA8" s="27"/>
      <c r="MDB8" s="27"/>
      <c r="MDC8" s="27"/>
      <c r="MDD8" s="27"/>
      <c r="MDE8" s="27"/>
      <c r="MDF8" s="27"/>
      <c r="MDG8" s="27"/>
      <c r="MDH8" s="27"/>
      <c r="MDI8" s="27"/>
      <c r="MDJ8" s="27"/>
      <c r="MDK8" s="27"/>
      <c r="MDL8" s="27"/>
      <c r="MDM8" s="27"/>
      <c r="MDN8" s="27"/>
      <c r="MDO8" s="27"/>
      <c r="MDP8" s="27"/>
      <c r="MDQ8" s="27"/>
      <c r="MDR8" s="27"/>
      <c r="MDS8" s="27"/>
      <c r="MDT8" s="27"/>
      <c r="MDU8" s="27"/>
      <c r="MDV8" s="27"/>
      <c r="MDW8" s="27"/>
      <c r="MDX8" s="27"/>
      <c r="MDY8" s="27"/>
      <c r="MDZ8" s="27"/>
      <c r="MEA8" s="27"/>
      <c r="MEB8" s="27"/>
      <c r="MEC8" s="27"/>
      <c r="MED8" s="27"/>
      <c r="MEE8" s="27"/>
      <c r="MEF8" s="27"/>
      <c r="MEG8" s="27"/>
      <c r="MEH8" s="27"/>
      <c r="MEI8" s="27"/>
      <c r="MEJ8" s="27"/>
      <c r="MEK8" s="27"/>
      <c r="MEL8" s="27"/>
      <c r="MEM8" s="27"/>
      <c r="MEN8" s="27"/>
      <c r="MEO8" s="27"/>
      <c r="MEP8" s="27"/>
      <c r="MEQ8" s="27"/>
      <c r="MER8" s="27"/>
      <c r="MES8" s="27"/>
      <c r="MET8" s="27"/>
      <c r="MEU8" s="27"/>
      <c r="MEV8" s="27"/>
      <c r="MEW8" s="27"/>
      <c r="MEX8" s="27"/>
      <c r="MEY8" s="27"/>
      <c r="MEZ8" s="27"/>
      <c r="MFA8" s="27"/>
      <c r="MFB8" s="27"/>
      <c r="MFC8" s="27"/>
      <c r="MFD8" s="27"/>
      <c r="MFE8" s="27"/>
      <c r="MFF8" s="27"/>
      <c r="MFG8" s="27"/>
      <c r="MFH8" s="27"/>
      <c r="MFI8" s="27"/>
      <c r="MFJ8" s="27"/>
      <c r="MFK8" s="27"/>
      <c r="MFL8" s="27"/>
      <c r="MFM8" s="27"/>
      <c r="MFN8" s="27"/>
      <c r="MFO8" s="27"/>
      <c r="MFP8" s="27"/>
      <c r="MFQ8" s="27"/>
      <c r="MFR8" s="27"/>
      <c r="MFS8" s="27"/>
      <c r="MFT8" s="27"/>
      <c r="MFU8" s="27"/>
      <c r="MFV8" s="27"/>
      <c r="MFW8" s="27"/>
      <c r="MFX8" s="27"/>
      <c r="MFY8" s="27"/>
      <c r="MFZ8" s="27"/>
      <c r="MGA8" s="27"/>
      <c r="MGB8" s="27"/>
      <c r="MGC8" s="27"/>
      <c r="MGD8" s="27"/>
      <c r="MGE8" s="27"/>
      <c r="MGF8" s="27"/>
      <c r="MGG8" s="27"/>
      <c r="MGH8" s="27"/>
      <c r="MGI8" s="27"/>
      <c r="MGJ8" s="27"/>
      <c r="MGK8" s="27"/>
      <c r="MGL8" s="27"/>
      <c r="MGM8" s="27"/>
      <c r="MGN8" s="27"/>
      <c r="MGO8" s="27"/>
      <c r="MGP8" s="27"/>
      <c r="MGQ8" s="27"/>
      <c r="MGR8" s="27"/>
      <c r="MGS8" s="27"/>
      <c r="MGT8" s="27"/>
      <c r="MGU8" s="27"/>
      <c r="MGV8" s="27"/>
      <c r="MGW8" s="27"/>
      <c r="MGX8" s="27"/>
      <c r="MGY8" s="27"/>
      <c r="MGZ8" s="27"/>
      <c r="MHA8" s="27"/>
      <c r="MHB8" s="27"/>
      <c r="MHC8" s="27"/>
      <c r="MHD8" s="27"/>
      <c r="MHE8" s="27"/>
      <c r="MHF8" s="27"/>
      <c r="MHG8" s="27"/>
      <c r="MHH8" s="27"/>
      <c r="MHI8" s="27"/>
      <c r="MHJ8" s="27"/>
      <c r="MHK8" s="27"/>
      <c r="MHL8" s="27"/>
      <c r="MHM8" s="27"/>
      <c r="MHN8" s="27"/>
      <c r="MHO8" s="27"/>
      <c r="MHP8" s="27"/>
      <c r="MHQ8" s="27"/>
      <c r="MHR8" s="27"/>
      <c r="MHS8" s="27"/>
      <c r="MHT8" s="27"/>
      <c r="MHU8" s="27"/>
      <c r="MHV8" s="27"/>
      <c r="MHW8" s="27"/>
      <c r="MHX8" s="27"/>
      <c r="MHY8" s="27"/>
      <c r="MHZ8" s="27"/>
      <c r="MIA8" s="27"/>
      <c r="MIB8" s="27"/>
      <c r="MIC8" s="27"/>
      <c r="MID8" s="27"/>
      <c r="MIE8" s="27"/>
      <c r="MIF8" s="27"/>
      <c r="MIG8" s="27"/>
      <c r="MIH8" s="27"/>
      <c r="MII8" s="27"/>
      <c r="MIJ8" s="27"/>
      <c r="MIK8" s="27"/>
      <c r="MIL8" s="27"/>
      <c r="MIM8" s="27"/>
      <c r="MIN8" s="27"/>
      <c r="MIO8" s="27"/>
      <c r="MIP8" s="27"/>
      <c r="MIQ8" s="27"/>
      <c r="MIR8" s="27"/>
      <c r="MIS8" s="27"/>
      <c r="MIT8" s="27"/>
      <c r="MIU8" s="27"/>
      <c r="MIV8" s="27"/>
      <c r="MIW8" s="27"/>
      <c r="MIX8" s="27"/>
      <c r="MIY8" s="27"/>
      <c r="MIZ8" s="27"/>
      <c r="MJA8" s="27"/>
      <c r="MJB8" s="27"/>
      <c r="MJC8" s="27"/>
      <c r="MJD8" s="27"/>
      <c r="MJE8" s="27"/>
      <c r="MJF8" s="27"/>
      <c r="MJG8" s="27"/>
      <c r="MJH8" s="27"/>
      <c r="MJI8" s="27"/>
      <c r="MJJ8" s="27"/>
      <c r="MJK8" s="27"/>
      <c r="MJL8" s="27"/>
      <c r="MJM8" s="27"/>
      <c r="MJN8" s="27"/>
      <c r="MJO8" s="27"/>
      <c r="MJP8" s="27"/>
      <c r="MJQ8" s="27"/>
      <c r="MJR8" s="27"/>
      <c r="MJS8" s="27"/>
      <c r="MJT8" s="27"/>
      <c r="MJU8" s="27"/>
      <c r="MJV8" s="27"/>
      <c r="MJW8" s="27"/>
      <c r="MJX8" s="27"/>
      <c r="MJY8" s="27"/>
      <c r="MJZ8" s="27"/>
      <c r="MKA8" s="27"/>
      <c r="MKB8" s="27"/>
      <c r="MKC8" s="27"/>
      <c r="MKD8" s="27"/>
      <c r="MKE8" s="27"/>
      <c r="MKF8" s="27"/>
      <c r="MKG8" s="27"/>
      <c r="MKH8" s="27"/>
      <c r="MKI8" s="27"/>
      <c r="MKJ8" s="27"/>
      <c r="MKK8" s="27"/>
      <c r="MKL8" s="27"/>
      <c r="MKM8" s="27"/>
      <c r="MKN8" s="27"/>
      <c r="MKO8" s="27"/>
      <c r="MKP8" s="27"/>
      <c r="MKQ8" s="27"/>
      <c r="MKR8" s="27"/>
      <c r="MKS8" s="27"/>
      <c r="MKT8" s="27"/>
      <c r="MKU8" s="27"/>
      <c r="MKV8" s="27"/>
      <c r="MKW8" s="27"/>
      <c r="MKX8" s="27"/>
      <c r="MKY8" s="27"/>
      <c r="MKZ8" s="27"/>
      <c r="MLA8" s="27"/>
      <c r="MLB8" s="27"/>
      <c r="MLC8" s="27"/>
      <c r="MLD8" s="27"/>
      <c r="MLE8" s="27"/>
      <c r="MLF8" s="27"/>
      <c r="MLG8" s="27"/>
      <c r="MLH8" s="27"/>
      <c r="MLI8" s="27"/>
      <c r="MLJ8" s="27"/>
      <c r="MLK8" s="27"/>
      <c r="MLL8" s="27"/>
      <c r="MLM8" s="27"/>
      <c r="MLN8" s="27"/>
      <c r="MLO8" s="27"/>
      <c r="MLP8" s="27"/>
      <c r="MLQ8" s="27"/>
      <c r="MLR8" s="27"/>
      <c r="MLS8" s="27"/>
      <c r="MLT8" s="27"/>
      <c r="MLU8" s="27"/>
      <c r="MLV8" s="27"/>
      <c r="MLW8" s="27"/>
      <c r="MLX8" s="27"/>
      <c r="MLY8" s="27"/>
      <c r="MLZ8" s="27"/>
      <c r="MMA8" s="27"/>
      <c r="MMB8" s="27"/>
      <c r="MMC8" s="27"/>
      <c r="MMD8" s="27"/>
      <c r="MME8" s="27"/>
      <c r="MMF8" s="27"/>
      <c r="MMG8" s="27"/>
      <c r="MMH8" s="27"/>
      <c r="MMI8" s="27"/>
      <c r="MMJ8" s="27"/>
      <c r="MMK8" s="27"/>
      <c r="MML8" s="27"/>
      <c r="MMM8" s="27"/>
      <c r="MMN8" s="27"/>
      <c r="MMO8" s="27"/>
      <c r="MMP8" s="27"/>
      <c r="MMQ8" s="27"/>
      <c r="MMR8" s="27"/>
      <c r="MMS8" s="27"/>
      <c r="MMT8" s="27"/>
      <c r="MMU8" s="27"/>
      <c r="MMV8" s="27"/>
      <c r="MMW8" s="27"/>
      <c r="MMX8" s="27"/>
      <c r="MMY8" s="27"/>
      <c r="MMZ8" s="27"/>
      <c r="MNA8" s="27"/>
      <c r="MNB8" s="27"/>
      <c r="MNC8" s="27"/>
      <c r="MND8" s="27"/>
      <c r="MNE8" s="27"/>
      <c r="MNF8" s="27"/>
      <c r="MNG8" s="27"/>
      <c r="MNH8" s="27"/>
      <c r="MNI8" s="27"/>
      <c r="MNJ8" s="27"/>
      <c r="MNK8" s="27"/>
      <c r="MNL8" s="27"/>
      <c r="MNM8" s="27"/>
      <c r="MNN8" s="27"/>
      <c r="MNO8" s="27"/>
      <c r="MNP8" s="27"/>
      <c r="MNQ8" s="27"/>
      <c r="MNR8" s="27"/>
      <c r="MNS8" s="27"/>
      <c r="MNT8" s="27"/>
      <c r="MNU8" s="27"/>
      <c r="MNV8" s="27"/>
      <c r="MNW8" s="27"/>
      <c r="MNX8" s="27"/>
      <c r="MNY8" s="27"/>
      <c r="MNZ8" s="27"/>
      <c r="MOA8" s="27"/>
      <c r="MOB8" s="27"/>
      <c r="MOC8" s="27"/>
      <c r="MOD8" s="27"/>
      <c r="MOE8" s="27"/>
      <c r="MOF8" s="27"/>
      <c r="MOG8" s="27"/>
      <c r="MOH8" s="27"/>
      <c r="MOI8" s="27"/>
      <c r="MOJ8" s="27"/>
      <c r="MOK8" s="27"/>
      <c r="MOL8" s="27"/>
      <c r="MOM8" s="27"/>
      <c r="MON8" s="27"/>
      <c r="MOO8" s="27"/>
      <c r="MOP8" s="27"/>
      <c r="MOQ8" s="27"/>
      <c r="MOR8" s="27"/>
      <c r="MOS8" s="27"/>
      <c r="MOT8" s="27"/>
      <c r="MOU8" s="27"/>
      <c r="MOV8" s="27"/>
      <c r="MOW8" s="27"/>
      <c r="MOX8" s="27"/>
      <c r="MOY8" s="27"/>
      <c r="MOZ8" s="27"/>
      <c r="MPA8" s="27"/>
      <c r="MPB8" s="27"/>
      <c r="MPC8" s="27"/>
      <c r="MPD8" s="27"/>
      <c r="MPE8" s="27"/>
      <c r="MPF8" s="27"/>
      <c r="MPG8" s="27"/>
      <c r="MPH8" s="27"/>
      <c r="MPI8" s="27"/>
      <c r="MPJ8" s="27"/>
      <c r="MPK8" s="27"/>
      <c r="MPL8" s="27"/>
      <c r="MPM8" s="27"/>
      <c r="MPN8" s="27"/>
      <c r="MPO8" s="27"/>
      <c r="MPP8" s="27"/>
      <c r="MPQ8" s="27"/>
      <c r="MPR8" s="27"/>
      <c r="MPS8" s="27"/>
      <c r="MPT8" s="27"/>
      <c r="MPU8" s="27"/>
      <c r="MPV8" s="27"/>
      <c r="MPW8" s="27"/>
      <c r="MPX8" s="27"/>
      <c r="MPY8" s="27"/>
      <c r="MPZ8" s="27"/>
      <c r="MQA8" s="27"/>
      <c r="MQB8" s="27"/>
      <c r="MQC8" s="27"/>
      <c r="MQD8" s="27"/>
      <c r="MQE8" s="27"/>
      <c r="MQF8" s="27"/>
      <c r="MQG8" s="27"/>
      <c r="MQH8" s="27"/>
      <c r="MQI8" s="27"/>
      <c r="MQJ8" s="27"/>
      <c r="MQK8" s="27"/>
      <c r="MQL8" s="27"/>
      <c r="MQM8" s="27"/>
      <c r="MQN8" s="27"/>
      <c r="MQO8" s="27"/>
      <c r="MQP8" s="27"/>
      <c r="MQQ8" s="27"/>
      <c r="MQR8" s="27"/>
      <c r="MQS8" s="27"/>
      <c r="MQT8" s="27"/>
      <c r="MQU8" s="27"/>
      <c r="MQV8" s="27"/>
      <c r="MQW8" s="27"/>
      <c r="MQX8" s="27"/>
      <c r="MQY8" s="27"/>
      <c r="MQZ8" s="27"/>
      <c r="MRA8" s="27"/>
      <c r="MRB8" s="27"/>
      <c r="MRC8" s="27"/>
      <c r="MRD8" s="27"/>
      <c r="MRE8" s="27"/>
      <c r="MRF8" s="27"/>
      <c r="MRG8" s="27"/>
      <c r="MRH8" s="27"/>
      <c r="MRI8" s="27"/>
      <c r="MRJ8" s="27"/>
      <c r="MRK8" s="27"/>
      <c r="MRL8" s="27"/>
      <c r="MRM8" s="27"/>
      <c r="MRN8" s="27"/>
      <c r="MRO8" s="27"/>
      <c r="MRP8" s="27"/>
      <c r="MRQ8" s="27"/>
      <c r="MRR8" s="27"/>
      <c r="MRS8" s="27"/>
      <c r="MRT8" s="27"/>
      <c r="MRU8" s="27"/>
      <c r="MRV8" s="27"/>
      <c r="MRW8" s="27"/>
      <c r="MRX8" s="27"/>
      <c r="MRY8" s="27"/>
      <c r="MRZ8" s="27"/>
      <c r="MSA8" s="27"/>
      <c r="MSB8" s="27"/>
      <c r="MSC8" s="27"/>
      <c r="MSD8" s="27"/>
      <c r="MSE8" s="27"/>
      <c r="MSF8" s="27"/>
      <c r="MSG8" s="27"/>
      <c r="MSH8" s="27"/>
      <c r="MSI8" s="27"/>
      <c r="MSJ8" s="27"/>
      <c r="MSK8" s="27"/>
      <c r="MSL8" s="27"/>
      <c r="MSM8" s="27"/>
      <c r="MSN8" s="27"/>
      <c r="MSO8" s="27"/>
      <c r="MSP8" s="27"/>
      <c r="MSQ8" s="27"/>
      <c r="MSR8" s="27"/>
      <c r="MSS8" s="27"/>
      <c r="MST8" s="27"/>
      <c r="MSU8" s="27"/>
      <c r="MSV8" s="27"/>
      <c r="MSW8" s="27"/>
      <c r="MSX8" s="27"/>
      <c r="MSY8" s="27"/>
      <c r="MSZ8" s="27"/>
      <c r="MTA8" s="27"/>
      <c r="MTB8" s="27"/>
      <c r="MTC8" s="27"/>
      <c r="MTD8" s="27"/>
      <c r="MTE8" s="27"/>
      <c r="MTF8" s="27"/>
      <c r="MTG8" s="27"/>
      <c r="MTH8" s="27"/>
      <c r="MTI8" s="27"/>
      <c r="MTJ8" s="27"/>
      <c r="MTK8" s="27"/>
      <c r="MTL8" s="27"/>
      <c r="MTM8" s="27"/>
      <c r="MTN8" s="27"/>
      <c r="MTO8" s="27"/>
      <c r="MTP8" s="27"/>
      <c r="MTQ8" s="27"/>
      <c r="MTR8" s="27"/>
      <c r="MTS8" s="27"/>
      <c r="MTT8" s="27"/>
      <c r="MTU8" s="27"/>
      <c r="MTV8" s="27"/>
      <c r="MTW8" s="27"/>
      <c r="MTX8" s="27"/>
      <c r="MTY8" s="27"/>
      <c r="MTZ8" s="27"/>
      <c r="MUA8" s="27"/>
      <c r="MUB8" s="27"/>
      <c r="MUC8" s="27"/>
      <c r="MUD8" s="27"/>
      <c r="MUE8" s="27"/>
      <c r="MUF8" s="27"/>
      <c r="MUG8" s="27"/>
      <c r="MUH8" s="27"/>
      <c r="MUI8" s="27"/>
      <c r="MUJ8" s="27"/>
      <c r="MUK8" s="27"/>
      <c r="MUL8" s="27"/>
      <c r="MUM8" s="27"/>
      <c r="MUN8" s="27"/>
      <c r="MUO8" s="27"/>
      <c r="MUP8" s="27"/>
      <c r="MUQ8" s="27"/>
      <c r="MUR8" s="27"/>
      <c r="MUS8" s="27"/>
      <c r="MUT8" s="27"/>
      <c r="MUU8" s="27"/>
      <c r="MUV8" s="27"/>
      <c r="MUW8" s="27"/>
      <c r="MUX8" s="27"/>
      <c r="MUY8" s="27"/>
      <c r="MUZ8" s="27"/>
      <c r="MVA8" s="27"/>
      <c r="MVB8" s="27"/>
      <c r="MVC8" s="27"/>
      <c r="MVD8" s="27"/>
      <c r="MVE8" s="27"/>
      <c r="MVF8" s="27"/>
      <c r="MVG8" s="27"/>
      <c r="MVH8" s="27"/>
      <c r="MVI8" s="27"/>
      <c r="MVJ8" s="27"/>
      <c r="MVK8" s="27"/>
      <c r="MVL8" s="27"/>
      <c r="MVM8" s="27"/>
      <c r="MVN8" s="27"/>
      <c r="MVO8" s="27"/>
      <c r="MVP8" s="27"/>
      <c r="MVQ8" s="27"/>
      <c r="MVR8" s="27"/>
      <c r="MVS8" s="27"/>
      <c r="MVT8" s="27"/>
      <c r="MVU8" s="27"/>
      <c r="MVV8" s="27"/>
      <c r="MVW8" s="27"/>
      <c r="MVX8" s="27"/>
      <c r="MVY8" s="27"/>
      <c r="MVZ8" s="27"/>
      <c r="MWA8" s="27"/>
      <c r="MWB8" s="27"/>
      <c r="MWC8" s="27"/>
      <c r="MWD8" s="27"/>
      <c r="MWE8" s="27"/>
      <c r="MWF8" s="27"/>
      <c r="MWG8" s="27"/>
      <c r="MWH8" s="27"/>
      <c r="MWI8" s="27"/>
      <c r="MWJ8" s="27"/>
      <c r="MWK8" s="27"/>
      <c r="MWL8" s="27"/>
      <c r="MWM8" s="27"/>
      <c r="MWN8" s="27"/>
      <c r="MWO8" s="27"/>
      <c r="MWP8" s="27"/>
      <c r="MWQ8" s="27"/>
      <c r="MWR8" s="27"/>
      <c r="MWS8" s="27"/>
      <c r="MWT8" s="27"/>
      <c r="MWU8" s="27"/>
      <c r="MWV8" s="27"/>
      <c r="MWW8" s="27"/>
      <c r="MWX8" s="27"/>
      <c r="MWY8" s="27"/>
      <c r="MWZ8" s="27"/>
      <c r="MXA8" s="27"/>
      <c r="MXB8" s="27"/>
      <c r="MXC8" s="27"/>
      <c r="MXD8" s="27"/>
      <c r="MXE8" s="27"/>
      <c r="MXF8" s="27"/>
      <c r="MXG8" s="27"/>
      <c r="MXH8" s="27"/>
      <c r="MXI8" s="27"/>
      <c r="MXJ8" s="27"/>
      <c r="MXK8" s="27"/>
      <c r="MXL8" s="27"/>
      <c r="MXM8" s="27"/>
      <c r="MXN8" s="27"/>
      <c r="MXO8" s="27"/>
      <c r="MXP8" s="27"/>
      <c r="MXQ8" s="27"/>
      <c r="MXR8" s="27"/>
      <c r="MXS8" s="27"/>
      <c r="MXT8" s="27"/>
      <c r="MXU8" s="27"/>
      <c r="MXV8" s="27"/>
      <c r="MXW8" s="27"/>
      <c r="MXX8" s="27"/>
      <c r="MXY8" s="27"/>
      <c r="MXZ8" s="27"/>
      <c r="MYA8" s="27"/>
      <c r="MYB8" s="27"/>
      <c r="MYC8" s="27"/>
      <c r="MYD8" s="27"/>
      <c r="MYE8" s="27"/>
      <c r="MYF8" s="27"/>
      <c r="MYG8" s="27"/>
      <c r="MYH8" s="27"/>
      <c r="MYI8" s="27"/>
      <c r="MYJ8" s="27"/>
      <c r="MYK8" s="27"/>
      <c r="MYL8" s="27"/>
      <c r="MYM8" s="27"/>
      <c r="MYN8" s="27"/>
      <c r="MYO8" s="27"/>
      <c r="MYP8" s="27"/>
      <c r="MYQ8" s="27"/>
      <c r="MYR8" s="27"/>
      <c r="MYS8" s="27"/>
      <c r="MYT8" s="27"/>
      <c r="MYU8" s="27"/>
      <c r="MYV8" s="27"/>
      <c r="MYW8" s="27"/>
      <c r="MYX8" s="27"/>
      <c r="MYY8" s="27"/>
      <c r="MYZ8" s="27"/>
      <c r="MZA8" s="27"/>
      <c r="MZB8" s="27"/>
      <c r="MZC8" s="27"/>
      <c r="MZD8" s="27"/>
      <c r="MZE8" s="27"/>
      <c r="MZF8" s="27"/>
      <c r="MZG8" s="27"/>
      <c r="MZH8" s="27"/>
      <c r="MZI8" s="27"/>
      <c r="MZJ8" s="27"/>
      <c r="MZK8" s="27"/>
      <c r="MZL8" s="27"/>
      <c r="MZM8" s="27"/>
      <c r="MZN8" s="27"/>
      <c r="MZO8" s="27"/>
      <c r="MZP8" s="27"/>
      <c r="MZQ8" s="27"/>
      <c r="MZR8" s="27"/>
      <c r="MZS8" s="27"/>
      <c r="MZT8" s="27"/>
      <c r="MZU8" s="27"/>
      <c r="MZV8" s="27"/>
      <c r="MZW8" s="27"/>
      <c r="MZX8" s="27"/>
      <c r="MZY8" s="27"/>
      <c r="MZZ8" s="27"/>
      <c r="NAA8" s="27"/>
      <c r="NAB8" s="27"/>
      <c r="NAC8" s="27"/>
      <c r="NAD8" s="27"/>
      <c r="NAE8" s="27"/>
      <c r="NAF8" s="27"/>
      <c r="NAG8" s="27"/>
      <c r="NAH8" s="27"/>
      <c r="NAI8" s="27"/>
      <c r="NAJ8" s="27"/>
      <c r="NAK8" s="27"/>
      <c r="NAL8" s="27"/>
      <c r="NAM8" s="27"/>
      <c r="NAN8" s="27"/>
      <c r="NAO8" s="27"/>
      <c r="NAP8" s="27"/>
      <c r="NAQ8" s="27"/>
      <c r="NAR8" s="27"/>
      <c r="NAS8" s="27"/>
      <c r="NAT8" s="27"/>
      <c r="NAU8" s="27"/>
      <c r="NAV8" s="27"/>
      <c r="NAW8" s="27"/>
      <c r="NAX8" s="27"/>
      <c r="NAY8" s="27"/>
      <c r="NAZ8" s="27"/>
      <c r="NBA8" s="27"/>
      <c r="NBB8" s="27"/>
      <c r="NBC8" s="27"/>
      <c r="NBD8" s="27"/>
      <c r="NBE8" s="27"/>
      <c r="NBF8" s="27"/>
      <c r="NBG8" s="27"/>
      <c r="NBH8" s="27"/>
      <c r="NBI8" s="27"/>
      <c r="NBJ8" s="27"/>
      <c r="NBK8" s="27"/>
      <c r="NBL8" s="27"/>
      <c r="NBM8" s="27"/>
      <c r="NBN8" s="27"/>
      <c r="NBO8" s="27"/>
      <c r="NBP8" s="27"/>
      <c r="NBQ8" s="27"/>
      <c r="NBR8" s="27"/>
      <c r="NBS8" s="27"/>
      <c r="NBT8" s="27"/>
      <c r="NBU8" s="27"/>
      <c r="NBV8" s="27"/>
      <c r="NBW8" s="27"/>
      <c r="NBX8" s="27"/>
      <c r="NBY8" s="27"/>
      <c r="NBZ8" s="27"/>
      <c r="NCA8" s="27"/>
      <c r="NCB8" s="27"/>
      <c r="NCC8" s="27"/>
      <c r="NCD8" s="27"/>
      <c r="NCE8" s="27"/>
      <c r="NCF8" s="27"/>
      <c r="NCG8" s="27"/>
      <c r="NCH8" s="27"/>
      <c r="NCI8" s="27"/>
      <c r="NCJ8" s="27"/>
      <c r="NCK8" s="27"/>
      <c r="NCL8" s="27"/>
      <c r="NCM8" s="27"/>
      <c r="NCN8" s="27"/>
      <c r="NCO8" s="27"/>
      <c r="NCP8" s="27"/>
      <c r="NCQ8" s="27"/>
      <c r="NCR8" s="27"/>
      <c r="NCS8" s="27"/>
      <c r="NCT8" s="27"/>
      <c r="NCU8" s="27"/>
      <c r="NCV8" s="27"/>
      <c r="NCW8" s="27"/>
      <c r="NCX8" s="27"/>
      <c r="NCY8" s="27"/>
      <c r="NCZ8" s="27"/>
      <c r="NDA8" s="27"/>
      <c r="NDB8" s="27"/>
      <c r="NDC8" s="27"/>
      <c r="NDD8" s="27"/>
      <c r="NDE8" s="27"/>
      <c r="NDF8" s="27"/>
      <c r="NDG8" s="27"/>
      <c r="NDH8" s="27"/>
      <c r="NDI8" s="27"/>
      <c r="NDJ8" s="27"/>
      <c r="NDK8" s="27"/>
      <c r="NDL8" s="27"/>
      <c r="NDM8" s="27"/>
      <c r="NDN8" s="27"/>
      <c r="NDO8" s="27"/>
      <c r="NDP8" s="27"/>
      <c r="NDQ8" s="27"/>
      <c r="NDR8" s="27"/>
      <c r="NDS8" s="27"/>
      <c r="NDT8" s="27"/>
      <c r="NDU8" s="27"/>
      <c r="NDV8" s="27"/>
      <c r="NDW8" s="27"/>
      <c r="NDX8" s="27"/>
      <c r="NDY8" s="27"/>
      <c r="NDZ8" s="27"/>
      <c r="NEA8" s="27"/>
      <c r="NEB8" s="27"/>
      <c r="NEC8" s="27"/>
      <c r="NED8" s="27"/>
      <c r="NEE8" s="27"/>
      <c r="NEF8" s="27"/>
      <c r="NEG8" s="27"/>
      <c r="NEH8" s="27"/>
      <c r="NEI8" s="27"/>
      <c r="NEJ8" s="27"/>
      <c r="NEK8" s="27"/>
      <c r="NEL8" s="27"/>
      <c r="NEM8" s="27"/>
      <c r="NEN8" s="27"/>
      <c r="NEO8" s="27"/>
      <c r="NEP8" s="27"/>
      <c r="NEQ8" s="27"/>
      <c r="NER8" s="27"/>
      <c r="NES8" s="27"/>
      <c r="NET8" s="27"/>
      <c r="NEU8" s="27"/>
      <c r="NEV8" s="27"/>
      <c r="NEW8" s="27"/>
      <c r="NEX8" s="27"/>
      <c r="NEY8" s="27"/>
      <c r="NEZ8" s="27"/>
      <c r="NFA8" s="27"/>
      <c r="NFB8" s="27"/>
      <c r="NFC8" s="27"/>
      <c r="NFD8" s="27"/>
      <c r="NFE8" s="27"/>
      <c r="NFF8" s="27"/>
      <c r="NFG8" s="27"/>
      <c r="NFH8" s="27"/>
      <c r="NFI8" s="27"/>
      <c r="NFJ8" s="27"/>
      <c r="NFK8" s="27"/>
      <c r="NFL8" s="27"/>
      <c r="NFM8" s="27"/>
      <c r="NFN8" s="27"/>
      <c r="NFO8" s="27"/>
      <c r="NFP8" s="27"/>
      <c r="NFQ8" s="27"/>
      <c r="NFR8" s="27"/>
      <c r="NFS8" s="27"/>
      <c r="NFT8" s="27"/>
      <c r="NFU8" s="27"/>
      <c r="NFV8" s="27"/>
      <c r="NFW8" s="27"/>
      <c r="NFX8" s="27"/>
      <c r="NFY8" s="27"/>
      <c r="NFZ8" s="27"/>
      <c r="NGA8" s="27"/>
      <c r="NGB8" s="27"/>
      <c r="NGC8" s="27"/>
      <c r="NGD8" s="27"/>
      <c r="NGE8" s="27"/>
      <c r="NGF8" s="27"/>
      <c r="NGG8" s="27"/>
      <c r="NGH8" s="27"/>
      <c r="NGI8" s="27"/>
      <c r="NGJ8" s="27"/>
      <c r="NGK8" s="27"/>
      <c r="NGL8" s="27"/>
      <c r="NGM8" s="27"/>
      <c r="NGN8" s="27"/>
      <c r="NGO8" s="27"/>
      <c r="NGP8" s="27"/>
      <c r="NGQ8" s="27"/>
      <c r="NGR8" s="27"/>
      <c r="NGS8" s="27"/>
      <c r="NGT8" s="27"/>
      <c r="NGU8" s="27"/>
      <c r="NGV8" s="27"/>
      <c r="NGW8" s="27"/>
      <c r="NGX8" s="27"/>
      <c r="NGY8" s="27"/>
      <c r="NGZ8" s="27"/>
      <c r="NHA8" s="27"/>
      <c r="NHB8" s="27"/>
      <c r="NHC8" s="27"/>
      <c r="NHD8" s="27"/>
      <c r="NHE8" s="27"/>
      <c r="NHF8" s="27"/>
      <c r="NHG8" s="27"/>
      <c r="NHH8" s="27"/>
      <c r="NHI8" s="27"/>
      <c r="NHJ8" s="27"/>
      <c r="NHK8" s="27"/>
      <c r="NHL8" s="27"/>
      <c r="NHM8" s="27"/>
      <c r="NHN8" s="27"/>
      <c r="NHO8" s="27"/>
      <c r="NHP8" s="27"/>
      <c r="NHQ8" s="27"/>
      <c r="NHR8" s="27"/>
      <c r="NHS8" s="27"/>
      <c r="NHT8" s="27"/>
      <c r="NHU8" s="27"/>
      <c r="NHV8" s="27"/>
      <c r="NHW8" s="27"/>
      <c r="NHX8" s="27"/>
      <c r="NHY8" s="27"/>
      <c r="NHZ8" s="27"/>
      <c r="NIA8" s="27"/>
      <c r="NIB8" s="27"/>
      <c r="NIC8" s="27"/>
      <c r="NID8" s="27"/>
      <c r="NIE8" s="27"/>
      <c r="NIF8" s="27"/>
      <c r="NIG8" s="27"/>
      <c r="NIH8" s="27"/>
      <c r="NII8" s="27"/>
      <c r="NIJ8" s="27"/>
      <c r="NIK8" s="27"/>
      <c r="NIL8" s="27"/>
      <c r="NIM8" s="27"/>
      <c r="NIN8" s="27"/>
      <c r="NIO8" s="27"/>
      <c r="NIP8" s="27"/>
      <c r="NIQ8" s="27"/>
      <c r="NIR8" s="27"/>
      <c r="NIS8" s="27"/>
      <c r="NIT8" s="27"/>
      <c r="NIU8" s="27"/>
      <c r="NIV8" s="27"/>
      <c r="NIW8" s="27"/>
      <c r="NIX8" s="27"/>
      <c r="NIY8" s="27"/>
      <c r="NIZ8" s="27"/>
      <c r="NJA8" s="27"/>
      <c r="NJB8" s="27"/>
      <c r="NJC8" s="27"/>
      <c r="NJD8" s="27"/>
      <c r="NJE8" s="27"/>
      <c r="NJF8" s="27"/>
      <c r="NJG8" s="27"/>
      <c r="NJH8" s="27"/>
      <c r="NJI8" s="27"/>
      <c r="NJJ8" s="27"/>
      <c r="NJK8" s="27"/>
      <c r="NJL8" s="27"/>
      <c r="NJM8" s="27"/>
      <c r="NJN8" s="27"/>
      <c r="NJO8" s="27"/>
      <c r="NJP8" s="27"/>
      <c r="NJQ8" s="27"/>
      <c r="NJR8" s="27"/>
      <c r="NJS8" s="27"/>
      <c r="NJT8" s="27"/>
      <c r="NJU8" s="27"/>
      <c r="NJV8" s="27"/>
      <c r="NJW8" s="27"/>
      <c r="NJX8" s="27"/>
      <c r="NJY8" s="27"/>
      <c r="NJZ8" s="27"/>
      <c r="NKA8" s="27"/>
      <c r="NKB8" s="27"/>
      <c r="NKC8" s="27"/>
      <c r="NKD8" s="27"/>
      <c r="NKE8" s="27"/>
      <c r="NKF8" s="27"/>
      <c r="NKG8" s="27"/>
      <c r="NKH8" s="27"/>
      <c r="NKI8" s="27"/>
      <c r="NKJ8" s="27"/>
      <c r="NKK8" s="27"/>
      <c r="NKL8" s="27"/>
      <c r="NKM8" s="27"/>
      <c r="NKN8" s="27"/>
      <c r="NKO8" s="27"/>
      <c r="NKP8" s="27"/>
      <c r="NKQ8" s="27"/>
      <c r="NKR8" s="27"/>
      <c r="NKS8" s="27"/>
      <c r="NKT8" s="27"/>
      <c r="NKU8" s="27"/>
      <c r="NKV8" s="27"/>
      <c r="NKW8" s="27"/>
      <c r="NKX8" s="27"/>
      <c r="NKY8" s="27"/>
      <c r="NKZ8" s="27"/>
      <c r="NLA8" s="27"/>
      <c r="NLB8" s="27"/>
      <c r="NLC8" s="27"/>
      <c r="NLD8" s="27"/>
      <c r="NLE8" s="27"/>
      <c r="NLF8" s="27"/>
      <c r="NLG8" s="27"/>
      <c r="NLH8" s="27"/>
      <c r="NLI8" s="27"/>
      <c r="NLJ8" s="27"/>
      <c r="NLK8" s="27"/>
      <c r="NLL8" s="27"/>
      <c r="NLM8" s="27"/>
      <c r="NLN8" s="27"/>
      <c r="NLO8" s="27"/>
      <c r="NLP8" s="27"/>
      <c r="NLQ8" s="27"/>
      <c r="NLR8" s="27"/>
      <c r="NLS8" s="27"/>
      <c r="NLT8" s="27"/>
      <c r="NLU8" s="27"/>
      <c r="NLV8" s="27"/>
      <c r="NLW8" s="27"/>
      <c r="NLX8" s="27"/>
      <c r="NLY8" s="27"/>
      <c r="NLZ8" s="27"/>
      <c r="NMA8" s="27"/>
      <c r="NMB8" s="27"/>
      <c r="NMC8" s="27"/>
      <c r="NMD8" s="27"/>
      <c r="NME8" s="27"/>
      <c r="NMF8" s="27"/>
      <c r="NMG8" s="27"/>
      <c r="NMH8" s="27"/>
      <c r="NMI8" s="27"/>
      <c r="NMJ8" s="27"/>
      <c r="NMK8" s="27"/>
      <c r="NML8" s="27"/>
      <c r="NMM8" s="27"/>
      <c r="NMN8" s="27"/>
      <c r="NMO8" s="27"/>
      <c r="NMP8" s="27"/>
      <c r="NMQ8" s="27"/>
      <c r="NMR8" s="27"/>
      <c r="NMS8" s="27"/>
      <c r="NMT8" s="27"/>
      <c r="NMU8" s="27"/>
      <c r="NMV8" s="27"/>
      <c r="NMW8" s="27"/>
      <c r="NMX8" s="27"/>
      <c r="NMY8" s="27"/>
      <c r="NMZ8" s="27"/>
      <c r="NNA8" s="27"/>
      <c r="NNB8" s="27"/>
      <c r="NNC8" s="27"/>
      <c r="NND8" s="27"/>
      <c r="NNE8" s="27"/>
      <c r="NNF8" s="27"/>
      <c r="NNG8" s="27"/>
      <c r="NNH8" s="27"/>
      <c r="NNI8" s="27"/>
      <c r="NNJ8" s="27"/>
      <c r="NNK8" s="27"/>
      <c r="NNL8" s="27"/>
      <c r="NNM8" s="27"/>
      <c r="NNN8" s="27"/>
      <c r="NNO8" s="27"/>
      <c r="NNP8" s="27"/>
      <c r="NNQ8" s="27"/>
      <c r="NNR8" s="27"/>
      <c r="NNS8" s="27"/>
      <c r="NNT8" s="27"/>
      <c r="NNU8" s="27"/>
      <c r="NNV8" s="27"/>
      <c r="NNW8" s="27"/>
      <c r="NNX8" s="27"/>
      <c r="NNY8" s="27"/>
      <c r="NNZ8" s="27"/>
      <c r="NOA8" s="27"/>
      <c r="NOB8" s="27"/>
      <c r="NOC8" s="27"/>
      <c r="NOD8" s="27"/>
      <c r="NOE8" s="27"/>
      <c r="NOF8" s="27"/>
      <c r="NOG8" s="27"/>
      <c r="NOH8" s="27"/>
      <c r="NOI8" s="27"/>
      <c r="NOJ8" s="27"/>
      <c r="NOK8" s="27"/>
      <c r="NOL8" s="27"/>
      <c r="NOM8" s="27"/>
      <c r="NON8" s="27"/>
      <c r="NOO8" s="27"/>
      <c r="NOP8" s="27"/>
      <c r="NOQ8" s="27"/>
      <c r="NOR8" s="27"/>
      <c r="NOS8" s="27"/>
      <c r="NOT8" s="27"/>
      <c r="NOU8" s="27"/>
      <c r="NOV8" s="27"/>
      <c r="NOW8" s="27"/>
      <c r="NOX8" s="27"/>
      <c r="NOY8" s="27"/>
      <c r="NOZ8" s="27"/>
      <c r="NPA8" s="27"/>
      <c r="NPB8" s="27"/>
      <c r="NPC8" s="27"/>
      <c r="NPD8" s="27"/>
      <c r="NPE8" s="27"/>
      <c r="NPF8" s="27"/>
      <c r="NPG8" s="27"/>
      <c r="NPH8" s="27"/>
      <c r="NPI8" s="27"/>
      <c r="NPJ8" s="27"/>
      <c r="NPK8" s="27"/>
      <c r="NPL8" s="27"/>
      <c r="NPM8" s="27"/>
      <c r="NPN8" s="27"/>
      <c r="NPO8" s="27"/>
      <c r="NPP8" s="27"/>
      <c r="NPQ8" s="27"/>
      <c r="NPR8" s="27"/>
      <c r="NPS8" s="27"/>
      <c r="NPT8" s="27"/>
      <c r="NPU8" s="27"/>
      <c r="NPV8" s="27"/>
      <c r="NPW8" s="27"/>
      <c r="NPX8" s="27"/>
      <c r="NPY8" s="27"/>
      <c r="NPZ8" s="27"/>
      <c r="NQA8" s="27"/>
      <c r="NQB8" s="27"/>
      <c r="NQC8" s="27"/>
      <c r="NQD8" s="27"/>
      <c r="NQE8" s="27"/>
      <c r="NQF8" s="27"/>
      <c r="NQG8" s="27"/>
      <c r="NQH8" s="27"/>
      <c r="NQI8" s="27"/>
      <c r="NQJ8" s="27"/>
      <c r="NQK8" s="27"/>
      <c r="NQL8" s="27"/>
      <c r="NQM8" s="27"/>
      <c r="NQN8" s="27"/>
      <c r="NQO8" s="27"/>
      <c r="NQP8" s="27"/>
      <c r="NQQ8" s="27"/>
      <c r="NQR8" s="27"/>
      <c r="NQS8" s="27"/>
      <c r="NQT8" s="27"/>
      <c r="NQU8" s="27"/>
      <c r="NQV8" s="27"/>
      <c r="NQW8" s="27"/>
      <c r="NQX8" s="27"/>
      <c r="NQY8" s="27"/>
      <c r="NQZ8" s="27"/>
      <c r="NRA8" s="27"/>
      <c r="NRB8" s="27"/>
      <c r="NRC8" s="27"/>
      <c r="NRD8" s="27"/>
      <c r="NRE8" s="27"/>
      <c r="NRF8" s="27"/>
      <c r="NRG8" s="27"/>
      <c r="NRH8" s="27"/>
      <c r="NRI8" s="27"/>
      <c r="NRJ8" s="27"/>
      <c r="NRK8" s="27"/>
      <c r="NRL8" s="27"/>
      <c r="NRM8" s="27"/>
      <c r="NRN8" s="27"/>
      <c r="NRO8" s="27"/>
      <c r="NRP8" s="27"/>
      <c r="NRQ8" s="27"/>
      <c r="NRR8" s="27"/>
      <c r="NRS8" s="27"/>
      <c r="NRT8" s="27"/>
      <c r="NRU8" s="27"/>
      <c r="NRV8" s="27"/>
      <c r="NRW8" s="27"/>
      <c r="NRX8" s="27"/>
      <c r="NRY8" s="27"/>
      <c r="NRZ8" s="27"/>
      <c r="NSA8" s="27"/>
      <c r="NSB8" s="27"/>
      <c r="NSC8" s="27"/>
      <c r="NSD8" s="27"/>
      <c r="NSE8" s="27"/>
      <c r="NSF8" s="27"/>
      <c r="NSG8" s="27"/>
      <c r="NSH8" s="27"/>
      <c r="NSI8" s="27"/>
      <c r="NSJ8" s="27"/>
      <c r="NSK8" s="27"/>
      <c r="NSL8" s="27"/>
      <c r="NSM8" s="27"/>
      <c r="NSN8" s="27"/>
      <c r="NSO8" s="27"/>
      <c r="NSP8" s="27"/>
      <c r="NSQ8" s="27"/>
      <c r="NSR8" s="27"/>
      <c r="NSS8" s="27"/>
      <c r="NST8" s="27"/>
      <c r="NSU8" s="27"/>
      <c r="NSV8" s="27"/>
      <c r="NSW8" s="27"/>
      <c r="NSX8" s="27"/>
      <c r="NSY8" s="27"/>
      <c r="NSZ8" s="27"/>
      <c r="NTA8" s="27"/>
      <c r="NTB8" s="27"/>
      <c r="NTC8" s="27"/>
      <c r="NTD8" s="27"/>
      <c r="NTE8" s="27"/>
      <c r="NTF8" s="27"/>
      <c r="NTG8" s="27"/>
      <c r="NTH8" s="27"/>
      <c r="NTI8" s="27"/>
      <c r="NTJ8" s="27"/>
      <c r="NTK8" s="27"/>
      <c r="NTL8" s="27"/>
      <c r="NTM8" s="27"/>
      <c r="NTN8" s="27"/>
      <c r="NTO8" s="27"/>
      <c r="NTP8" s="27"/>
      <c r="NTQ8" s="27"/>
      <c r="NTR8" s="27"/>
      <c r="NTS8" s="27"/>
      <c r="NTT8" s="27"/>
      <c r="NTU8" s="27"/>
      <c r="NTV8" s="27"/>
      <c r="NTW8" s="27"/>
      <c r="NTX8" s="27"/>
      <c r="NTY8" s="27"/>
      <c r="NTZ8" s="27"/>
      <c r="NUA8" s="27"/>
      <c r="NUB8" s="27"/>
      <c r="NUC8" s="27"/>
      <c r="NUD8" s="27"/>
      <c r="NUE8" s="27"/>
      <c r="NUF8" s="27"/>
      <c r="NUG8" s="27"/>
      <c r="NUH8" s="27"/>
      <c r="NUI8" s="27"/>
      <c r="NUJ8" s="27"/>
      <c r="NUK8" s="27"/>
      <c r="NUL8" s="27"/>
      <c r="NUM8" s="27"/>
      <c r="NUN8" s="27"/>
      <c r="NUO8" s="27"/>
      <c r="NUP8" s="27"/>
      <c r="NUQ8" s="27"/>
      <c r="NUR8" s="27"/>
      <c r="NUS8" s="27"/>
      <c r="NUT8" s="27"/>
      <c r="NUU8" s="27"/>
      <c r="NUV8" s="27"/>
      <c r="NUW8" s="27"/>
      <c r="NUX8" s="27"/>
      <c r="NUY8" s="27"/>
      <c r="NUZ8" s="27"/>
      <c r="NVA8" s="27"/>
      <c r="NVB8" s="27"/>
      <c r="NVC8" s="27"/>
      <c r="NVD8" s="27"/>
      <c r="NVE8" s="27"/>
      <c r="NVF8" s="27"/>
      <c r="NVG8" s="27"/>
      <c r="NVH8" s="27"/>
      <c r="NVI8" s="27"/>
      <c r="NVJ8" s="27"/>
      <c r="NVK8" s="27"/>
      <c r="NVL8" s="27"/>
      <c r="NVM8" s="27"/>
      <c r="NVN8" s="27"/>
      <c r="NVO8" s="27"/>
      <c r="NVP8" s="27"/>
      <c r="NVQ8" s="27"/>
      <c r="NVR8" s="27"/>
      <c r="NVS8" s="27"/>
      <c r="NVT8" s="27"/>
      <c r="NVU8" s="27"/>
      <c r="NVV8" s="27"/>
      <c r="NVW8" s="27"/>
      <c r="NVX8" s="27"/>
      <c r="NVY8" s="27"/>
      <c r="NVZ8" s="27"/>
      <c r="NWA8" s="27"/>
      <c r="NWB8" s="27"/>
      <c r="NWC8" s="27"/>
      <c r="NWD8" s="27"/>
      <c r="NWE8" s="27"/>
      <c r="NWF8" s="27"/>
      <c r="NWG8" s="27"/>
      <c r="NWH8" s="27"/>
      <c r="NWI8" s="27"/>
      <c r="NWJ8" s="27"/>
      <c r="NWK8" s="27"/>
      <c r="NWL8" s="27"/>
      <c r="NWM8" s="27"/>
      <c r="NWN8" s="27"/>
      <c r="NWO8" s="27"/>
      <c r="NWP8" s="27"/>
      <c r="NWQ8" s="27"/>
      <c r="NWR8" s="27"/>
      <c r="NWS8" s="27"/>
      <c r="NWT8" s="27"/>
      <c r="NWU8" s="27"/>
      <c r="NWV8" s="27"/>
      <c r="NWW8" s="27"/>
      <c r="NWX8" s="27"/>
      <c r="NWY8" s="27"/>
      <c r="NWZ8" s="27"/>
      <c r="NXA8" s="27"/>
      <c r="NXB8" s="27"/>
      <c r="NXC8" s="27"/>
      <c r="NXD8" s="27"/>
      <c r="NXE8" s="27"/>
      <c r="NXF8" s="27"/>
      <c r="NXG8" s="27"/>
      <c r="NXH8" s="27"/>
      <c r="NXI8" s="27"/>
      <c r="NXJ8" s="27"/>
      <c r="NXK8" s="27"/>
      <c r="NXL8" s="27"/>
      <c r="NXM8" s="27"/>
      <c r="NXN8" s="27"/>
      <c r="NXO8" s="27"/>
      <c r="NXP8" s="27"/>
      <c r="NXQ8" s="27"/>
      <c r="NXR8" s="27"/>
      <c r="NXS8" s="27"/>
      <c r="NXT8" s="27"/>
      <c r="NXU8" s="27"/>
      <c r="NXV8" s="27"/>
      <c r="NXW8" s="27"/>
      <c r="NXX8" s="27"/>
      <c r="NXY8" s="27"/>
      <c r="NXZ8" s="27"/>
      <c r="NYA8" s="27"/>
      <c r="NYB8" s="27"/>
      <c r="NYC8" s="27"/>
      <c r="NYD8" s="27"/>
      <c r="NYE8" s="27"/>
      <c r="NYF8" s="27"/>
      <c r="NYG8" s="27"/>
      <c r="NYH8" s="27"/>
      <c r="NYI8" s="27"/>
      <c r="NYJ8" s="27"/>
      <c r="NYK8" s="27"/>
      <c r="NYL8" s="27"/>
      <c r="NYM8" s="27"/>
      <c r="NYN8" s="27"/>
      <c r="NYO8" s="27"/>
      <c r="NYP8" s="27"/>
      <c r="NYQ8" s="27"/>
      <c r="NYR8" s="27"/>
      <c r="NYS8" s="27"/>
      <c r="NYT8" s="27"/>
      <c r="NYU8" s="27"/>
      <c r="NYV8" s="27"/>
      <c r="NYW8" s="27"/>
      <c r="NYX8" s="27"/>
      <c r="NYY8" s="27"/>
      <c r="NYZ8" s="27"/>
      <c r="NZA8" s="27"/>
      <c r="NZB8" s="27"/>
      <c r="NZC8" s="27"/>
      <c r="NZD8" s="27"/>
      <c r="NZE8" s="27"/>
      <c r="NZF8" s="27"/>
      <c r="NZG8" s="27"/>
      <c r="NZH8" s="27"/>
      <c r="NZI8" s="27"/>
      <c r="NZJ8" s="27"/>
      <c r="NZK8" s="27"/>
      <c r="NZL8" s="27"/>
      <c r="NZM8" s="27"/>
      <c r="NZN8" s="27"/>
      <c r="NZO8" s="27"/>
      <c r="NZP8" s="27"/>
      <c r="NZQ8" s="27"/>
      <c r="NZR8" s="27"/>
      <c r="NZS8" s="27"/>
      <c r="NZT8" s="27"/>
      <c r="NZU8" s="27"/>
      <c r="NZV8" s="27"/>
      <c r="NZW8" s="27"/>
      <c r="NZX8" s="27"/>
      <c r="NZY8" s="27"/>
      <c r="NZZ8" s="27"/>
      <c r="OAA8" s="27"/>
      <c r="OAB8" s="27"/>
      <c r="OAC8" s="27"/>
      <c r="OAD8" s="27"/>
      <c r="OAE8" s="27"/>
      <c r="OAF8" s="27"/>
      <c r="OAG8" s="27"/>
      <c r="OAH8" s="27"/>
      <c r="OAI8" s="27"/>
      <c r="OAJ8" s="27"/>
      <c r="OAK8" s="27"/>
      <c r="OAL8" s="27"/>
      <c r="OAM8" s="27"/>
      <c r="OAN8" s="27"/>
      <c r="OAO8" s="27"/>
      <c r="OAP8" s="27"/>
      <c r="OAQ8" s="27"/>
      <c r="OAR8" s="27"/>
      <c r="OAS8" s="27"/>
      <c r="OAT8" s="27"/>
      <c r="OAU8" s="27"/>
      <c r="OAV8" s="27"/>
      <c r="OAW8" s="27"/>
      <c r="OAX8" s="27"/>
      <c r="OAY8" s="27"/>
      <c r="OAZ8" s="27"/>
      <c r="OBA8" s="27"/>
      <c r="OBB8" s="27"/>
      <c r="OBC8" s="27"/>
      <c r="OBD8" s="27"/>
      <c r="OBE8" s="27"/>
      <c r="OBF8" s="27"/>
      <c r="OBG8" s="27"/>
      <c r="OBH8" s="27"/>
      <c r="OBI8" s="27"/>
      <c r="OBJ8" s="27"/>
      <c r="OBK8" s="27"/>
      <c r="OBL8" s="27"/>
      <c r="OBM8" s="27"/>
      <c r="OBN8" s="27"/>
      <c r="OBO8" s="27"/>
      <c r="OBP8" s="27"/>
      <c r="OBQ8" s="27"/>
      <c r="OBR8" s="27"/>
      <c r="OBS8" s="27"/>
      <c r="OBT8" s="27"/>
      <c r="OBU8" s="27"/>
      <c r="OBV8" s="27"/>
      <c r="OBW8" s="27"/>
      <c r="OBX8" s="27"/>
      <c r="OBY8" s="27"/>
      <c r="OBZ8" s="27"/>
      <c r="OCA8" s="27"/>
      <c r="OCB8" s="27"/>
      <c r="OCC8" s="27"/>
      <c r="OCD8" s="27"/>
      <c r="OCE8" s="27"/>
      <c r="OCF8" s="27"/>
      <c r="OCG8" s="27"/>
      <c r="OCH8" s="27"/>
      <c r="OCI8" s="27"/>
      <c r="OCJ8" s="27"/>
      <c r="OCK8" s="27"/>
      <c r="OCL8" s="27"/>
      <c r="OCM8" s="27"/>
      <c r="OCN8" s="27"/>
      <c r="OCO8" s="27"/>
      <c r="OCP8" s="27"/>
      <c r="OCQ8" s="27"/>
      <c r="OCR8" s="27"/>
      <c r="OCS8" s="27"/>
      <c r="OCT8" s="27"/>
      <c r="OCU8" s="27"/>
      <c r="OCV8" s="27"/>
      <c r="OCW8" s="27"/>
      <c r="OCX8" s="27"/>
      <c r="OCY8" s="27"/>
      <c r="OCZ8" s="27"/>
      <c r="ODA8" s="27"/>
      <c r="ODB8" s="27"/>
      <c r="ODC8" s="27"/>
      <c r="ODD8" s="27"/>
      <c r="ODE8" s="27"/>
      <c r="ODF8" s="27"/>
      <c r="ODG8" s="27"/>
      <c r="ODH8" s="27"/>
      <c r="ODI8" s="27"/>
      <c r="ODJ8" s="27"/>
      <c r="ODK8" s="27"/>
      <c r="ODL8" s="27"/>
      <c r="ODM8" s="27"/>
      <c r="ODN8" s="27"/>
      <c r="ODO8" s="27"/>
      <c r="ODP8" s="27"/>
      <c r="ODQ8" s="27"/>
      <c r="ODR8" s="27"/>
      <c r="ODS8" s="27"/>
      <c r="ODT8" s="27"/>
      <c r="ODU8" s="27"/>
      <c r="ODV8" s="27"/>
      <c r="ODW8" s="27"/>
      <c r="ODX8" s="27"/>
      <c r="ODY8" s="27"/>
      <c r="ODZ8" s="27"/>
      <c r="OEA8" s="27"/>
      <c r="OEB8" s="27"/>
      <c r="OEC8" s="27"/>
      <c r="OED8" s="27"/>
      <c r="OEE8" s="27"/>
      <c r="OEF8" s="27"/>
      <c r="OEG8" s="27"/>
      <c r="OEH8" s="27"/>
      <c r="OEI8" s="27"/>
      <c r="OEJ8" s="27"/>
      <c r="OEK8" s="27"/>
      <c r="OEL8" s="27"/>
      <c r="OEM8" s="27"/>
      <c r="OEN8" s="27"/>
      <c r="OEO8" s="27"/>
      <c r="OEP8" s="27"/>
      <c r="OEQ8" s="27"/>
      <c r="OER8" s="27"/>
      <c r="OES8" s="27"/>
      <c r="OET8" s="27"/>
      <c r="OEU8" s="27"/>
      <c r="OEV8" s="27"/>
      <c r="OEW8" s="27"/>
      <c r="OEX8" s="27"/>
      <c r="OEY8" s="27"/>
      <c r="OEZ8" s="27"/>
      <c r="OFA8" s="27"/>
      <c r="OFB8" s="27"/>
      <c r="OFC8" s="27"/>
      <c r="OFD8" s="27"/>
      <c r="OFE8" s="27"/>
      <c r="OFF8" s="27"/>
      <c r="OFG8" s="27"/>
      <c r="OFH8" s="27"/>
      <c r="OFI8" s="27"/>
      <c r="OFJ8" s="27"/>
      <c r="OFK8" s="27"/>
      <c r="OFL8" s="27"/>
      <c r="OFM8" s="27"/>
      <c r="OFN8" s="27"/>
      <c r="OFO8" s="27"/>
      <c r="OFP8" s="27"/>
      <c r="OFQ8" s="27"/>
      <c r="OFR8" s="27"/>
      <c r="OFS8" s="27"/>
      <c r="OFT8" s="27"/>
      <c r="OFU8" s="27"/>
      <c r="OFV8" s="27"/>
      <c r="OFW8" s="27"/>
      <c r="OFX8" s="27"/>
      <c r="OFY8" s="27"/>
      <c r="OFZ8" s="27"/>
      <c r="OGA8" s="27"/>
      <c r="OGB8" s="27"/>
      <c r="OGC8" s="27"/>
      <c r="OGD8" s="27"/>
      <c r="OGE8" s="27"/>
      <c r="OGF8" s="27"/>
      <c r="OGG8" s="27"/>
      <c r="OGH8" s="27"/>
      <c r="OGI8" s="27"/>
      <c r="OGJ8" s="27"/>
      <c r="OGK8" s="27"/>
      <c r="OGL8" s="27"/>
      <c r="OGM8" s="27"/>
      <c r="OGN8" s="27"/>
      <c r="OGO8" s="27"/>
      <c r="OGP8" s="27"/>
      <c r="OGQ8" s="27"/>
      <c r="OGR8" s="27"/>
      <c r="OGS8" s="27"/>
      <c r="OGT8" s="27"/>
      <c r="OGU8" s="27"/>
      <c r="OGV8" s="27"/>
      <c r="OGW8" s="27"/>
      <c r="OGX8" s="27"/>
      <c r="OGY8" s="27"/>
      <c r="OGZ8" s="27"/>
      <c r="OHA8" s="27"/>
      <c r="OHB8" s="27"/>
      <c r="OHC8" s="27"/>
      <c r="OHD8" s="27"/>
      <c r="OHE8" s="27"/>
      <c r="OHF8" s="27"/>
      <c r="OHG8" s="27"/>
      <c r="OHH8" s="27"/>
      <c r="OHI8" s="27"/>
      <c r="OHJ8" s="27"/>
      <c r="OHK8" s="27"/>
      <c r="OHL8" s="27"/>
      <c r="OHM8" s="27"/>
      <c r="OHN8" s="27"/>
      <c r="OHO8" s="27"/>
      <c r="OHP8" s="27"/>
      <c r="OHQ8" s="27"/>
      <c r="OHR8" s="27"/>
      <c r="OHS8" s="27"/>
      <c r="OHT8" s="27"/>
      <c r="OHU8" s="27"/>
      <c r="OHV8" s="27"/>
      <c r="OHW8" s="27"/>
      <c r="OHX8" s="27"/>
      <c r="OHY8" s="27"/>
      <c r="OHZ8" s="27"/>
      <c r="OIA8" s="27"/>
      <c r="OIB8" s="27"/>
      <c r="OIC8" s="27"/>
      <c r="OID8" s="27"/>
      <c r="OIE8" s="27"/>
      <c r="OIF8" s="27"/>
      <c r="OIG8" s="27"/>
      <c r="OIH8" s="27"/>
      <c r="OII8" s="27"/>
      <c r="OIJ8" s="27"/>
      <c r="OIK8" s="27"/>
      <c r="OIL8" s="27"/>
      <c r="OIM8" s="27"/>
      <c r="OIN8" s="27"/>
      <c r="OIO8" s="27"/>
      <c r="OIP8" s="27"/>
      <c r="OIQ8" s="27"/>
      <c r="OIR8" s="27"/>
      <c r="OIS8" s="27"/>
      <c r="OIT8" s="27"/>
      <c r="OIU8" s="27"/>
      <c r="OIV8" s="27"/>
      <c r="OIW8" s="27"/>
      <c r="OIX8" s="27"/>
      <c r="OIY8" s="27"/>
      <c r="OIZ8" s="27"/>
      <c r="OJA8" s="27"/>
      <c r="OJB8" s="27"/>
      <c r="OJC8" s="27"/>
      <c r="OJD8" s="27"/>
      <c r="OJE8" s="27"/>
      <c r="OJF8" s="27"/>
      <c r="OJG8" s="27"/>
      <c r="OJH8" s="27"/>
      <c r="OJI8" s="27"/>
      <c r="OJJ8" s="27"/>
      <c r="OJK8" s="27"/>
      <c r="OJL8" s="27"/>
      <c r="OJM8" s="27"/>
      <c r="OJN8" s="27"/>
      <c r="OJO8" s="27"/>
      <c r="OJP8" s="27"/>
      <c r="OJQ8" s="27"/>
      <c r="OJR8" s="27"/>
      <c r="OJS8" s="27"/>
      <c r="OJT8" s="27"/>
      <c r="OJU8" s="27"/>
      <c r="OJV8" s="27"/>
      <c r="OJW8" s="27"/>
      <c r="OJX8" s="27"/>
      <c r="OJY8" s="27"/>
      <c r="OJZ8" s="27"/>
      <c r="OKA8" s="27"/>
      <c r="OKB8" s="27"/>
      <c r="OKC8" s="27"/>
      <c r="OKD8" s="27"/>
      <c r="OKE8" s="27"/>
      <c r="OKF8" s="27"/>
      <c r="OKG8" s="27"/>
      <c r="OKH8" s="27"/>
      <c r="OKI8" s="27"/>
      <c r="OKJ8" s="27"/>
      <c r="OKK8" s="27"/>
      <c r="OKL8" s="27"/>
      <c r="OKM8" s="27"/>
      <c r="OKN8" s="27"/>
      <c r="OKO8" s="27"/>
      <c r="OKP8" s="27"/>
      <c r="OKQ8" s="27"/>
      <c r="OKR8" s="27"/>
      <c r="OKS8" s="27"/>
      <c r="OKT8" s="27"/>
      <c r="OKU8" s="27"/>
      <c r="OKV8" s="27"/>
      <c r="OKW8" s="27"/>
      <c r="OKX8" s="27"/>
      <c r="OKY8" s="27"/>
      <c r="OKZ8" s="27"/>
      <c r="OLA8" s="27"/>
      <c r="OLB8" s="27"/>
      <c r="OLC8" s="27"/>
      <c r="OLD8" s="27"/>
      <c r="OLE8" s="27"/>
      <c r="OLF8" s="27"/>
      <c r="OLG8" s="27"/>
      <c r="OLH8" s="27"/>
      <c r="OLI8" s="27"/>
      <c r="OLJ8" s="27"/>
      <c r="OLK8" s="27"/>
      <c r="OLL8" s="27"/>
      <c r="OLM8" s="27"/>
      <c r="OLN8" s="27"/>
      <c r="OLO8" s="27"/>
      <c r="OLP8" s="27"/>
      <c r="OLQ8" s="27"/>
      <c r="OLR8" s="27"/>
      <c r="OLS8" s="27"/>
      <c r="OLT8" s="27"/>
      <c r="OLU8" s="27"/>
      <c r="OLV8" s="27"/>
      <c r="OLW8" s="27"/>
      <c r="OLX8" s="27"/>
      <c r="OLY8" s="27"/>
      <c r="OLZ8" s="27"/>
      <c r="OMA8" s="27"/>
      <c r="OMB8" s="27"/>
      <c r="OMC8" s="27"/>
      <c r="OMD8" s="27"/>
      <c r="OME8" s="27"/>
      <c r="OMF8" s="27"/>
      <c r="OMG8" s="27"/>
      <c r="OMH8" s="27"/>
      <c r="OMI8" s="27"/>
      <c r="OMJ8" s="27"/>
      <c r="OMK8" s="27"/>
      <c r="OML8" s="27"/>
      <c r="OMM8" s="27"/>
      <c r="OMN8" s="27"/>
      <c r="OMO8" s="27"/>
      <c r="OMP8" s="27"/>
      <c r="OMQ8" s="27"/>
      <c r="OMR8" s="27"/>
      <c r="OMS8" s="27"/>
      <c r="OMT8" s="27"/>
      <c r="OMU8" s="27"/>
      <c r="OMV8" s="27"/>
      <c r="OMW8" s="27"/>
      <c r="OMX8" s="27"/>
      <c r="OMY8" s="27"/>
      <c r="OMZ8" s="27"/>
      <c r="ONA8" s="27"/>
      <c r="ONB8" s="27"/>
      <c r="ONC8" s="27"/>
      <c r="OND8" s="27"/>
      <c r="ONE8" s="27"/>
      <c r="ONF8" s="27"/>
      <c r="ONG8" s="27"/>
      <c r="ONH8" s="27"/>
      <c r="ONI8" s="27"/>
      <c r="ONJ8" s="27"/>
      <c r="ONK8" s="27"/>
      <c r="ONL8" s="27"/>
      <c r="ONM8" s="27"/>
      <c r="ONN8" s="27"/>
      <c r="ONO8" s="27"/>
      <c r="ONP8" s="27"/>
      <c r="ONQ8" s="27"/>
      <c r="ONR8" s="27"/>
      <c r="ONS8" s="27"/>
      <c r="ONT8" s="27"/>
      <c r="ONU8" s="27"/>
      <c r="ONV8" s="27"/>
      <c r="ONW8" s="27"/>
      <c r="ONX8" s="27"/>
      <c r="ONY8" s="27"/>
      <c r="ONZ8" s="27"/>
      <c r="OOA8" s="27"/>
      <c r="OOB8" s="27"/>
      <c r="OOC8" s="27"/>
      <c r="OOD8" s="27"/>
      <c r="OOE8" s="27"/>
      <c r="OOF8" s="27"/>
      <c r="OOG8" s="27"/>
      <c r="OOH8" s="27"/>
      <c r="OOI8" s="27"/>
      <c r="OOJ8" s="27"/>
      <c r="OOK8" s="27"/>
      <c r="OOL8" s="27"/>
      <c r="OOM8" s="27"/>
      <c r="OON8" s="27"/>
      <c r="OOO8" s="27"/>
      <c r="OOP8" s="27"/>
      <c r="OOQ8" s="27"/>
      <c r="OOR8" s="27"/>
      <c r="OOS8" s="27"/>
      <c r="OOT8" s="27"/>
      <c r="OOU8" s="27"/>
      <c r="OOV8" s="27"/>
      <c r="OOW8" s="27"/>
      <c r="OOX8" s="27"/>
      <c r="OOY8" s="27"/>
      <c r="OOZ8" s="27"/>
      <c r="OPA8" s="27"/>
      <c r="OPB8" s="27"/>
      <c r="OPC8" s="27"/>
      <c r="OPD8" s="27"/>
      <c r="OPE8" s="27"/>
      <c r="OPF8" s="27"/>
      <c r="OPG8" s="27"/>
      <c r="OPH8" s="27"/>
      <c r="OPI8" s="27"/>
      <c r="OPJ8" s="27"/>
      <c r="OPK8" s="27"/>
      <c r="OPL8" s="27"/>
      <c r="OPM8" s="27"/>
      <c r="OPN8" s="27"/>
      <c r="OPO8" s="27"/>
      <c r="OPP8" s="27"/>
      <c r="OPQ8" s="27"/>
      <c r="OPR8" s="27"/>
      <c r="OPS8" s="27"/>
      <c r="OPT8" s="27"/>
      <c r="OPU8" s="27"/>
      <c r="OPV8" s="27"/>
      <c r="OPW8" s="27"/>
      <c r="OPX8" s="27"/>
      <c r="OPY8" s="27"/>
      <c r="OPZ8" s="27"/>
      <c r="OQA8" s="27"/>
      <c r="OQB8" s="27"/>
      <c r="OQC8" s="27"/>
      <c r="OQD8" s="27"/>
      <c r="OQE8" s="27"/>
      <c r="OQF8" s="27"/>
      <c r="OQG8" s="27"/>
      <c r="OQH8" s="27"/>
      <c r="OQI8" s="27"/>
      <c r="OQJ8" s="27"/>
      <c r="OQK8" s="27"/>
      <c r="OQL8" s="27"/>
      <c r="OQM8" s="27"/>
      <c r="OQN8" s="27"/>
      <c r="OQO8" s="27"/>
      <c r="OQP8" s="27"/>
      <c r="OQQ8" s="27"/>
      <c r="OQR8" s="27"/>
      <c r="OQS8" s="27"/>
      <c r="OQT8" s="27"/>
      <c r="OQU8" s="27"/>
      <c r="OQV8" s="27"/>
      <c r="OQW8" s="27"/>
      <c r="OQX8" s="27"/>
      <c r="OQY8" s="27"/>
      <c r="OQZ8" s="27"/>
      <c r="ORA8" s="27"/>
      <c r="ORB8" s="27"/>
      <c r="ORC8" s="27"/>
      <c r="ORD8" s="27"/>
      <c r="ORE8" s="27"/>
      <c r="ORF8" s="27"/>
      <c r="ORG8" s="27"/>
      <c r="ORH8" s="27"/>
      <c r="ORI8" s="27"/>
      <c r="ORJ8" s="27"/>
      <c r="ORK8" s="27"/>
      <c r="ORL8" s="27"/>
      <c r="ORM8" s="27"/>
      <c r="ORN8" s="27"/>
      <c r="ORO8" s="27"/>
      <c r="ORP8" s="27"/>
      <c r="ORQ8" s="27"/>
      <c r="ORR8" s="27"/>
      <c r="ORS8" s="27"/>
      <c r="ORT8" s="27"/>
      <c r="ORU8" s="27"/>
      <c r="ORV8" s="27"/>
      <c r="ORW8" s="27"/>
      <c r="ORX8" s="27"/>
      <c r="ORY8" s="27"/>
      <c r="ORZ8" s="27"/>
      <c r="OSA8" s="27"/>
      <c r="OSB8" s="27"/>
      <c r="OSC8" s="27"/>
      <c r="OSD8" s="27"/>
      <c r="OSE8" s="27"/>
      <c r="OSF8" s="27"/>
      <c r="OSG8" s="27"/>
      <c r="OSH8" s="27"/>
      <c r="OSI8" s="27"/>
      <c r="OSJ8" s="27"/>
      <c r="OSK8" s="27"/>
      <c r="OSL8" s="27"/>
      <c r="OSM8" s="27"/>
      <c r="OSN8" s="27"/>
      <c r="OSO8" s="27"/>
      <c r="OSP8" s="27"/>
      <c r="OSQ8" s="27"/>
      <c r="OSR8" s="27"/>
      <c r="OSS8" s="27"/>
      <c r="OST8" s="27"/>
      <c r="OSU8" s="27"/>
      <c r="OSV8" s="27"/>
      <c r="OSW8" s="27"/>
      <c r="OSX8" s="27"/>
      <c r="OSY8" s="27"/>
      <c r="OSZ8" s="27"/>
      <c r="OTA8" s="27"/>
      <c r="OTB8" s="27"/>
      <c r="OTC8" s="27"/>
      <c r="OTD8" s="27"/>
      <c r="OTE8" s="27"/>
      <c r="OTF8" s="27"/>
      <c r="OTG8" s="27"/>
      <c r="OTH8" s="27"/>
      <c r="OTI8" s="27"/>
      <c r="OTJ8" s="27"/>
      <c r="OTK8" s="27"/>
      <c r="OTL8" s="27"/>
      <c r="OTM8" s="27"/>
      <c r="OTN8" s="27"/>
      <c r="OTO8" s="27"/>
      <c r="OTP8" s="27"/>
      <c r="OTQ8" s="27"/>
      <c r="OTR8" s="27"/>
      <c r="OTS8" s="27"/>
      <c r="OTT8" s="27"/>
      <c r="OTU8" s="27"/>
      <c r="OTV8" s="27"/>
      <c r="OTW8" s="27"/>
      <c r="OTX8" s="27"/>
      <c r="OTY8" s="27"/>
      <c r="OTZ8" s="27"/>
      <c r="OUA8" s="27"/>
      <c r="OUB8" s="27"/>
      <c r="OUC8" s="27"/>
      <c r="OUD8" s="27"/>
      <c r="OUE8" s="27"/>
      <c r="OUF8" s="27"/>
      <c r="OUG8" s="27"/>
      <c r="OUH8" s="27"/>
      <c r="OUI8" s="27"/>
      <c r="OUJ8" s="27"/>
      <c r="OUK8" s="27"/>
      <c r="OUL8" s="27"/>
      <c r="OUM8" s="27"/>
      <c r="OUN8" s="27"/>
      <c r="OUO8" s="27"/>
      <c r="OUP8" s="27"/>
      <c r="OUQ8" s="27"/>
      <c r="OUR8" s="27"/>
      <c r="OUS8" s="27"/>
      <c r="OUT8" s="27"/>
      <c r="OUU8" s="27"/>
      <c r="OUV8" s="27"/>
      <c r="OUW8" s="27"/>
      <c r="OUX8" s="27"/>
      <c r="OUY8" s="27"/>
      <c r="OUZ8" s="27"/>
      <c r="OVA8" s="27"/>
      <c r="OVB8" s="27"/>
      <c r="OVC8" s="27"/>
      <c r="OVD8" s="27"/>
      <c r="OVE8" s="27"/>
      <c r="OVF8" s="27"/>
      <c r="OVG8" s="27"/>
      <c r="OVH8" s="27"/>
      <c r="OVI8" s="27"/>
      <c r="OVJ8" s="27"/>
      <c r="OVK8" s="27"/>
      <c r="OVL8" s="27"/>
      <c r="OVM8" s="27"/>
      <c r="OVN8" s="27"/>
      <c r="OVO8" s="27"/>
      <c r="OVP8" s="27"/>
      <c r="OVQ8" s="27"/>
      <c r="OVR8" s="27"/>
      <c r="OVS8" s="27"/>
      <c r="OVT8" s="27"/>
      <c r="OVU8" s="27"/>
      <c r="OVV8" s="27"/>
      <c r="OVW8" s="27"/>
      <c r="OVX8" s="27"/>
      <c r="OVY8" s="27"/>
      <c r="OVZ8" s="27"/>
      <c r="OWA8" s="27"/>
      <c r="OWB8" s="27"/>
      <c r="OWC8" s="27"/>
      <c r="OWD8" s="27"/>
      <c r="OWE8" s="27"/>
      <c r="OWF8" s="27"/>
      <c r="OWG8" s="27"/>
      <c r="OWH8" s="27"/>
      <c r="OWI8" s="27"/>
      <c r="OWJ8" s="27"/>
      <c r="OWK8" s="27"/>
      <c r="OWL8" s="27"/>
      <c r="OWM8" s="27"/>
      <c r="OWN8" s="27"/>
      <c r="OWO8" s="27"/>
      <c r="OWP8" s="27"/>
      <c r="OWQ8" s="27"/>
      <c r="OWR8" s="27"/>
      <c r="OWS8" s="27"/>
      <c r="OWT8" s="27"/>
      <c r="OWU8" s="27"/>
      <c r="OWV8" s="27"/>
      <c r="OWW8" s="27"/>
      <c r="OWX8" s="27"/>
      <c r="OWY8" s="27"/>
      <c r="OWZ8" s="27"/>
      <c r="OXA8" s="27"/>
      <c r="OXB8" s="27"/>
      <c r="OXC8" s="27"/>
      <c r="OXD8" s="27"/>
      <c r="OXE8" s="27"/>
      <c r="OXF8" s="27"/>
      <c r="OXG8" s="27"/>
      <c r="OXH8" s="27"/>
      <c r="OXI8" s="27"/>
      <c r="OXJ8" s="27"/>
      <c r="OXK8" s="27"/>
      <c r="OXL8" s="27"/>
      <c r="OXM8" s="27"/>
      <c r="OXN8" s="27"/>
      <c r="OXO8" s="27"/>
      <c r="OXP8" s="27"/>
      <c r="OXQ8" s="27"/>
      <c r="OXR8" s="27"/>
      <c r="OXS8" s="27"/>
      <c r="OXT8" s="27"/>
      <c r="OXU8" s="27"/>
      <c r="OXV8" s="27"/>
      <c r="OXW8" s="27"/>
      <c r="OXX8" s="27"/>
      <c r="OXY8" s="27"/>
      <c r="OXZ8" s="27"/>
      <c r="OYA8" s="27"/>
      <c r="OYB8" s="27"/>
      <c r="OYC8" s="27"/>
      <c r="OYD8" s="27"/>
      <c r="OYE8" s="27"/>
      <c r="OYF8" s="27"/>
      <c r="OYG8" s="27"/>
      <c r="OYH8" s="27"/>
      <c r="OYI8" s="27"/>
      <c r="OYJ8" s="27"/>
      <c r="OYK8" s="27"/>
      <c r="OYL8" s="27"/>
      <c r="OYM8" s="27"/>
      <c r="OYN8" s="27"/>
      <c r="OYO8" s="27"/>
      <c r="OYP8" s="27"/>
      <c r="OYQ8" s="27"/>
      <c r="OYR8" s="27"/>
      <c r="OYS8" s="27"/>
      <c r="OYT8" s="27"/>
      <c r="OYU8" s="27"/>
      <c r="OYV8" s="27"/>
      <c r="OYW8" s="27"/>
      <c r="OYX8" s="27"/>
      <c r="OYY8" s="27"/>
      <c r="OYZ8" s="27"/>
      <c r="OZA8" s="27"/>
      <c r="OZB8" s="27"/>
      <c r="OZC8" s="27"/>
      <c r="OZD8" s="27"/>
      <c r="OZE8" s="27"/>
      <c r="OZF8" s="27"/>
      <c r="OZG8" s="27"/>
      <c r="OZH8" s="27"/>
      <c r="OZI8" s="27"/>
      <c r="OZJ8" s="27"/>
      <c r="OZK8" s="27"/>
      <c r="OZL8" s="27"/>
      <c r="OZM8" s="27"/>
      <c r="OZN8" s="27"/>
      <c r="OZO8" s="27"/>
      <c r="OZP8" s="27"/>
      <c r="OZQ8" s="27"/>
      <c r="OZR8" s="27"/>
      <c r="OZS8" s="27"/>
      <c r="OZT8" s="27"/>
      <c r="OZU8" s="27"/>
      <c r="OZV8" s="27"/>
      <c r="OZW8" s="27"/>
      <c r="OZX8" s="27"/>
      <c r="OZY8" s="27"/>
      <c r="OZZ8" s="27"/>
      <c r="PAA8" s="27"/>
      <c r="PAB8" s="27"/>
      <c r="PAC8" s="27"/>
      <c r="PAD8" s="27"/>
      <c r="PAE8" s="27"/>
      <c r="PAF8" s="27"/>
      <c r="PAG8" s="27"/>
      <c r="PAH8" s="27"/>
      <c r="PAI8" s="27"/>
      <c r="PAJ8" s="27"/>
      <c r="PAK8" s="27"/>
      <c r="PAL8" s="27"/>
      <c r="PAM8" s="27"/>
      <c r="PAN8" s="27"/>
      <c r="PAO8" s="27"/>
      <c r="PAP8" s="27"/>
      <c r="PAQ8" s="27"/>
      <c r="PAR8" s="27"/>
      <c r="PAS8" s="27"/>
      <c r="PAT8" s="27"/>
      <c r="PAU8" s="27"/>
      <c r="PAV8" s="27"/>
      <c r="PAW8" s="27"/>
      <c r="PAX8" s="27"/>
      <c r="PAY8" s="27"/>
      <c r="PAZ8" s="27"/>
      <c r="PBA8" s="27"/>
      <c r="PBB8" s="27"/>
      <c r="PBC8" s="27"/>
      <c r="PBD8" s="27"/>
      <c r="PBE8" s="27"/>
      <c r="PBF8" s="27"/>
      <c r="PBG8" s="27"/>
      <c r="PBH8" s="27"/>
      <c r="PBI8" s="27"/>
      <c r="PBJ8" s="27"/>
      <c r="PBK8" s="27"/>
      <c r="PBL8" s="27"/>
      <c r="PBM8" s="27"/>
      <c r="PBN8" s="27"/>
      <c r="PBO8" s="27"/>
      <c r="PBP8" s="27"/>
      <c r="PBQ8" s="27"/>
      <c r="PBR8" s="27"/>
      <c r="PBS8" s="27"/>
      <c r="PBT8" s="27"/>
      <c r="PBU8" s="27"/>
      <c r="PBV8" s="27"/>
      <c r="PBW8" s="27"/>
      <c r="PBX8" s="27"/>
      <c r="PBY8" s="27"/>
      <c r="PBZ8" s="27"/>
      <c r="PCA8" s="27"/>
      <c r="PCB8" s="27"/>
      <c r="PCC8" s="27"/>
      <c r="PCD8" s="27"/>
      <c r="PCE8" s="27"/>
      <c r="PCF8" s="27"/>
      <c r="PCG8" s="27"/>
      <c r="PCH8" s="27"/>
      <c r="PCI8" s="27"/>
      <c r="PCJ8" s="27"/>
      <c r="PCK8" s="27"/>
      <c r="PCL8" s="27"/>
      <c r="PCM8" s="27"/>
      <c r="PCN8" s="27"/>
      <c r="PCO8" s="27"/>
      <c r="PCP8" s="27"/>
      <c r="PCQ8" s="27"/>
      <c r="PCR8" s="27"/>
      <c r="PCS8" s="27"/>
      <c r="PCT8" s="27"/>
      <c r="PCU8" s="27"/>
      <c r="PCV8" s="27"/>
      <c r="PCW8" s="27"/>
      <c r="PCX8" s="27"/>
      <c r="PCY8" s="27"/>
      <c r="PCZ8" s="27"/>
      <c r="PDA8" s="27"/>
      <c r="PDB8" s="27"/>
      <c r="PDC8" s="27"/>
      <c r="PDD8" s="27"/>
      <c r="PDE8" s="27"/>
      <c r="PDF8" s="27"/>
      <c r="PDG8" s="27"/>
      <c r="PDH8" s="27"/>
      <c r="PDI8" s="27"/>
      <c r="PDJ8" s="27"/>
      <c r="PDK8" s="27"/>
      <c r="PDL8" s="27"/>
      <c r="PDM8" s="27"/>
      <c r="PDN8" s="27"/>
      <c r="PDO8" s="27"/>
      <c r="PDP8" s="27"/>
      <c r="PDQ8" s="27"/>
      <c r="PDR8" s="27"/>
      <c r="PDS8" s="27"/>
      <c r="PDT8" s="27"/>
      <c r="PDU8" s="27"/>
      <c r="PDV8" s="27"/>
      <c r="PDW8" s="27"/>
      <c r="PDX8" s="27"/>
      <c r="PDY8" s="27"/>
      <c r="PDZ8" s="27"/>
      <c r="PEA8" s="27"/>
      <c r="PEB8" s="27"/>
      <c r="PEC8" s="27"/>
      <c r="PED8" s="27"/>
      <c r="PEE8" s="27"/>
      <c r="PEF8" s="27"/>
      <c r="PEG8" s="27"/>
      <c r="PEH8" s="27"/>
      <c r="PEI8" s="27"/>
      <c r="PEJ8" s="27"/>
      <c r="PEK8" s="27"/>
      <c r="PEL8" s="27"/>
      <c r="PEM8" s="27"/>
      <c r="PEN8" s="27"/>
      <c r="PEO8" s="27"/>
      <c r="PEP8" s="27"/>
      <c r="PEQ8" s="27"/>
      <c r="PER8" s="27"/>
      <c r="PES8" s="27"/>
      <c r="PET8" s="27"/>
      <c r="PEU8" s="27"/>
      <c r="PEV8" s="27"/>
      <c r="PEW8" s="27"/>
      <c r="PEX8" s="27"/>
      <c r="PEY8" s="27"/>
      <c r="PEZ8" s="27"/>
      <c r="PFA8" s="27"/>
      <c r="PFB8" s="27"/>
      <c r="PFC8" s="27"/>
      <c r="PFD8" s="27"/>
      <c r="PFE8" s="27"/>
      <c r="PFF8" s="27"/>
      <c r="PFG8" s="27"/>
      <c r="PFH8" s="27"/>
      <c r="PFI8" s="27"/>
      <c r="PFJ8" s="27"/>
      <c r="PFK8" s="27"/>
      <c r="PFL8" s="27"/>
      <c r="PFM8" s="27"/>
      <c r="PFN8" s="27"/>
      <c r="PFO8" s="27"/>
      <c r="PFP8" s="27"/>
      <c r="PFQ8" s="27"/>
      <c r="PFR8" s="27"/>
      <c r="PFS8" s="27"/>
      <c r="PFT8" s="27"/>
      <c r="PFU8" s="27"/>
      <c r="PFV8" s="27"/>
      <c r="PFW8" s="27"/>
      <c r="PFX8" s="27"/>
      <c r="PFY8" s="27"/>
      <c r="PFZ8" s="27"/>
      <c r="PGA8" s="27"/>
      <c r="PGB8" s="27"/>
      <c r="PGC8" s="27"/>
      <c r="PGD8" s="27"/>
      <c r="PGE8" s="27"/>
      <c r="PGF8" s="27"/>
      <c r="PGG8" s="27"/>
      <c r="PGH8" s="27"/>
      <c r="PGI8" s="27"/>
      <c r="PGJ8" s="27"/>
      <c r="PGK8" s="27"/>
      <c r="PGL8" s="27"/>
      <c r="PGM8" s="27"/>
      <c r="PGN8" s="27"/>
      <c r="PGO8" s="27"/>
      <c r="PGP8" s="27"/>
      <c r="PGQ8" s="27"/>
      <c r="PGR8" s="27"/>
      <c r="PGS8" s="27"/>
      <c r="PGT8" s="27"/>
      <c r="PGU8" s="27"/>
      <c r="PGV8" s="27"/>
      <c r="PGW8" s="27"/>
      <c r="PGX8" s="27"/>
      <c r="PGY8" s="27"/>
      <c r="PGZ8" s="27"/>
      <c r="PHA8" s="27"/>
      <c r="PHB8" s="27"/>
      <c r="PHC8" s="27"/>
      <c r="PHD8" s="27"/>
      <c r="PHE8" s="27"/>
      <c r="PHF8" s="27"/>
      <c r="PHG8" s="27"/>
      <c r="PHH8" s="27"/>
      <c r="PHI8" s="27"/>
      <c r="PHJ8" s="27"/>
      <c r="PHK8" s="27"/>
      <c r="PHL8" s="27"/>
      <c r="PHM8" s="27"/>
      <c r="PHN8" s="27"/>
      <c r="PHO8" s="27"/>
      <c r="PHP8" s="27"/>
      <c r="PHQ8" s="27"/>
      <c r="PHR8" s="27"/>
      <c r="PHS8" s="27"/>
      <c r="PHT8" s="27"/>
      <c r="PHU8" s="27"/>
      <c r="PHV8" s="27"/>
      <c r="PHW8" s="27"/>
      <c r="PHX8" s="27"/>
      <c r="PHY8" s="27"/>
      <c r="PHZ8" s="27"/>
      <c r="PIA8" s="27"/>
      <c r="PIB8" s="27"/>
      <c r="PIC8" s="27"/>
      <c r="PID8" s="27"/>
      <c r="PIE8" s="27"/>
      <c r="PIF8" s="27"/>
      <c r="PIG8" s="27"/>
      <c r="PIH8" s="27"/>
      <c r="PII8" s="27"/>
      <c r="PIJ8" s="27"/>
      <c r="PIK8" s="27"/>
      <c r="PIL8" s="27"/>
      <c r="PIM8" s="27"/>
      <c r="PIN8" s="27"/>
      <c r="PIO8" s="27"/>
      <c r="PIP8" s="27"/>
      <c r="PIQ8" s="27"/>
      <c r="PIR8" s="27"/>
      <c r="PIS8" s="27"/>
      <c r="PIT8" s="27"/>
      <c r="PIU8" s="27"/>
      <c r="PIV8" s="27"/>
      <c r="PIW8" s="27"/>
      <c r="PIX8" s="27"/>
      <c r="PIY8" s="27"/>
      <c r="PIZ8" s="27"/>
      <c r="PJA8" s="27"/>
      <c r="PJB8" s="27"/>
      <c r="PJC8" s="27"/>
      <c r="PJD8" s="27"/>
      <c r="PJE8" s="27"/>
      <c r="PJF8" s="27"/>
      <c r="PJG8" s="27"/>
      <c r="PJH8" s="27"/>
      <c r="PJI8" s="27"/>
      <c r="PJJ8" s="27"/>
      <c r="PJK8" s="27"/>
      <c r="PJL8" s="27"/>
      <c r="PJM8" s="27"/>
      <c r="PJN8" s="27"/>
      <c r="PJO8" s="27"/>
      <c r="PJP8" s="27"/>
      <c r="PJQ8" s="27"/>
      <c r="PJR8" s="27"/>
      <c r="PJS8" s="27"/>
      <c r="PJT8" s="27"/>
      <c r="PJU8" s="27"/>
      <c r="PJV8" s="27"/>
      <c r="PJW8" s="27"/>
      <c r="PJX8" s="27"/>
      <c r="PJY8" s="27"/>
      <c r="PJZ8" s="27"/>
      <c r="PKA8" s="27"/>
      <c r="PKB8" s="27"/>
      <c r="PKC8" s="27"/>
      <c r="PKD8" s="27"/>
      <c r="PKE8" s="27"/>
      <c r="PKF8" s="27"/>
      <c r="PKG8" s="27"/>
      <c r="PKH8" s="27"/>
      <c r="PKI8" s="27"/>
      <c r="PKJ8" s="27"/>
      <c r="PKK8" s="27"/>
      <c r="PKL8" s="27"/>
      <c r="PKM8" s="27"/>
      <c r="PKN8" s="27"/>
      <c r="PKO8" s="27"/>
      <c r="PKP8" s="27"/>
      <c r="PKQ8" s="27"/>
      <c r="PKR8" s="27"/>
      <c r="PKS8" s="27"/>
      <c r="PKT8" s="27"/>
      <c r="PKU8" s="27"/>
      <c r="PKV8" s="27"/>
      <c r="PKW8" s="27"/>
      <c r="PKX8" s="27"/>
      <c r="PKY8" s="27"/>
      <c r="PKZ8" s="27"/>
      <c r="PLA8" s="27"/>
      <c r="PLB8" s="27"/>
      <c r="PLC8" s="27"/>
      <c r="PLD8" s="27"/>
      <c r="PLE8" s="27"/>
      <c r="PLF8" s="27"/>
      <c r="PLG8" s="27"/>
      <c r="PLH8" s="27"/>
      <c r="PLI8" s="27"/>
      <c r="PLJ8" s="27"/>
      <c r="PLK8" s="27"/>
      <c r="PLL8" s="27"/>
      <c r="PLM8" s="27"/>
      <c r="PLN8" s="27"/>
      <c r="PLO8" s="27"/>
      <c r="PLP8" s="27"/>
      <c r="PLQ8" s="27"/>
      <c r="PLR8" s="27"/>
      <c r="PLS8" s="27"/>
      <c r="PLT8" s="27"/>
      <c r="PLU8" s="27"/>
      <c r="PLV8" s="27"/>
      <c r="PLW8" s="27"/>
      <c r="PLX8" s="27"/>
      <c r="PLY8" s="27"/>
      <c r="PLZ8" s="27"/>
      <c r="PMA8" s="27"/>
      <c r="PMB8" s="27"/>
      <c r="PMC8" s="27"/>
      <c r="PMD8" s="27"/>
      <c r="PME8" s="27"/>
      <c r="PMF8" s="27"/>
      <c r="PMG8" s="27"/>
      <c r="PMH8" s="27"/>
      <c r="PMI8" s="27"/>
      <c r="PMJ8" s="27"/>
      <c r="PMK8" s="27"/>
      <c r="PML8" s="27"/>
      <c r="PMM8" s="27"/>
      <c r="PMN8" s="27"/>
      <c r="PMO8" s="27"/>
      <c r="PMP8" s="27"/>
      <c r="PMQ8" s="27"/>
      <c r="PMR8" s="27"/>
      <c r="PMS8" s="27"/>
      <c r="PMT8" s="27"/>
      <c r="PMU8" s="27"/>
      <c r="PMV8" s="27"/>
      <c r="PMW8" s="27"/>
      <c r="PMX8" s="27"/>
      <c r="PMY8" s="27"/>
      <c r="PMZ8" s="27"/>
      <c r="PNA8" s="27"/>
      <c r="PNB8" s="27"/>
      <c r="PNC8" s="27"/>
      <c r="PND8" s="27"/>
      <c r="PNE8" s="27"/>
      <c r="PNF8" s="27"/>
      <c r="PNG8" s="27"/>
      <c r="PNH8" s="27"/>
      <c r="PNI8" s="27"/>
      <c r="PNJ8" s="27"/>
      <c r="PNK8" s="27"/>
      <c r="PNL8" s="27"/>
      <c r="PNM8" s="27"/>
      <c r="PNN8" s="27"/>
      <c r="PNO8" s="27"/>
      <c r="PNP8" s="27"/>
      <c r="PNQ8" s="27"/>
      <c r="PNR8" s="27"/>
      <c r="PNS8" s="27"/>
      <c r="PNT8" s="27"/>
      <c r="PNU8" s="27"/>
      <c r="PNV8" s="27"/>
      <c r="PNW8" s="27"/>
      <c r="PNX8" s="27"/>
      <c r="PNY8" s="27"/>
      <c r="PNZ8" s="27"/>
      <c r="POA8" s="27"/>
      <c r="POB8" s="27"/>
      <c r="POC8" s="27"/>
      <c r="POD8" s="27"/>
      <c r="POE8" s="27"/>
      <c r="POF8" s="27"/>
      <c r="POG8" s="27"/>
      <c r="POH8" s="27"/>
      <c r="POI8" s="27"/>
      <c r="POJ8" s="27"/>
      <c r="POK8" s="27"/>
      <c r="POL8" s="27"/>
      <c r="POM8" s="27"/>
      <c r="PON8" s="27"/>
      <c r="POO8" s="27"/>
      <c r="POP8" s="27"/>
      <c r="POQ8" s="27"/>
      <c r="POR8" s="27"/>
      <c r="POS8" s="27"/>
      <c r="POT8" s="27"/>
      <c r="POU8" s="27"/>
      <c r="POV8" s="27"/>
      <c r="POW8" s="27"/>
      <c r="POX8" s="27"/>
      <c r="POY8" s="27"/>
      <c r="POZ8" s="27"/>
      <c r="PPA8" s="27"/>
      <c r="PPB8" s="27"/>
      <c r="PPC8" s="27"/>
      <c r="PPD8" s="27"/>
      <c r="PPE8" s="27"/>
      <c r="PPF8" s="27"/>
      <c r="PPG8" s="27"/>
      <c r="PPH8" s="27"/>
      <c r="PPI8" s="27"/>
      <c r="PPJ8" s="27"/>
      <c r="PPK8" s="27"/>
      <c r="PPL8" s="27"/>
      <c r="PPM8" s="27"/>
      <c r="PPN8" s="27"/>
      <c r="PPO8" s="27"/>
      <c r="PPP8" s="27"/>
      <c r="PPQ8" s="27"/>
      <c r="PPR8" s="27"/>
      <c r="PPS8" s="27"/>
      <c r="PPT8" s="27"/>
      <c r="PPU8" s="27"/>
      <c r="PPV8" s="27"/>
      <c r="PPW8" s="27"/>
      <c r="PPX8" s="27"/>
      <c r="PPY8" s="27"/>
      <c r="PPZ8" s="27"/>
      <c r="PQA8" s="27"/>
      <c r="PQB8" s="27"/>
      <c r="PQC8" s="27"/>
      <c r="PQD8" s="27"/>
      <c r="PQE8" s="27"/>
      <c r="PQF8" s="27"/>
      <c r="PQG8" s="27"/>
      <c r="PQH8" s="27"/>
      <c r="PQI8" s="27"/>
      <c r="PQJ8" s="27"/>
      <c r="PQK8" s="27"/>
      <c r="PQL8" s="27"/>
      <c r="PQM8" s="27"/>
      <c r="PQN8" s="27"/>
      <c r="PQO8" s="27"/>
      <c r="PQP8" s="27"/>
      <c r="PQQ8" s="27"/>
      <c r="PQR8" s="27"/>
      <c r="PQS8" s="27"/>
      <c r="PQT8" s="27"/>
      <c r="PQU8" s="27"/>
      <c r="PQV8" s="27"/>
      <c r="PQW8" s="27"/>
      <c r="PQX8" s="27"/>
      <c r="PQY8" s="27"/>
      <c r="PQZ8" s="27"/>
      <c r="PRA8" s="27"/>
      <c r="PRB8" s="27"/>
      <c r="PRC8" s="27"/>
      <c r="PRD8" s="27"/>
      <c r="PRE8" s="27"/>
      <c r="PRF8" s="27"/>
      <c r="PRG8" s="27"/>
      <c r="PRH8" s="27"/>
      <c r="PRI8" s="27"/>
      <c r="PRJ8" s="27"/>
      <c r="PRK8" s="27"/>
      <c r="PRL8" s="27"/>
      <c r="PRM8" s="27"/>
      <c r="PRN8" s="27"/>
      <c r="PRO8" s="27"/>
      <c r="PRP8" s="27"/>
      <c r="PRQ8" s="27"/>
      <c r="PRR8" s="27"/>
      <c r="PRS8" s="27"/>
      <c r="PRT8" s="27"/>
      <c r="PRU8" s="27"/>
      <c r="PRV8" s="27"/>
      <c r="PRW8" s="27"/>
      <c r="PRX8" s="27"/>
      <c r="PRY8" s="27"/>
      <c r="PRZ8" s="27"/>
      <c r="PSA8" s="27"/>
      <c r="PSB8" s="27"/>
      <c r="PSC8" s="27"/>
      <c r="PSD8" s="27"/>
      <c r="PSE8" s="27"/>
      <c r="PSF8" s="27"/>
      <c r="PSG8" s="27"/>
      <c r="PSH8" s="27"/>
      <c r="PSI8" s="27"/>
      <c r="PSJ8" s="27"/>
      <c r="PSK8" s="27"/>
      <c r="PSL8" s="27"/>
      <c r="PSM8" s="27"/>
      <c r="PSN8" s="27"/>
      <c r="PSO8" s="27"/>
      <c r="PSP8" s="27"/>
      <c r="PSQ8" s="27"/>
      <c r="PSR8" s="27"/>
      <c r="PSS8" s="27"/>
      <c r="PST8" s="27"/>
      <c r="PSU8" s="27"/>
      <c r="PSV8" s="27"/>
      <c r="PSW8" s="27"/>
      <c r="PSX8" s="27"/>
      <c r="PSY8" s="27"/>
      <c r="PSZ8" s="27"/>
      <c r="PTA8" s="27"/>
      <c r="PTB8" s="27"/>
      <c r="PTC8" s="27"/>
      <c r="PTD8" s="27"/>
      <c r="PTE8" s="27"/>
      <c r="PTF8" s="27"/>
      <c r="PTG8" s="27"/>
      <c r="PTH8" s="27"/>
      <c r="PTI8" s="27"/>
      <c r="PTJ8" s="27"/>
      <c r="PTK8" s="27"/>
      <c r="PTL8" s="27"/>
      <c r="PTM8" s="27"/>
      <c r="PTN8" s="27"/>
      <c r="PTO8" s="27"/>
      <c r="PTP8" s="27"/>
      <c r="PTQ8" s="27"/>
      <c r="PTR8" s="27"/>
      <c r="PTS8" s="27"/>
      <c r="PTT8" s="27"/>
      <c r="PTU8" s="27"/>
      <c r="PTV8" s="27"/>
      <c r="PTW8" s="27"/>
      <c r="PTX8" s="27"/>
      <c r="PTY8" s="27"/>
      <c r="PTZ8" s="27"/>
      <c r="PUA8" s="27"/>
      <c r="PUB8" s="27"/>
      <c r="PUC8" s="27"/>
      <c r="PUD8" s="27"/>
      <c r="PUE8" s="27"/>
      <c r="PUF8" s="27"/>
      <c r="PUG8" s="27"/>
      <c r="PUH8" s="27"/>
      <c r="PUI8" s="27"/>
      <c r="PUJ8" s="27"/>
      <c r="PUK8" s="27"/>
      <c r="PUL8" s="27"/>
      <c r="PUM8" s="27"/>
      <c r="PUN8" s="27"/>
      <c r="PUO8" s="27"/>
      <c r="PUP8" s="27"/>
      <c r="PUQ8" s="27"/>
      <c r="PUR8" s="27"/>
      <c r="PUS8" s="27"/>
      <c r="PUT8" s="27"/>
      <c r="PUU8" s="27"/>
      <c r="PUV8" s="27"/>
      <c r="PUW8" s="27"/>
      <c r="PUX8" s="27"/>
      <c r="PUY8" s="27"/>
      <c r="PUZ8" s="27"/>
      <c r="PVA8" s="27"/>
      <c r="PVB8" s="27"/>
      <c r="PVC8" s="27"/>
      <c r="PVD8" s="27"/>
      <c r="PVE8" s="27"/>
      <c r="PVF8" s="27"/>
      <c r="PVG8" s="27"/>
      <c r="PVH8" s="27"/>
      <c r="PVI8" s="27"/>
      <c r="PVJ8" s="27"/>
      <c r="PVK8" s="27"/>
      <c r="PVL8" s="27"/>
      <c r="PVM8" s="27"/>
      <c r="PVN8" s="27"/>
      <c r="PVO8" s="27"/>
      <c r="PVP8" s="27"/>
      <c r="PVQ8" s="27"/>
      <c r="PVR8" s="27"/>
      <c r="PVS8" s="27"/>
      <c r="PVT8" s="27"/>
      <c r="PVU8" s="27"/>
      <c r="PVV8" s="27"/>
      <c r="PVW8" s="27"/>
      <c r="PVX8" s="27"/>
      <c r="PVY8" s="27"/>
      <c r="PVZ8" s="27"/>
      <c r="PWA8" s="27"/>
      <c r="PWB8" s="27"/>
      <c r="PWC8" s="27"/>
      <c r="PWD8" s="27"/>
      <c r="PWE8" s="27"/>
      <c r="PWF8" s="27"/>
      <c r="PWG8" s="27"/>
      <c r="PWH8" s="27"/>
      <c r="PWI8" s="27"/>
      <c r="PWJ8" s="27"/>
      <c r="PWK8" s="27"/>
      <c r="PWL8" s="27"/>
      <c r="PWM8" s="27"/>
      <c r="PWN8" s="27"/>
      <c r="PWO8" s="27"/>
      <c r="PWP8" s="27"/>
      <c r="PWQ8" s="27"/>
      <c r="PWR8" s="27"/>
      <c r="PWS8" s="27"/>
      <c r="PWT8" s="27"/>
      <c r="PWU8" s="27"/>
      <c r="PWV8" s="27"/>
      <c r="PWW8" s="27"/>
      <c r="PWX8" s="27"/>
      <c r="PWY8" s="27"/>
      <c r="PWZ8" s="27"/>
      <c r="PXA8" s="27"/>
      <c r="PXB8" s="27"/>
      <c r="PXC8" s="27"/>
      <c r="PXD8" s="27"/>
      <c r="PXE8" s="27"/>
      <c r="PXF8" s="27"/>
      <c r="PXG8" s="27"/>
      <c r="PXH8" s="27"/>
      <c r="PXI8" s="27"/>
      <c r="PXJ8" s="27"/>
      <c r="PXK8" s="27"/>
      <c r="PXL8" s="27"/>
      <c r="PXM8" s="27"/>
      <c r="PXN8" s="27"/>
      <c r="PXO8" s="27"/>
      <c r="PXP8" s="27"/>
      <c r="PXQ8" s="27"/>
      <c r="PXR8" s="27"/>
      <c r="PXS8" s="27"/>
      <c r="PXT8" s="27"/>
      <c r="PXU8" s="27"/>
      <c r="PXV8" s="27"/>
      <c r="PXW8" s="27"/>
      <c r="PXX8" s="27"/>
      <c r="PXY8" s="27"/>
      <c r="PXZ8" s="27"/>
      <c r="PYA8" s="27"/>
      <c r="PYB8" s="27"/>
      <c r="PYC8" s="27"/>
      <c r="PYD8" s="27"/>
      <c r="PYE8" s="27"/>
      <c r="PYF8" s="27"/>
      <c r="PYG8" s="27"/>
      <c r="PYH8" s="27"/>
      <c r="PYI8" s="27"/>
      <c r="PYJ8" s="27"/>
      <c r="PYK8" s="27"/>
      <c r="PYL8" s="27"/>
      <c r="PYM8" s="27"/>
      <c r="PYN8" s="27"/>
      <c r="PYO8" s="27"/>
      <c r="PYP8" s="27"/>
      <c r="PYQ8" s="27"/>
      <c r="PYR8" s="27"/>
      <c r="PYS8" s="27"/>
      <c r="PYT8" s="27"/>
      <c r="PYU8" s="27"/>
      <c r="PYV8" s="27"/>
      <c r="PYW8" s="27"/>
      <c r="PYX8" s="27"/>
      <c r="PYY8" s="27"/>
      <c r="PYZ8" s="27"/>
      <c r="PZA8" s="27"/>
      <c r="PZB8" s="27"/>
      <c r="PZC8" s="27"/>
      <c r="PZD8" s="27"/>
      <c r="PZE8" s="27"/>
      <c r="PZF8" s="27"/>
      <c r="PZG8" s="27"/>
      <c r="PZH8" s="27"/>
      <c r="PZI8" s="27"/>
      <c r="PZJ8" s="27"/>
      <c r="PZK8" s="27"/>
      <c r="PZL8" s="27"/>
      <c r="PZM8" s="27"/>
      <c r="PZN8" s="27"/>
      <c r="PZO8" s="27"/>
      <c r="PZP8" s="27"/>
      <c r="PZQ8" s="27"/>
      <c r="PZR8" s="27"/>
      <c r="PZS8" s="27"/>
      <c r="PZT8" s="27"/>
      <c r="PZU8" s="27"/>
      <c r="PZV8" s="27"/>
      <c r="PZW8" s="27"/>
      <c r="PZX8" s="27"/>
      <c r="PZY8" s="27"/>
      <c r="PZZ8" s="27"/>
      <c r="QAA8" s="27"/>
      <c r="QAB8" s="27"/>
      <c r="QAC8" s="27"/>
      <c r="QAD8" s="27"/>
      <c r="QAE8" s="27"/>
      <c r="QAF8" s="27"/>
      <c r="QAG8" s="27"/>
      <c r="QAH8" s="27"/>
      <c r="QAI8" s="27"/>
      <c r="QAJ8" s="27"/>
      <c r="QAK8" s="27"/>
      <c r="QAL8" s="27"/>
      <c r="QAM8" s="27"/>
      <c r="QAN8" s="27"/>
      <c r="QAO8" s="27"/>
      <c r="QAP8" s="27"/>
      <c r="QAQ8" s="27"/>
      <c r="QAR8" s="27"/>
      <c r="QAS8" s="27"/>
      <c r="QAT8" s="27"/>
      <c r="QAU8" s="27"/>
      <c r="QAV8" s="27"/>
      <c r="QAW8" s="27"/>
      <c r="QAX8" s="27"/>
      <c r="QAY8" s="27"/>
      <c r="QAZ8" s="27"/>
      <c r="QBA8" s="27"/>
      <c r="QBB8" s="27"/>
      <c r="QBC8" s="27"/>
      <c r="QBD8" s="27"/>
      <c r="QBE8" s="27"/>
      <c r="QBF8" s="27"/>
      <c r="QBG8" s="27"/>
      <c r="QBH8" s="27"/>
      <c r="QBI8" s="27"/>
      <c r="QBJ8" s="27"/>
      <c r="QBK8" s="27"/>
      <c r="QBL8" s="27"/>
      <c r="QBM8" s="27"/>
      <c r="QBN8" s="27"/>
      <c r="QBO8" s="27"/>
      <c r="QBP8" s="27"/>
      <c r="QBQ8" s="27"/>
      <c r="QBR8" s="27"/>
      <c r="QBS8" s="27"/>
      <c r="QBT8" s="27"/>
      <c r="QBU8" s="27"/>
      <c r="QBV8" s="27"/>
      <c r="QBW8" s="27"/>
      <c r="QBX8" s="27"/>
      <c r="QBY8" s="27"/>
      <c r="QBZ8" s="27"/>
      <c r="QCA8" s="27"/>
      <c r="QCB8" s="27"/>
      <c r="QCC8" s="27"/>
      <c r="QCD8" s="27"/>
      <c r="QCE8" s="27"/>
      <c r="QCF8" s="27"/>
      <c r="QCG8" s="27"/>
      <c r="QCH8" s="27"/>
      <c r="QCI8" s="27"/>
      <c r="QCJ8" s="27"/>
      <c r="QCK8" s="27"/>
      <c r="QCL8" s="27"/>
      <c r="QCM8" s="27"/>
      <c r="QCN8" s="27"/>
      <c r="QCO8" s="27"/>
      <c r="QCP8" s="27"/>
      <c r="QCQ8" s="27"/>
      <c r="QCR8" s="27"/>
      <c r="QCS8" s="27"/>
      <c r="QCT8" s="27"/>
      <c r="QCU8" s="27"/>
      <c r="QCV8" s="27"/>
      <c r="QCW8" s="27"/>
      <c r="QCX8" s="27"/>
      <c r="QCY8" s="27"/>
      <c r="QCZ8" s="27"/>
      <c r="QDA8" s="27"/>
      <c r="QDB8" s="27"/>
      <c r="QDC8" s="27"/>
      <c r="QDD8" s="27"/>
      <c r="QDE8" s="27"/>
      <c r="QDF8" s="27"/>
      <c r="QDG8" s="27"/>
      <c r="QDH8" s="27"/>
      <c r="QDI8" s="27"/>
      <c r="QDJ8" s="27"/>
      <c r="QDK8" s="27"/>
      <c r="QDL8" s="27"/>
      <c r="QDM8" s="27"/>
      <c r="QDN8" s="27"/>
      <c r="QDO8" s="27"/>
      <c r="QDP8" s="27"/>
      <c r="QDQ8" s="27"/>
      <c r="QDR8" s="27"/>
      <c r="QDS8" s="27"/>
      <c r="QDT8" s="27"/>
      <c r="QDU8" s="27"/>
      <c r="QDV8" s="27"/>
      <c r="QDW8" s="27"/>
      <c r="QDX8" s="27"/>
      <c r="QDY8" s="27"/>
      <c r="QDZ8" s="27"/>
      <c r="QEA8" s="27"/>
      <c r="QEB8" s="27"/>
      <c r="QEC8" s="27"/>
      <c r="QED8" s="27"/>
      <c r="QEE8" s="27"/>
      <c r="QEF8" s="27"/>
      <c r="QEG8" s="27"/>
      <c r="QEH8" s="27"/>
      <c r="QEI8" s="27"/>
      <c r="QEJ8" s="27"/>
      <c r="QEK8" s="27"/>
      <c r="QEL8" s="27"/>
      <c r="QEM8" s="27"/>
      <c r="QEN8" s="27"/>
      <c r="QEO8" s="27"/>
      <c r="QEP8" s="27"/>
      <c r="QEQ8" s="27"/>
      <c r="QER8" s="27"/>
      <c r="QES8" s="27"/>
      <c r="QET8" s="27"/>
      <c r="QEU8" s="27"/>
      <c r="QEV8" s="27"/>
      <c r="QEW8" s="27"/>
      <c r="QEX8" s="27"/>
      <c r="QEY8" s="27"/>
      <c r="QEZ8" s="27"/>
      <c r="QFA8" s="27"/>
      <c r="QFB8" s="27"/>
      <c r="QFC8" s="27"/>
      <c r="QFD8" s="27"/>
      <c r="QFE8" s="27"/>
      <c r="QFF8" s="27"/>
      <c r="QFG8" s="27"/>
      <c r="QFH8" s="27"/>
      <c r="QFI8" s="27"/>
      <c r="QFJ8" s="27"/>
      <c r="QFK8" s="27"/>
      <c r="QFL8" s="27"/>
      <c r="QFM8" s="27"/>
      <c r="QFN8" s="27"/>
      <c r="QFO8" s="27"/>
      <c r="QFP8" s="27"/>
      <c r="QFQ8" s="27"/>
      <c r="QFR8" s="27"/>
      <c r="QFS8" s="27"/>
      <c r="QFT8" s="27"/>
      <c r="QFU8" s="27"/>
      <c r="QFV8" s="27"/>
      <c r="QFW8" s="27"/>
      <c r="QFX8" s="27"/>
      <c r="QFY8" s="27"/>
      <c r="QFZ8" s="27"/>
      <c r="QGA8" s="27"/>
      <c r="QGB8" s="27"/>
      <c r="QGC8" s="27"/>
      <c r="QGD8" s="27"/>
      <c r="QGE8" s="27"/>
      <c r="QGF8" s="27"/>
      <c r="QGG8" s="27"/>
      <c r="QGH8" s="27"/>
      <c r="QGI8" s="27"/>
      <c r="QGJ8" s="27"/>
      <c r="QGK8" s="27"/>
      <c r="QGL8" s="27"/>
      <c r="QGM8" s="27"/>
      <c r="QGN8" s="27"/>
      <c r="QGO8" s="27"/>
      <c r="QGP8" s="27"/>
      <c r="QGQ8" s="27"/>
      <c r="QGR8" s="27"/>
      <c r="QGS8" s="27"/>
      <c r="QGT8" s="27"/>
      <c r="QGU8" s="27"/>
      <c r="QGV8" s="27"/>
      <c r="QGW8" s="27"/>
      <c r="QGX8" s="27"/>
      <c r="QGY8" s="27"/>
      <c r="QGZ8" s="27"/>
      <c r="QHA8" s="27"/>
      <c r="QHB8" s="27"/>
      <c r="QHC8" s="27"/>
      <c r="QHD8" s="27"/>
      <c r="QHE8" s="27"/>
      <c r="QHF8" s="27"/>
      <c r="QHG8" s="27"/>
      <c r="QHH8" s="27"/>
      <c r="QHI8" s="27"/>
      <c r="QHJ8" s="27"/>
      <c r="QHK8" s="27"/>
      <c r="QHL8" s="27"/>
      <c r="QHM8" s="27"/>
      <c r="QHN8" s="27"/>
      <c r="QHO8" s="27"/>
      <c r="QHP8" s="27"/>
      <c r="QHQ8" s="27"/>
      <c r="QHR8" s="27"/>
      <c r="QHS8" s="27"/>
      <c r="QHT8" s="27"/>
      <c r="QHU8" s="27"/>
      <c r="QHV8" s="27"/>
      <c r="QHW8" s="27"/>
      <c r="QHX8" s="27"/>
      <c r="QHY8" s="27"/>
      <c r="QHZ8" s="27"/>
      <c r="QIA8" s="27"/>
      <c r="QIB8" s="27"/>
      <c r="QIC8" s="27"/>
      <c r="QID8" s="27"/>
      <c r="QIE8" s="27"/>
      <c r="QIF8" s="27"/>
      <c r="QIG8" s="27"/>
      <c r="QIH8" s="27"/>
      <c r="QII8" s="27"/>
      <c r="QIJ8" s="27"/>
      <c r="QIK8" s="27"/>
      <c r="QIL8" s="27"/>
      <c r="QIM8" s="27"/>
      <c r="QIN8" s="27"/>
      <c r="QIO8" s="27"/>
      <c r="QIP8" s="27"/>
      <c r="QIQ8" s="27"/>
      <c r="QIR8" s="27"/>
      <c r="QIS8" s="27"/>
      <c r="QIT8" s="27"/>
      <c r="QIU8" s="27"/>
      <c r="QIV8" s="27"/>
      <c r="QIW8" s="27"/>
      <c r="QIX8" s="27"/>
      <c r="QIY8" s="27"/>
      <c r="QIZ8" s="27"/>
      <c r="QJA8" s="27"/>
      <c r="QJB8" s="27"/>
      <c r="QJC8" s="27"/>
      <c r="QJD8" s="27"/>
      <c r="QJE8" s="27"/>
      <c r="QJF8" s="27"/>
      <c r="QJG8" s="27"/>
      <c r="QJH8" s="27"/>
      <c r="QJI8" s="27"/>
      <c r="QJJ8" s="27"/>
      <c r="QJK8" s="27"/>
      <c r="QJL8" s="27"/>
      <c r="QJM8" s="27"/>
      <c r="QJN8" s="27"/>
      <c r="QJO8" s="27"/>
      <c r="QJP8" s="27"/>
      <c r="QJQ8" s="27"/>
      <c r="QJR8" s="27"/>
      <c r="QJS8" s="27"/>
      <c r="QJT8" s="27"/>
      <c r="QJU8" s="27"/>
      <c r="QJV8" s="27"/>
      <c r="QJW8" s="27"/>
      <c r="QJX8" s="27"/>
      <c r="QJY8" s="27"/>
      <c r="QJZ8" s="27"/>
      <c r="QKA8" s="27"/>
      <c r="QKB8" s="27"/>
      <c r="QKC8" s="27"/>
      <c r="QKD8" s="27"/>
      <c r="QKE8" s="27"/>
      <c r="QKF8" s="27"/>
      <c r="QKG8" s="27"/>
      <c r="QKH8" s="27"/>
      <c r="QKI8" s="27"/>
      <c r="QKJ8" s="27"/>
      <c r="QKK8" s="27"/>
      <c r="QKL8" s="27"/>
      <c r="QKM8" s="27"/>
      <c r="QKN8" s="27"/>
      <c r="QKO8" s="27"/>
      <c r="QKP8" s="27"/>
      <c r="QKQ8" s="27"/>
      <c r="QKR8" s="27"/>
      <c r="QKS8" s="27"/>
      <c r="QKT8" s="27"/>
      <c r="QKU8" s="27"/>
      <c r="QKV8" s="27"/>
      <c r="QKW8" s="27"/>
      <c r="QKX8" s="27"/>
      <c r="QKY8" s="27"/>
      <c r="QKZ8" s="27"/>
      <c r="QLA8" s="27"/>
      <c r="QLB8" s="27"/>
      <c r="QLC8" s="27"/>
      <c r="QLD8" s="27"/>
      <c r="QLE8" s="27"/>
      <c r="QLF8" s="27"/>
      <c r="QLG8" s="27"/>
      <c r="QLH8" s="27"/>
      <c r="QLI8" s="27"/>
      <c r="QLJ8" s="27"/>
      <c r="QLK8" s="27"/>
      <c r="QLL8" s="27"/>
      <c r="QLM8" s="27"/>
      <c r="QLN8" s="27"/>
      <c r="QLO8" s="27"/>
      <c r="QLP8" s="27"/>
      <c r="QLQ8" s="27"/>
      <c r="QLR8" s="27"/>
      <c r="QLS8" s="27"/>
      <c r="QLT8" s="27"/>
      <c r="QLU8" s="27"/>
      <c r="QLV8" s="27"/>
      <c r="QLW8" s="27"/>
      <c r="QLX8" s="27"/>
      <c r="QLY8" s="27"/>
      <c r="QLZ8" s="27"/>
      <c r="QMA8" s="27"/>
      <c r="QMB8" s="27"/>
      <c r="QMC8" s="27"/>
      <c r="QMD8" s="27"/>
      <c r="QME8" s="27"/>
      <c r="QMF8" s="27"/>
      <c r="QMG8" s="27"/>
      <c r="QMH8" s="27"/>
      <c r="QMI8" s="27"/>
      <c r="QMJ8" s="27"/>
      <c r="QMK8" s="27"/>
      <c r="QML8" s="27"/>
      <c r="QMM8" s="27"/>
      <c r="QMN8" s="27"/>
      <c r="QMO8" s="27"/>
      <c r="QMP8" s="27"/>
      <c r="QMQ8" s="27"/>
      <c r="QMR8" s="27"/>
      <c r="QMS8" s="27"/>
      <c r="QMT8" s="27"/>
      <c r="QMU8" s="27"/>
      <c r="QMV8" s="27"/>
      <c r="QMW8" s="27"/>
      <c r="QMX8" s="27"/>
      <c r="QMY8" s="27"/>
      <c r="QMZ8" s="27"/>
      <c r="QNA8" s="27"/>
      <c r="QNB8" s="27"/>
      <c r="QNC8" s="27"/>
      <c r="QND8" s="27"/>
      <c r="QNE8" s="27"/>
      <c r="QNF8" s="27"/>
      <c r="QNG8" s="27"/>
      <c r="QNH8" s="27"/>
      <c r="QNI8" s="27"/>
      <c r="QNJ8" s="27"/>
      <c r="QNK8" s="27"/>
      <c r="QNL8" s="27"/>
      <c r="QNM8" s="27"/>
      <c r="QNN8" s="27"/>
      <c r="QNO8" s="27"/>
      <c r="QNP8" s="27"/>
      <c r="QNQ8" s="27"/>
      <c r="QNR8" s="27"/>
      <c r="QNS8" s="27"/>
      <c r="QNT8" s="27"/>
      <c r="QNU8" s="27"/>
      <c r="QNV8" s="27"/>
      <c r="QNW8" s="27"/>
      <c r="QNX8" s="27"/>
      <c r="QNY8" s="27"/>
      <c r="QNZ8" s="27"/>
      <c r="QOA8" s="27"/>
      <c r="QOB8" s="27"/>
      <c r="QOC8" s="27"/>
      <c r="QOD8" s="27"/>
      <c r="QOE8" s="27"/>
      <c r="QOF8" s="27"/>
      <c r="QOG8" s="27"/>
      <c r="QOH8" s="27"/>
      <c r="QOI8" s="27"/>
      <c r="QOJ8" s="27"/>
      <c r="QOK8" s="27"/>
      <c r="QOL8" s="27"/>
      <c r="QOM8" s="27"/>
      <c r="QON8" s="27"/>
      <c r="QOO8" s="27"/>
      <c r="QOP8" s="27"/>
      <c r="QOQ8" s="27"/>
      <c r="QOR8" s="27"/>
      <c r="QOS8" s="27"/>
      <c r="QOT8" s="27"/>
      <c r="QOU8" s="27"/>
      <c r="QOV8" s="27"/>
      <c r="QOW8" s="27"/>
      <c r="QOX8" s="27"/>
      <c r="QOY8" s="27"/>
      <c r="QOZ8" s="27"/>
      <c r="QPA8" s="27"/>
      <c r="QPB8" s="27"/>
      <c r="QPC8" s="27"/>
      <c r="QPD8" s="27"/>
      <c r="QPE8" s="27"/>
      <c r="QPF8" s="27"/>
      <c r="QPG8" s="27"/>
      <c r="QPH8" s="27"/>
      <c r="QPI8" s="27"/>
      <c r="QPJ8" s="27"/>
      <c r="QPK8" s="27"/>
      <c r="QPL8" s="27"/>
      <c r="QPM8" s="27"/>
      <c r="QPN8" s="27"/>
      <c r="QPO8" s="27"/>
      <c r="QPP8" s="27"/>
      <c r="QPQ8" s="27"/>
      <c r="QPR8" s="27"/>
      <c r="QPS8" s="27"/>
      <c r="QPT8" s="27"/>
      <c r="QPU8" s="27"/>
      <c r="QPV8" s="27"/>
      <c r="QPW8" s="27"/>
      <c r="QPX8" s="27"/>
      <c r="QPY8" s="27"/>
      <c r="QPZ8" s="27"/>
      <c r="QQA8" s="27"/>
      <c r="QQB8" s="27"/>
      <c r="QQC8" s="27"/>
      <c r="QQD8" s="27"/>
      <c r="QQE8" s="27"/>
      <c r="QQF8" s="27"/>
      <c r="QQG8" s="27"/>
      <c r="QQH8" s="27"/>
      <c r="QQI8" s="27"/>
      <c r="QQJ8" s="27"/>
      <c r="QQK8" s="27"/>
      <c r="QQL8" s="27"/>
      <c r="QQM8" s="27"/>
      <c r="QQN8" s="27"/>
      <c r="QQO8" s="27"/>
      <c r="QQP8" s="27"/>
      <c r="QQQ8" s="27"/>
      <c r="QQR8" s="27"/>
      <c r="QQS8" s="27"/>
      <c r="QQT8" s="27"/>
      <c r="QQU8" s="27"/>
      <c r="QQV8" s="27"/>
      <c r="QQW8" s="27"/>
      <c r="QQX8" s="27"/>
      <c r="QQY8" s="27"/>
      <c r="QQZ8" s="27"/>
      <c r="QRA8" s="27"/>
      <c r="QRB8" s="27"/>
      <c r="QRC8" s="27"/>
      <c r="QRD8" s="27"/>
      <c r="QRE8" s="27"/>
      <c r="QRF8" s="27"/>
      <c r="QRG8" s="27"/>
      <c r="QRH8" s="27"/>
      <c r="QRI8" s="27"/>
      <c r="QRJ8" s="27"/>
      <c r="QRK8" s="27"/>
      <c r="QRL8" s="27"/>
      <c r="QRM8" s="27"/>
      <c r="QRN8" s="27"/>
      <c r="QRO8" s="27"/>
      <c r="QRP8" s="27"/>
      <c r="QRQ8" s="27"/>
      <c r="QRR8" s="27"/>
      <c r="QRS8" s="27"/>
      <c r="QRT8" s="27"/>
      <c r="QRU8" s="27"/>
      <c r="QRV8" s="27"/>
      <c r="QRW8" s="27"/>
      <c r="QRX8" s="27"/>
      <c r="QRY8" s="27"/>
      <c r="QRZ8" s="27"/>
      <c r="QSA8" s="27"/>
      <c r="QSB8" s="27"/>
      <c r="QSC8" s="27"/>
      <c r="QSD8" s="27"/>
      <c r="QSE8" s="27"/>
      <c r="QSF8" s="27"/>
      <c r="QSG8" s="27"/>
      <c r="QSH8" s="27"/>
      <c r="QSI8" s="27"/>
      <c r="QSJ8" s="27"/>
      <c r="QSK8" s="27"/>
      <c r="QSL8" s="27"/>
      <c r="QSM8" s="27"/>
      <c r="QSN8" s="27"/>
      <c r="QSO8" s="27"/>
      <c r="QSP8" s="27"/>
      <c r="QSQ8" s="27"/>
      <c r="QSR8" s="27"/>
      <c r="QSS8" s="27"/>
      <c r="QST8" s="27"/>
      <c r="QSU8" s="27"/>
      <c r="QSV8" s="27"/>
      <c r="QSW8" s="27"/>
      <c r="QSX8" s="27"/>
      <c r="QSY8" s="27"/>
      <c r="QSZ8" s="27"/>
      <c r="QTA8" s="27"/>
      <c r="QTB8" s="27"/>
      <c r="QTC8" s="27"/>
      <c r="QTD8" s="27"/>
      <c r="QTE8" s="27"/>
      <c r="QTF8" s="27"/>
      <c r="QTG8" s="27"/>
      <c r="QTH8" s="27"/>
      <c r="QTI8" s="27"/>
      <c r="QTJ8" s="27"/>
      <c r="QTK8" s="27"/>
      <c r="QTL8" s="27"/>
      <c r="QTM8" s="27"/>
      <c r="QTN8" s="27"/>
      <c r="QTO8" s="27"/>
      <c r="QTP8" s="27"/>
      <c r="QTQ8" s="27"/>
      <c r="QTR8" s="27"/>
      <c r="QTS8" s="27"/>
      <c r="QTT8" s="27"/>
      <c r="QTU8" s="27"/>
      <c r="QTV8" s="27"/>
      <c r="QTW8" s="27"/>
      <c r="QTX8" s="27"/>
      <c r="QTY8" s="27"/>
      <c r="QTZ8" s="27"/>
      <c r="QUA8" s="27"/>
      <c r="QUB8" s="27"/>
      <c r="QUC8" s="27"/>
      <c r="QUD8" s="27"/>
      <c r="QUE8" s="27"/>
      <c r="QUF8" s="27"/>
      <c r="QUG8" s="27"/>
      <c r="QUH8" s="27"/>
      <c r="QUI8" s="27"/>
      <c r="QUJ8" s="27"/>
      <c r="QUK8" s="27"/>
      <c r="QUL8" s="27"/>
      <c r="QUM8" s="27"/>
      <c r="QUN8" s="27"/>
      <c r="QUO8" s="27"/>
      <c r="QUP8" s="27"/>
      <c r="QUQ8" s="27"/>
      <c r="QUR8" s="27"/>
      <c r="QUS8" s="27"/>
      <c r="QUT8" s="27"/>
      <c r="QUU8" s="27"/>
      <c r="QUV8" s="27"/>
      <c r="QUW8" s="27"/>
      <c r="QUX8" s="27"/>
      <c r="QUY8" s="27"/>
      <c r="QUZ8" s="27"/>
      <c r="QVA8" s="27"/>
      <c r="QVB8" s="27"/>
      <c r="QVC8" s="27"/>
      <c r="QVD8" s="27"/>
      <c r="QVE8" s="27"/>
      <c r="QVF8" s="27"/>
      <c r="QVG8" s="27"/>
      <c r="QVH8" s="27"/>
      <c r="QVI8" s="27"/>
      <c r="QVJ8" s="27"/>
      <c r="QVK8" s="27"/>
      <c r="QVL8" s="27"/>
      <c r="QVM8" s="27"/>
      <c r="QVN8" s="27"/>
      <c r="QVO8" s="27"/>
      <c r="QVP8" s="27"/>
      <c r="QVQ8" s="27"/>
      <c r="QVR8" s="27"/>
      <c r="QVS8" s="27"/>
      <c r="QVT8" s="27"/>
      <c r="QVU8" s="27"/>
      <c r="QVV8" s="27"/>
      <c r="QVW8" s="27"/>
      <c r="QVX8" s="27"/>
      <c r="QVY8" s="27"/>
      <c r="QVZ8" s="27"/>
      <c r="QWA8" s="27"/>
      <c r="QWB8" s="27"/>
      <c r="QWC8" s="27"/>
      <c r="QWD8" s="27"/>
      <c r="QWE8" s="27"/>
      <c r="QWF8" s="27"/>
      <c r="QWG8" s="27"/>
      <c r="QWH8" s="27"/>
      <c r="QWI8" s="27"/>
      <c r="QWJ8" s="27"/>
      <c r="QWK8" s="27"/>
      <c r="QWL8" s="27"/>
      <c r="QWM8" s="27"/>
      <c r="QWN8" s="27"/>
      <c r="QWO8" s="27"/>
      <c r="QWP8" s="27"/>
      <c r="QWQ8" s="27"/>
      <c r="QWR8" s="27"/>
      <c r="QWS8" s="27"/>
      <c r="QWT8" s="27"/>
      <c r="QWU8" s="27"/>
      <c r="QWV8" s="27"/>
      <c r="QWW8" s="27"/>
      <c r="QWX8" s="27"/>
      <c r="QWY8" s="27"/>
      <c r="QWZ8" s="27"/>
      <c r="QXA8" s="27"/>
      <c r="QXB8" s="27"/>
      <c r="QXC8" s="27"/>
      <c r="QXD8" s="27"/>
      <c r="QXE8" s="27"/>
      <c r="QXF8" s="27"/>
      <c r="QXG8" s="27"/>
      <c r="QXH8" s="27"/>
      <c r="QXI8" s="27"/>
      <c r="QXJ8" s="27"/>
      <c r="QXK8" s="27"/>
      <c r="QXL8" s="27"/>
      <c r="QXM8" s="27"/>
      <c r="QXN8" s="27"/>
      <c r="QXO8" s="27"/>
      <c r="QXP8" s="27"/>
      <c r="QXQ8" s="27"/>
      <c r="QXR8" s="27"/>
      <c r="QXS8" s="27"/>
      <c r="QXT8" s="27"/>
      <c r="QXU8" s="27"/>
      <c r="QXV8" s="27"/>
      <c r="QXW8" s="27"/>
      <c r="QXX8" s="27"/>
      <c r="QXY8" s="27"/>
      <c r="QXZ8" s="27"/>
      <c r="QYA8" s="27"/>
      <c r="QYB8" s="27"/>
      <c r="QYC8" s="27"/>
      <c r="QYD8" s="27"/>
      <c r="QYE8" s="27"/>
      <c r="QYF8" s="27"/>
      <c r="QYG8" s="27"/>
      <c r="QYH8" s="27"/>
      <c r="QYI8" s="27"/>
      <c r="QYJ8" s="27"/>
      <c r="QYK8" s="27"/>
      <c r="QYL8" s="27"/>
      <c r="QYM8" s="27"/>
      <c r="QYN8" s="27"/>
      <c r="QYO8" s="27"/>
      <c r="QYP8" s="27"/>
      <c r="QYQ8" s="27"/>
      <c r="QYR8" s="27"/>
      <c r="QYS8" s="27"/>
      <c r="QYT8" s="27"/>
      <c r="QYU8" s="27"/>
      <c r="QYV8" s="27"/>
      <c r="QYW8" s="27"/>
      <c r="QYX8" s="27"/>
      <c r="QYY8" s="27"/>
      <c r="QYZ8" s="27"/>
      <c r="QZA8" s="27"/>
      <c r="QZB8" s="27"/>
      <c r="QZC8" s="27"/>
      <c r="QZD8" s="27"/>
      <c r="QZE8" s="27"/>
      <c r="QZF8" s="27"/>
      <c r="QZG8" s="27"/>
      <c r="QZH8" s="27"/>
      <c r="QZI8" s="27"/>
      <c r="QZJ8" s="27"/>
      <c r="QZK8" s="27"/>
      <c r="QZL8" s="27"/>
      <c r="QZM8" s="27"/>
      <c r="QZN8" s="27"/>
      <c r="QZO8" s="27"/>
      <c r="QZP8" s="27"/>
      <c r="QZQ8" s="27"/>
      <c r="QZR8" s="27"/>
      <c r="QZS8" s="27"/>
      <c r="QZT8" s="27"/>
      <c r="QZU8" s="27"/>
      <c r="QZV8" s="27"/>
      <c r="QZW8" s="27"/>
      <c r="QZX8" s="27"/>
      <c r="QZY8" s="27"/>
      <c r="QZZ8" s="27"/>
      <c r="RAA8" s="27"/>
      <c r="RAB8" s="27"/>
      <c r="RAC8" s="27"/>
      <c r="RAD8" s="27"/>
      <c r="RAE8" s="27"/>
      <c r="RAF8" s="27"/>
      <c r="RAG8" s="27"/>
      <c r="RAH8" s="27"/>
      <c r="RAI8" s="27"/>
      <c r="RAJ8" s="27"/>
      <c r="RAK8" s="27"/>
      <c r="RAL8" s="27"/>
      <c r="RAM8" s="27"/>
      <c r="RAN8" s="27"/>
      <c r="RAO8" s="27"/>
      <c r="RAP8" s="27"/>
      <c r="RAQ8" s="27"/>
      <c r="RAR8" s="27"/>
      <c r="RAS8" s="27"/>
      <c r="RAT8" s="27"/>
      <c r="RAU8" s="27"/>
      <c r="RAV8" s="27"/>
      <c r="RAW8" s="27"/>
      <c r="RAX8" s="27"/>
      <c r="RAY8" s="27"/>
      <c r="RAZ8" s="27"/>
      <c r="RBA8" s="27"/>
      <c r="RBB8" s="27"/>
      <c r="RBC8" s="27"/>
      <c r="RBD8" s="27"/>
      <c r="RBE8" s="27"/>
      <c r="RBF8" s="27"/>
      <c r="RBG8" s="27"/>
      <c r="RBH8" s="27"/>
      <c r="RBI8" s="27"/>
      <c r="RBJ8" s="27"/>
      <c r="RBK8" s="27"/>
      <c r="RBL8" s="27"/>
      <c r="RBM8" s="27"/>
      <c r="RBN8" s="27"/>
      <c r="RBO8" s="27"/>
      <c r="RBP8" s="27"/>
      <c r="RBQ8" s="27"/>
      <c r="RBR8" s="27"/>
      <c r="RBS8" s="27"/>
      <c r="RBT8" s="27"/>
      <c r="RBU8" s="27"/>
      <c r="RBV8" s="27"/>
      <c r="RBW8" s="27"/>
      <c r="RBX8" s="27"/>
      <c r="RBY8" s="27"/>
      <c r="RBZ8" s="27"/>
      <c r="RCA8" s="27"/>
      <c r="RCB8" s="27"/>
      <c r="RCC8" s="27"/>
      <c r="RCD8" s="27"/>
      <c r="RCE8" s="27"/>
      <c r="RCF8" s="27"/>
      <c r="RCG8" s="27"/>
      <c r="RCH8" s="27"/>
      <c r="RCI8" s="27"/>
      <c r="RCJ8" s="27"/>
      <c r="RCK8" s="27"/>
      <c r="RCL8" s="27"/>
      <c r="RCM8" s="27"/>
      <c r="RCN8" s="27"/>
      <c r="RCO8" s="27"/>
      <c r="RCP8" s="27"/>
      <c r="RCQ8" s="27"/>
      <c r="RCR8" s="27"/>
      <c r="RCS8" s="27"/>
      <c r="RCT8" s="27"/>
      <c r="RCU8" s="27"/>
      <c r="RCV8" s="27"/>
      <c r="RCW8" s="27"/>
      <c r="RCX8" s="27"/>
      <c r="RCY8" s="27"/>
      <c r="RCZ8" s="27"/>
      <c r="RDA8" s="27"/>
      <c r="RDB8" s="27"/>
      <c r="RDC8" s="27"/>
      <c r="RDD8" s="27"/>
      <c r="RDE8" s="27"/>
      <c r="RDF8" s="27"/>
      <c r="RDG8" s="27"/>
      <c r="RDH8" s="27"/>
      <c r="RDI8" s="27"/>
      <c r="RDJ8" s="27"/>
      <c r="RDK8" s="27"/>
      <c r="RDL8" s="27"/>
      <c r="RDM8" s="27"/>
      <c r="RDN8" s="27"/>
      <c r="RDO8" s="27"/>
      <c r="RDP8" s="27"/>
      <c r="RDQ8" s="27"/>
      <c r="RDR8" s="27"/>
      <c r="RDS8" s="27"/>
      <c r="RDT8" s="27"/>
      <c r="RDU8" s="27"/>
      <c r="RDV8" s="27"/>
      <c r="RDW8" s="27"/>
      <c r="RDX8" s="27"/>
      <c r="RDY8" s="27"/>
      <c r="RDZ8" s="27"/>
      <c r="REA8" s="27"/>
      <c r="REB8" s="27"/>
      <c r="REC8" s="27"/>
      <c r="RED8" s="27"/>
      <c r="REE8" s="27"/>
      <c r="REF8" s="27"/>
      <c r="REG8" s="27"/>
      <c r="REH8" s="27"/>
      <c r="REI8" s="27"/>
      <c r="REJ8" s="27"/>
      <c r="REK8" s="27"/>
      <c r="REL8" s="27"/>
      <c r="REM8" s="27"/>
      <c r="REN8" s="27"/>
      <c r="REO8" s="27"/>
      <c r="REP8" s="27"/>
      <c r="REQ8" s="27"/>
      <c r="RER8" s="27"/>
      <c r="RES8" s="27"/>
      <c r="RET8" s="27"/>
      <c r="REU8" s="27"/>
      <c r="REV8" s="27"/>
      <c r="REW8" s="27"/>
      <c r="REX8" s="27"/>
      <c r="REY8" s="27"/>
      <c r="REZ8" s="27"/>
      <c r="RFA8" s="27"/>
      <c r="RFB8" s="27"/>
      <c r="RFC8" s="27"/>
      <c r="RFD8" s="27"/>
      <c r="RFE8" s="27"/>
      <c r="RFF8" s="27"/>
      <c r="RFG8" s="27"/>
      <c r="RFH8" s="27"/>
      <c r="RFI8" s="27"/>
      <c r="RFJ8" s="27"/>
      <c r="RFK8" s="27"/>
      <c r="RFL8" s="27"/>
      <c r="RFM8" s="27"/>
      <c r="RFN8" s="27"/>
      <c r="RFO8" s="27"/>
      <c r="RFP8" s="27"/>
      <c r="RFQ8" s="27"/>
      <c r="RFR8" s="27"/>
      <c r="RFS8" s="27"/>
      <c r="RFT8" s="27"/>
      <c r="RFU8" s="27"/>
      <c r="RFV8" s="27"/>
      <c r="RFW8" s="27"/>
      <c r="RFX8" s="27"/>
      <c r="RFY8" s="27"/>
      <c r="RFZ8" s="27"/>
      <c r="RGA8" s="27"/>
      <c r="RGB8" s="27"/>
      <c r="RGC8" s="27"/>
      <c r="RGD8" s="27"/>
      <c r="RGE8" s="27"/>
      <c r="RGF8" s="27"/>
      <c r="RGG8" s="27"/>
      <c r="RGH8" s="27"/>
      <c r="RGI8" s="27"/>
      <c r="RGJ8" s="27"/>
      <c r="RGK8" s="27"/>
      <c r="RGL8" s="27"/>
      <c r="RGM8" s="27"/>
      <c r="RGN8" s="27"/>
      <c r="RGO8" s="27"/>
      <c r="RGP8" s="27"/>
      <c r="RGQ8" s="27"/>
      <c r="RGR8" s="27"/>
      <c r="RGS8" s="27"/>
      <c r="RGT8" s="27"/>
      <c r="RGU8" s="27"/>
      <c r="RGV8" s="27"/>
      <c r="RGW8" s="27"/>
      <c r="RGX8" s="27"/>
      <c r="RGY8" s="27"/>
      <c r="RGZ8" s="27"/>
      <c r="RHA8" s="27"/>
      <c r="RHB8" s="27"/>
      <c r="RHC8" s="27"/>
      <c r="RHD8" s="27"/>
      <c r="RHE8" s="27"/>
      <c r="RHF8" s="27"/>
      <c r="RHG8" s="27"/>
      <c r="RHH8" s="27"/>
      <c r="RHI8" s="27"/>
      <c r="RHJ8" s="27"/>
      <c r="RHK8" s="27"/>
      <c r="RHL8" s="27"/>
      <c r="RHM8" s="27"/>
      <c r="RHN8" s="27"/>
      <c r="RHO8" s="27"/>
      <c r="RHP8" s="27"/>
      <c r="RHQ8" s="27"/>
      <c r="RHR8" s="27"/>
      <c r="RHS8" s="27"/>
      <c r="RHT8" s="27"/>
      <c r="RHU8" s="27"/>
      <c r="RHV8" s="27"/>
      <c r="RHW8" s="27"/>
      <c r="RHX8" s="27"/>
      <c r="RHY8" s="27"/>
      <c r="RHZ8" s="27"/>
      <c r="RIA8" s="27"/>
      <c r="RIB8" s="27"/>
      <c r="RIC8" s="27"/>
      <c r="RID8" s="27"/>
      <c r="RIE8" s="27"/>
      <c r="RIF8" s="27"/>
      <c r="RIG8" s="27"/>
      <c r="RIH8" s="27"/>
      <c r="RII8" s="27"/>
      <c r="RIJ8" s="27"/>
      <c r="RIK8" s="27"/>
      <c r="RIL8" s="27"/>
      <c r="RIM8" s="27"/>
      <c r="RIN8" s="27"/>
      <c r="RIO8" s="27"/>
      <c r="RIP8" s="27"/>
      <c r="RIQ8" s="27"/>
      <c r="RIR8" s="27"/>
      <c r="RIS8" s="27"/>
      <c r="RIT8" s="27"/>
      <c r="RIU8" s="27"/>
      <c r="RIV8" s="27"/>
      <c r="RIW8" s="27"/>
      <c r="RIX8" s="27"/>
      <c r="RIY8" s="27"/>
      <c r="RIZ8" s="27"/>
      <c r="RJA8" s="27"/>
      <c r="RJB8" s="27"/>
      <c r="RJC8" s="27"/>
      <c r="RJD8" s="27"/>
      <c r="RJE8" s="27"/>
      <c r="RJF8" s="27"/>
      <c r="RJG8" s="27"/>
      <c r="RJH8" s="27"/>
      <c r="RJI8" s="27"/>
      <c r="RJJ8" s="27"/>
      <c r="RJK8" s="27"/>
      <c r="RJL8" s="27"/>
      <c r="RJM8" s="27"/>
      <c r="RJN8" s="27"/>
      <c r="RJO8" s="27"/>
      <c r="RJP8" s="27"/>
      <c r="RJQ8" s="27"/>
      <c r="RJR8" s="27"/>
      <c r="RJS8" s="27"/>
      <c r="RJT8" s="27"/>
      <c r="RJU8" s="27"/>
      <c r="RJV8" s="27"/>
      <c r="RJW8" s="27"/>
      <c r="RJX8" s="27"/>
      <c r="RJY8" s="27"/>
      <c r="RJZ8" s="27"/>
      <c r="RKA8" s="27"/>
      <c r="RKB8" s="27"/>
      <c r="RKC8" s="27"/>
      <c r="RKD8" s="27"/>
      <c r="RKE8" s="27"/>
      <c r="RKF8" s="27"/>
      <c r="RKG8" s="27"/>
      <c r="RKH8" s="27"/>
      <c r="RKI8" s="27"/>
      <c r="RKJ8" s="27"/>
      <c r="RKK8" s="27"/>
      <c r="RKL8" s="27"/>
      <c r="RKM8" s="27"/>
      <c r="RKN8" s="27"/>
      <c r="RKO8" s="27"/>
      <c r="RKP8" s="27"/>
      <c r="RKQ8" s="27"/>
      <c r="RKR8" s="27"/>
      <c r="RKS8" s="27"/>
      <c r="RKT8" s="27"/>
      <c r="RKU8" s="27"/>
      <c r="RKV8" s="27"/>
      <c r="RKW8" s="27"/>
      <c r="RKX8" s="27"/>
      <c r="RKY8" s="27"/>
      <c r="RKZ8" s="27"/>
      <c r="RLA8" s="27"/>
      <c r="RLB8" s="27"/>
      <c r="RLC8" s="27"/>
      <c r="RLD8" s="27"/>
      <c r="RLE8" s="27"/>
      <c r="RLF8" s="27"/>
      <c r="RLG8" s="27"/>
      <c r="RLH8" s="27"/>
      <c r="RLI8" s="27"/>
      <c r="RLJ8" s="27"/>
      <c r="RLK8" s="27"/>
      <c r="RLL8" s="27"/>
      <c r="RLM8" s="27"/>
      <c r="RLN8" s="27"/>
      <c r="RLO8" s="27"/>
      <c r="RLP8" s="27"/>
      <c r="RLQ8" s="27"/>
      <c r="RLR8" s="27"/>
      <c r="RLS8" s="27"/>
      <c r="RLT8" s="27"/>
      <c r="RLU8" s="27"/>
      <c r="RLV8" s="27"/>
      <c r="RLW8" s="27"/>
      <c r="RLX8" s="27"/>
      <c r="RLY8" s="27"/>
      <c r="RLZ8" s="27"/>
      <c r="RMA8" s="27"/>
      <c r="RMB8" s="27"/>
      <c r="RMC8" s="27"/>
      <c r="RMD8" s="27"/>
      <c r="RME8" s="27"/>
      <c r="RMF8" s="27"/>
      <c r="RMG8" s="27"/>
      <c r="RMH8" s="27"/>
      <c r="RMI8" s="27"/>
      <c r="RMJ8" s="27"/>
      <c r="RMK8" s="27"/>
      <c r="RML8" s="27"/>
      <c r="RMM8" s="27"/>
      <c r="RMN8" s="27"/>
      <c r="RMO8" s="27"/>
      <c r="RMP8" s="27"/>
      <c r="RMQ8" s="27"/>
      <c r="RMR8" s="27"/>
      <c r="RMS8" s="27"/>
      <c r="RMT8" s="27"/>
      <c r="RMU8" s="27"/>
      <c r="RMV8" s="27"/>
      <c r="RMW8" s="27"/>
      <c r="RMX8" s="27"/>
      <c r="RMY8" s="27"/>
      <c r="RMZ8" s="27"/>
      <c r="RNA8" s="27"/>
      <c r="RNB8" s="27"/>
      <c r="RNC8" s="27"/>
      <c r="RND8" s="27"/>
      <c r="RNE8" s="27"/>
      <c r="RNF8" s="27"/>
      <c r="RNG8" s="27"/>
      <c r="RNH8" s="27"/>
      <c r="RNI8" s="27"/>
      <c r="RNJ8" s="27"/>
      <c r="RNK8" s="27"/>
      <c r="RNL8" s="27"/>
      <c r="RNM8" s="27"/>
      <c r="RNN8" s="27"/>
      <c r="RNO8" s="27"/>
      <c r="RNP8" s="27"/>
      <c r="RNQ8" s="27"/>
      <c r="RNR8" s="27"/>
      <c r="RNS8" s="27"/>
      <c r="RNT8" s="27"/>
      <c r="RNU8" s="27"/>
      <c r="RNV8" s="27"/>
      <c r="RNW8" s="27"/>
      <c r="RNX8" s="27"/>
      <c r="RNY8" s="27"/>
      <c r="RNZ8" s="27"/>
      <c r="ROA8" s="27"/>
      <c r="ROB8" s="27"/>
      <c r="ROC8" s="27"/>
      <c r="ROD8" s="27"/>
      <c r="ROE8" s="27"/>
      <c r="ROF8" s="27"/>
      <c r="ROG8" s="27"/>
      <c r="ROH8" s="27"/>
      <c r="ROI8" s="27"/>
      <c r="ROJ8" s="27"/>
      <c r="ROK8" s="27"/>
      <c r="ROL8" s="27"/>
      <c r="ROM8" s="27"/>
      <c r="RON8" s="27"/>
      <c r="ROO8" s="27"/>
      <c r="ROP8" s="27"/>
      <c r="ROQ8" s="27"/>
      <c r="ROR8" s="27"/>
      <c r="ROS8" s="27"/>
      <c r="ROT8" s="27"/>
      <c r="ROU8" s="27"/>
      <c r="ROV8" s="27"/>
      <c r="ROW8" s="27"/>
      <c r="ROX8" s="27"/>
      <c r="ROY8" s="27"/>
      <c r="ROZ8" s="27"/>
      <c r="RPA8" s="27"/>
      <c r="RPB8" s="27"/>
      <c r="RPC8" s="27"/>
      <c r="RPD8" s="27"/>
      <c r="RPE8" s="27"/>
      <c r="RPF8" s="27"/>
      <c r="RPG8" s="27"/>
      <c r="RPH8" s="27"/>
      <c r="RPI8" s="27"/>
      <c r="RPJ8" s="27"/>
      <c r="RPK8" s="27"/>
      <c r="RPL8" s="27"/>
      <c r="RPM8" s="27"/>
      <c r="RPN8" s="27"/>
      <c r="RPO8" s="27"/>
      <c r="RPP8" s="27"/>
      <c r="RPQ8" s="27"/>
      <c r="RPR8" s="27"/>
      <c r="RPS8" s="27"/>
      <c r="RPT8" s="27"/>
      <c r="RPU8" s="27"/>
      <c r="RPV8" s="27"/>
      <c r="RPW8" s="27"/>
      <c r="RPX8" s="27"/>
      <c r="RPY8" s="27"/>
      <c r="RPZ8" s="27"/>
      <c r="RQA8" s="27"/>
      <c r="RQB8" s="27"/>
      <c r="RQC8" s="27"/>
      <c r="RQD8" s="27"/>
      <c r="RQE8" s="27"/>
      <c r="RQF8" s="27"/>
      <c r="RQG8" s="27"/>
      <c r="RQH8" s="27"/>
      <c r="RQI8" s="27"/>
      <c r="RQJ8" s="27"/>
      <c r="RQK8" s="27"/>
      <c r="RQL8" s="27"/>
      <c r="RQM8" s="27"/>
      <c r="RQN8" s="27"/>
      <c r="RQO8" s="27"/>
      <c r="RQP8" s="27"/>
      <c r="RQQ8" s="27"/>
      <c r="RQR8" s="27"/>
      <c r="RQS8" s="27"/>
      <c r="RQT8" s="27"/>
      <c r="RQU8" s="27"/>
      <c r="RQV8" s="27"/>
      <c r="RQW8" s="27"/>
      <c r="RQX8" s="27"/>
      <c r="RQY8" s="27"/>
      <c r="RQZ8" s="27"/>
      <c r="RRA8" s="27"/>
      <c r="RRB8" s="27"/>
      <c r="RRC8" s="27"/>
      <c r="RRD8" s="27"/>
      <c r="RRE8" s="27"/>
      <c r="RRF8" s="27"/>
      <c r="RRG8" s="27"/>
      <c r="RRH8" s="27"/>
      <c r="RRI8" s="27"/>
      <c r="RRJ8" s="27"/>
      <c r="RRK8" s="27"/>
      <c r="RRL8" s="27"/>
      <c r="RRM8" s="27"/>
      <c r="RRN8" s="27"/>
      <c r="RRO8" s="27"/>
      <c r="RRP8" s="27"/>
      <c r="RRQ8" s="27"/>
      <c r="RRR8" s="27"/>
      <c r="RRS8" s="27"/>
      <c r="RRT8" s="27"/>
      <c r="RRU8" s="27"/>
      <c r="RRV8" s="27"/>
      <c r="RRW8" s="27"/>
      <c r="RRX8" s="27"/>
      <c r="RRY8" s="27"/>
      <c r="RRZ8" s="27"/>
      <c r="RSA8" s="27"/>
      <c r="RSB8" s="27"/>
      <c r="RSC8" s="27"/>
      <c r="RSD8" s="27"/>
      <c r="RSE8" s="27"/>
      <c r="RSF8" s="27"/>
      <c r="RSG8" s="27"/>
      <c r="RSH8" s="27"/>
      <c r="RSI8" s="27"/>
      <c r="RSJ8" s="27"/>
      <c r="RSK8" s="27"/>
      <c r="RSL8" s="27"/>
      <c r="RSM8" s="27"/>
      <c r="RSN8" s="27"/>
      <c r="RSO8" s="27"/>
      <c r="RSP8" s="27"/>
      <c r="RSQ8" s="27"/>
      <c r="RSR8" s="27"/>
      <c r="RSS8" s="27"/>
      <c r="RST8" s="27"/>
      <c r="RSU8" s="27"/>
      <c r="RSV8" s="27"/>
      <c r="RSW8" s="27"/>
      <c r="RSX8" s="27"/>
      <c r="RSY8" s="27"/>
      <c r="RSZ8" s="27"/>
      <c r="RTA8" s="27"/>
      <c r="RTB8" s="27"/>
      <c r="RTC8" s="27"/>
      <c r="RTD8" s="27"/>
      <c r="RTE8" s="27"/>
      <c r="RTF8" s="27"/>
      <c r="RTG8" s="27"/>
      <c r="RTH8" s="27"/>
      <c r="RTI8" s="27"/>
      <c r="RTJ8" s="27"/>
      <c r="RTK8" s="27"/>
      <c r="RTL8" s="27"/>
      <c r="RTM8" s="27"/>
      <c r="RTN8" s="27"/>
      <c r="RTO8" s="27"/>
      <c r="RTP8" s="27"/>
      <c r="RTQ8" s="27"/>
      <c r="RTR8" s="27"/>
      <c r="RTS8" s="27"/>
      <c r="RTT8" s="27"/>
      <c r="RTU8" s="27"/>
      <c r="RTV8" s="27"/>
      <c r="RTW8" s="27"/>
      <c r="RTX8" s="27"/>
      <c r="RTY8" s="27"/>
      <c r="RTZ8" s="27"/>
      <c r="RUA8" s="27"/>
      <c r="RUB8" s="27"/>
      <c r="RUC8" s="27"/>
      <c r="RUD8" s="27"/>
      <c r="RUE8" s="27"/>
      <c r="RUF8" s="27"/>
      <c r="RUG8" s="27"/>
      <c r="RUH8" s="27"/>
      <c r="RUI8" s="27"/>
      <c r="RUJ8" s="27"/>
      <c r="RUK8" s="27"/>
      <c r="RUL8" s="27"/>
      <c r="RUM8" s="27"/>
      <c r="RUN8" s="27"/>
      <c r="RUO8" s="27"/>
      <c r="RUP8" s="27"/>
      <c r="RUQ8" s="27"/>
      <c r="RUR8" s="27"/>
      <c r="RUS8" s="27"/>
      <c r="RUT8" s="27"/>
      <c r="RUU8" s="27"/>
      <c r="RUV8" s="27"/>
      <c r="RUW8" s="27"/>
      <c r="RUX8" s="27"/>
      <c r="RUY8" s="27"/>
      <c r="RUZ8" s="27"/>
      <c r="RVA8" s="27"/>
      <c r="RVB8" s="27"/>
      <c r="RVC8" s="27"/>
      <c r="RVD8" s="27"/>
      <c r="RVE8" s="27"/>
      <c r="RVF8" s="27"/>
      <c r="RVG8" s="27"/>
      <c r="RVH8" s="27"/>
      <c r="RVI8" s="27"/>
      <c r="RVJ8" s="27"/>
      <c r="RVK8" s="27"/>
      <c r="RVL8" s="27"/>
      <c r="RVM8" s="27"/>
      <c r="RVN8" s="27"/>
      <c r="RVO8" s="27"/>
      <c r="RVP8" s="27"/>
      <c r="RVQ8" s="27"/>
      <c r="RVR8" s="27"/>
      <c r="RVS8" s="27"/>
      <c r="RVT8" s="27"/>
      <c r="RVU8" s="27"/>
      <c r="RVV8" s="27"/>
      <c r="RVW8" s="27"/>
      <c r="RVX8" s="27"/>
      <c r="RVY8" s="27"/>
      <c r="RVZ8" s="27"/>
      <c r="RWA8" s="27"/>
      <c r="RWB8" s="27"/>
      <c r="RWC8" s="27"/>
      <c r="RWD8" s="27"/>
      <c r="RWE8" s="27"/>
      <c r="RWF8" s="27"/>
      <c r="RWG8" s="27"/>
      <c r="RWH8" s="27"/>
      <c r="RWI8" s="27"/>
      <c r="RWJ8" s="27"/>
      <c r="RWK8" s="27"/>
      <c r="RWL8" s="27"/>
      <c r="RWM8" s="27"/>
      <c r="RWN8" s="27"/>
      <c r="RWO8" s="27"/>
      <c r="RWP8" s="27"/>
      <c r="RWQ8" s="27"/>
      <c r="RWR8" s="27"/>
      <c r="RWS8" s="27"/>
      <c r="RWT8" s="27"/>
      <c r="RWU8" s="27"/>
      <c r="RWV8" s="27"/>
      <c r="RWW8" s="27"/>
      <c r="RWX8" s="27"/>
      <c r="RWY8" s="27"/>
      <c r="RWZ8" s="27"/>
      <c r="RXA8" s="27"/>
      <c r="RXB8" s="27"/>
      <c r="RXC8" s="27"/>
      <c r="RXD8" s="27"/>
      <c r="RXE8" s="27"/>
      <c r="RXF8" s="27"/>
      <c r="RXG8" s="27"/>
      <c r="RXH8" s="27"/>
      <c r="RXI8" s="27"/>
      <c r="RXJ8" s="27"/>
      <c r="RXK8" s="27"/>
      <c r="RXL8" s="27"/>
      <c r="RXM8" s="27"/>
      <c r="RXN8" s="27"/>
      <c r="RXO8" s="27"/>
      <c r="RXP8" s="27"/>
      <c r="RXQ8" s="27"/>
      <c r="RXR8" s="27"/>
      <c r="RXS8" s="27"/>
      <c r="RXT8" s="27"/>
      <c r="RXU8" s="27"/>
      <c r="RXV8" s="27"/>
      <c r="RXW8" s="27"/>
      <c r="RXX8" s="27"/>
      <c r="RXY8" s="27"/>
      <c r="RXZ8" s="27"/>
      <c r="RYA8" s="27"/>
      <c r="RYB8" s="27"/>
      <c r="RYC8" s="27"/>
      <c r="RYD8" s="27"/>
      <c r="RYE8" s="27"/>
      <c r="RYF8" s="27"/>
      <c r="RYG8" s="27"/>
      <c r="RYH8" s="27"/>
      <c r="RYI8" s="27"/>
      <c r="RYJ8" s="27"/>
      <c r="RYK8" s="27"/>
      <c r="RYL8" s="27"/>
      <c r="RYM8" s="27"/>
      <c r="RYN8" s="27"/>
      <c r="RYO8" s="27"/>
      <c r="RYP8" s="27"/>
      <c r="RYQ8" s="27"/>
      <c r="RYR8" s="27"/>
      <c r="RYS8" s="27"/>
      <c r="RYT8" s="27"/>
      <c r="RYU8" s="27"/>
      <c r="RYV8" s="27"/>
      <c r="RYW8" s="27"/>
      <c r="RYX8" s="27"/>
      <c r="RYY8" s="27"/>
      <c r="RYZ8" s="27"/>
      <c r="RZA8" s="27"/>
      <c r="RZB8" s="27"/>
      <c r="RZC8" s="27"/>
      <c r="RZD8" s="27"/>
      <c r="RZE8" s="27"/>
      <c r="RZF8" s="27"/>
      <c r="RZG8" s="27"/>
      <c r="RZH8" s="27"/>
      <c r="RZI8" s="27"/>
      <c r="RZJ8" s="27"/>
      <c r="RZK8" s="27"/>
      <c r="RZL8" s="27"/>
      <c r="RZM8" s="27"/>
      <c r="RZN8" s="27"/>
      <c r="RZO8" s="27"/>
      <c r="RZP8" s="27"/>
      <c r="RZQ8" s="27"/>
      <c r="RZR8" s="27"/>
      <c r="RZS8" s="27"/>
      <c r="RZT8" s="27"/>
      <c r="RZU8" s="27"/>
      <c r="RZV8" s="27"/>
      <c r="RZW8" s="27"/>
      <c r="RZX8" s="27"/>
      <c r="RZY8" s="27"/>
      <c r="RZZ8" s="27"/>
      <c r="SAA8" s="27"/>
      <c r="SAB8" s="27"/>
      <c r="SAC8" s="27"/>
      <c r="SAD8" s="27"/>
      <c r="SAE8" s="27"/>
      <c r="SAF8" s="27"/>
      <c r="SAG8" s="27"/>
      <c r="SAH8" s="27"/>
      <c r="SAI8" s="27"/>
      <c r="SAJ8" s="27"/>
      <c r="SAK8" s="27"/>
      <c r="SAL8" s="27"/>
      <c r="SAM8" s="27"/>
      <c r="SAN8" s="27"/>
      <c r="SAO8" s="27"/>
      <c r="SAP8" s="27"/>
      <c r="SAQ8" s="27"/>
      <c r="SAR8" s="27"/>
      <c r="SAS8" s="27"/>
      <c r="SAT8" s="27"/>
      <c r="SAU8" s="27"/>
      <c r="SAV8" s="27"/>
      <c r="SAW8" s="27"/>
      <c r="SAX8" s="27"/>
      <c r="SAY8" s="27"/>
      <c r="SAZ8" s="27"/>
      <c r="SBA8" s="27"/>
      <c r="SBB8" s="27"/>
      <c r="SBC8" s="27"/>
      <c r="SBD8" s="27"/>
      <c r="SBE8" s="27"/>
      <c r="SBF8" s="27"/>
      <c r="SBG8" s="27"/>
      <c r="SBH8" s="27"/>
      <c r="SBI8" s="27"/>
      <c r="SBJ8" s="27"/>
      <c r="SBK8" s="27"/>
      <c r="SBL8" s="27"/>
      <c r="SBM8" s="27"/>
      <c r="SBN8" s="27"/>
      <c r="SBO8" s="27"/>
      <c r="SBP8" s="27"/>
      <c r="SBQ8" s="27"/>
      <c r="SBR8" s="27"/>
      <c r="SBS8" s="27"/>
      <c r="SBT8" s="27"/>
      <c r="SBU8" s="27"/>
      <c r="SBV8" s="27"/>
      <c r="SBW8" s="27"/>
      <c r="SBX8" s="27"/>
      <c r="SBY8" s="27"/>
      <c r="SBZ8" s="27"/>
      <c r="SCA8" s="27"/>
      <c r="SCB8" s="27"/>
      <c r="SCC8" s="27"/>
      <c r="SCD8" s="27"/>
      <c r="SCE8" s="27"/>
      <c r="SCF8" s="27"/>
      <c r="SCG8" s="27"/>
      <c r="SCH8" s="27"/>
      <c r="SCI8" s="27"/>
      <c r="SCJ8" s="27"/>
      <c r="SCK8" s="27"/>
      <c r="SCL8" s="27"/>
      <c r="SCM8" s="27"/>
      <c r="SCN8" s="27"/>
      <c r="SCO8" s="27"/>
      <c r="SCP8" s="27"/>
      <c r="SCQ8" s="27"/>
      <c r="SCR8" s="27"/>
      <c r="SCS8" s="27"/>
      <c r="SCT8" s="27"/>
      <c r="SCU8" s="27"/>
      <c r="SCV8" s="27"/>
      <c r="SCW8" s="27"/>
      <c r="SCX8" s="27"/>
      <c r="SCY8" s="27"/>
      <c r="SCZ8" s="27"/>
      <c r="SDA8" s="27"/>
      <c r="SDB8" s="27"/>
      <c r="SDC8" s="27"/>
      <c r="SDD8" s="27"/>
      <c r="SDE8" s="27"/>
      <c r="SDF8" s="27"/>
      <c r="SDG8" s="27"/>
      <c r="SDH8" s="27"/>
      <c r="SDI8" s="27"/>
      <c r="SDJ8" s="27"/>
      <c r="SDK8" s="27"/>
      <c r="SDL8" s="27"/>
      <c r="SDM8" s="27"/>
      <c r="SDN8" s="27"/>
      <c r="SDO8" s="27"/>
      <c r="SDP8" s="27"/>
      <c r="SDQ8" s="27"/>
      <c r="SDR8" s="27"/>
      <c r="SDS8" s="27"/>
      <c r="SDT8" s="27"/>
      <c r="SDU8" s="27"/>
      <c r="SDV8" s="27"/>
      <c r="SDW8" s="27"/>
      <c r="SDX8" s="27"/>
      <c r="SDY8" s="27"/>
      <c r="SDZ8" s="27"/>
      <c r="SEA8" s="27"/>
      <c r="SEB8" s="27"/>
      <c r="SEC8" s="27"/>
      <c r="SED8" s="27"/>
      <c r="SEE8" s="27"/>
      <c r="SEF8" s="27"/>
      <c r="SEG8" s="27"/>
      <c r="SEH8" s="27"/>
      <c r="SEI8" s="27"/>
      <c r="SEJ8" s="27"/>
      <c r="SEK8" s="27"/>
      <c r="SEL8" s="27"/>
      <c r="SEM8" s="27"/>
      <c r="SEN8" s="27"/>
      <c r="SEO8" s="27"/>
      <c r="SEP8" s="27"/>
      <c r="SEQ8" s="27"/>
      <c r="SER8" s="27"/>
      <c r="SES8" s="27"/>
      <c r="SET8" s="27"/>
      <c r="SEU8" s="27"/>
      <c r="SEV8" s="27"/>
      <c r="SEW8" s="27"/>
      <c r="SEX8" s="27"/>
      <c r="SEY8" s="27"/>
      <c r="SEZ8" s="27"/>
      <c r="SFA8" s="27"/>
      <c r="SFB8" s="27"/>
      <c r="SFC8" s="27"/>
      <c r="SFD8" s="27"/>
      <c r="SFE8" s="27"/>
      <c r="SFF8" s="27"/>
      <c r="SFG8" s="27"/>
      <c r="SFH8" s="27"/>
      <c r="SFI8" s="27"/>
      <c r="SFJ8" s="27"/>
      <c r="SFK8" s="27"/>
      <c r="SFL8" s="27"/>
      <c r="SFM8" s="27"/>
      <c r="SFN8" s="27"/>
      <c r="SFO8" s="27"/>
      <c r="SFP8" s="27"/>
      <c r="SFQ8" s="27"/>
      <c r="SFR8" s="27"/>
      <c r="SFS8" s="27"/>
      <c r="SFT8" s="27"/>
      <c r="SFU8" s="27"/>
      <c r="SFV8" s="27"/>
      <c r="SFW8" s="27"/>
      <c r="SFX8" s="27"/>
      <c r="SFY8" s="27"/>
      <c r="SFZ8" s="27"/>
      <c r="SGA8" s="27"/>
      <c r="SGB8" s="27"/>
      <c r="SGC8" s="27"/>
      <c r="SGD8" s="27"/>
      <c r="SGE8" s="27"/>
      <c r="SGF8" s="27"/>
      <c r="SGG8" s="27"/>
      <c r="SGH8" s="27"/>
      <c r="SGI8" s="27"/>
      <c r="SGJ8" s="27"/>
      <c r="SGK8" s="27"/>
      <c r="SGL8" s="27"/>
      <c r="SGM8" s="27"/>
      <c r="SGN8" s="27"/>
      <c r="SGO8" s="27"/>
      <c r="SGP8" s="27"/>
      <c r="SGQ8" s="27"/>
      <c r="SGR8" s="27"/>
      <c r="SGS8" s="27"/>
      <c r="SGT8" s="27"/>
      <c r="SGU8" s="27"/>
      <c r="SGV8" s="27"/>
      <c r="SGW8" s="27"/>
      <c r="SGX8" s="27"/>
      <c r="SGY8" s="27"/>
      <c r="SGZ8" s="27"/>
      <c r="SHA8" s="27"/>
      <c r="SHB8" s="27"/>
      <c r="SHC8" s="27"/>
      <c r="SHD8" s="27"/>
      <c r="SHE8" s="27"/>
      <c r="SHF8" s="27"/>
      <c r="SHG8" s="27"/>
      <c r="SHH8" s="27"/>
      <c r="SHI8" s="27"/>
      <c r="SHJ8" s="27"/>
      <c r="SHK8" s="27"/>
      <c r="SHL8" s="27"/>
      <c r="SHM8" s="27"/>
      <c r="SHN8" s="27"/>
      <c r="SHO8" s="27"/>
      <c r="SHP8" s="27"/>
      <c r="SHQ8" s="27"/>
      <c r="SHR8" s="27"/>
      <c r="SHS8" s="27"/>
      <c r="SHT8" s="27"/>
      <c r="SHU8" s="27"/>
      <c r="SHV8" s="27"/>
      <c r="SHW8" s="27"/>
      <c r="SHX8" s="27"/>
      <c r="SHY8" s="27"/>
      <c r="SHZ8" s="27"/>
      <c r="SIA8" s="27"/>
      <c r="SIB8" s="27"/>
      <c r="SIC8" s="27"/>
      <c r="SID8" s="27"/>
      <c r="SIE8" s="27"/>
      <c r="SIF8" s="27"/>
      <c r="SIG8" s="27"/>
      <c r="SIH8" s="27"/>
      <c r="SII8" s="27"/>
      <c r="SIJ8" s="27"/>
      <c r="SIK8" s="27"/>
      <c r="SIL8" s="27"/>
      <c r="SIM8" s="27"/>
      <c r="SIN8" s="27"/>
      <c r="SIO8" s="27"/>
      <c r="SIP8" s="27"/>
      <c r="SIQ8" s="27"/>
      <c r="SIR8" s="27"/>
      <c r="SIS8" s="27"/>
      <c r="SIT8" s="27"/>
      <c r="SIU8" s="27"/>
      <c r="SIV8" s="27"/>
      <c r="SIW8" s="27"/>
      <c r="SIX8" s="27"/>
      <c r="SIY8" s="27"/>
      <c r="SIZ8" s="27"/>
      <c r="SJA8" s="27"/>
      <c r="SJB8" s="27"/>
      <c r="SJC8" s="27"/>
      <c r="SJD8" s="27"/>
      <c r="SJE8" s="27"/>
      <c r="SJF8" s="27"/>
      <c r="SJG8" s="27"/>
      <c r="SJH8" s="27"/>
      <c r="SJI8" s="27"/>
      <c r="SJJ8" s="27"/>
      <c r="SJK8" s="27"/>
      <c r="SJL8" s="27"/>
      <c r="SJM8" s="27"/>
      <c r="SJN8" s="27"/>
      <c r="SJO8" s="27"/>
      <c r="SJP8" s="27"/>
      <c r="SJQ8" s="27"/>
      <c r="SJR8" s="27"/>
      <c r="SJS8" s="27"/>
      <c r="SJT8" s="27"/>
      <c r="SJU8" s="27"/>
      <c r="SJV8" s="27"/>
      <c r="SJW8" s="27"/>
      <c r="SJX8" s="27"/>
      <c r="SJY8" s="27"/>
      <c r="SJZ8" s="27"/>
      <c r="SKA8" s="27"/>
      <c r="SKB8" s="27"/>
      <c r="SKC8" s="27"/>
      <c r="SKD8" s="27"/>
      <c r="SKE8" s="27"/>
      <c r="SKF8" s="27"/>
      <c r="SKG8" s="27"/>
      <c r="SKH8" s="27"/>
      <c r="SKI8" s="27"/>
      <c r="SKJ8" s="27"/>
      <c r="SKK8" s="27"/>
      <c r="SKL8" s="27"/>
      <c r="SKM8" s="27"/>
      <c r="SKN8" s="27"/>
      <c r="SKO8" s="27"/>
      <c r="SKP8" s="27"/>
      <c r="SKQ8" s="27"/>
      <c r="SKR8" s="27"/>
      <c r="SKS8" s="27"/>
      <c r="SKT8" s="27"/>
      <c r="SKU8" s="27"/>
      <c r="SKV8" s="27"/>
      <c r="SKW8" s="27"/>
      <c r="SKX8" s="27"/>
      <c r="SKY8" s="27"/>
      <c r="SKZ8" s="27"/>
      <c r="SLA8" s="27"/>
      <c r="SLB8" s="27"/>
      <c r="SLC8" s="27"/>
      <c r="SLD8" s="27"/>
      <c r="SLE8" s="27"/>
      <c r="SLF8" s="27"/>
      <c r="SLG8" s="27"/>
      <c r="SLH8" s="27"/>
      <c r="SLI8" s="27"/>
      <c r="SLJ8" s="27"/>
      <c r="SLK8" s="27"/>
      <c r="SLL8" s="27"/>
      <c r="SLM8" s="27"/>
      <c r="SLN8" s="27"/>
      <c r="SLO8" s="27"/>
      <c r="SLP8" s="27"/>
      <c r="SLQ8" s="27"/>
      <c r="SLR8" s="27"/>
      <c r="SLS8" s="27"/>
      <c r="SLT8" s="27"/>
      <c r="SLU8" s="27"/>
      <c r="SLV8" s="27"/>
      <c r="SLW8" s="27"/>
      <c r="SLX8" s="27"/>
      <c r="SLY8" s="27"/>
      <c r="SLZ8" s="27"/>
      <c r="SMA8" s="27"/>
      <c r="SMB8" s="27"/>
      <c r="SMC8" s="27"/>
      <c r="SMD8" s="27"/>
      <c r="SME8" s="27"/>
      <c r="SMF8" s="27"/>
      <c r="SMG8" s="27"/>
      <c r="SMH8" s="27"/>
      <c r="SMI8" s="27"/>
      <c r="SMJ8" s="27"/>
      <c r="SMK8" s="27"/>
      <c r="SML8" s="27"/>
      <c r="SMM8" s="27"/>
      <c r="SMN8" s="27"/>
      <c r="SMO8" s="27"/>
      <c r="SMP8" s="27"/>
      <c r="SMQ8" s="27"/>
      <c r="SMR8" s="27"/>
      <c r="SMS8" s="27"/>
      <c r="SMT8" s="27"/>
      <c r="SMU8" s="27"/>
      <c r="SMV8" s="27"/>
      <c r="SMW8" s="27"/>
      <c r="SMX8" s="27"/>
      <c r="SMY8" s="27"/>
      <c r="SMZ8" s="27"/>
      <c r="SNA8" s="27"/>
      <c r="SNB8" s="27"/>
      <c r="SNC8" s="27"/>
      <c r="SND8" s="27"/>
      <c r="SNE8" s="27"/>
      <c r="SNF8" s="27"/>
      <c r="SNG8" s="27"/>
      <c r="SNH8" s="27"/>
      <c r="SNI8" s="27"/>
      <c r="SNJ8" s="27"/>
      <c r="SNK8" s="27"/>
      <c r="SNL8" s="27"/>
      <c r="SNM8" s="27"/>
      <c r="SNN8" s="27"/>
      <c r="SNO8" s="27"/>
      <c r="SNP8" s="27"/>
      <c r="SNQ8" s="27"/>
      <c r="SNR8" s="27"/>
      <c r="SNS8" s="27"/>
      <c r="SNT8" s="27"/>
      <c r="SNU8" s="27"/>
      <c r="SNV8" s="27"/>
      <c r="SNW8" s="27"/>
      <c r="SNX8" s="27"/>
      <c r="SNY8" s="27"/>
      <c r="SNZ8" s="27"/>
      <c r="SOA8" s="27"/>
      <c r="SOB8" s="27"/>
      <c r="SOC8" s="27"/>
      <c r="SOD8" s="27"/>
      <c r="SOE8" s="27"/>
      <c r="SOF8" s="27"/>
      <c r="SOG8" s="27"/>
      <c r="SOH8" s="27"/>
      <c r="SOI8" s="27"/>
      <c r="SOJ8" s="27"/>
      <c r="SOK8" s="27"/>
      <c r="SOL8" s="27"/>
      <c r="SOM8" s="27"/>
      <c r="SON8" s="27"/>
      <c r="SOO8" s="27"/>
      <c r="SOP8" s="27"/>
      <c r="SOQ8" s="27"/>
      <c r="SOR8" s="27"/>
      <c r="SOS8" s="27"/>
      <c r="SOT8" s="27"/>
      <c r="SOU8" s="27"/>
      <c r="SOV8" s="27"/>
      <c r="SOW8" s="27"/>
      <c r="SOX8" s="27"/>
      <c r="SOY8" s="27"/>
      <c r="SOZ8" s="27"/>
      <c r="SPA8" s="27"/>
      <c r="SPB8" s="27"/>
      <c r="SPC8" s="27"/>
      <c r="SPD8" s="27"/>
      <c r="SPE8" s="27"/>
      <c r="SPF8" s="27"/>
      <c r="SPG8" s="27"/>
      <c r="SPH8" s="27"/>
      <c r="SPI8" s="27"/>
      <c r="SPJ8" s="27"/>
      <c r="SPK8" s="27"/>
      <c r="SPL8" s="27"/>
      <c r="SPM8" s="27"/>
      <c r="SPN8" s="27"/>
      <c r="SPO8" s="27"/>
      <c r="SPP8" s="27"/>
      <c r="SPQ8" s="27"/>
      <c r="SPR8" s="27"/>
      <c r="SPS8" s="27"/>
      <c r="SPT8" s="27"/>
      <c r="SPU8" s="27"/>
      <c r="SPV8" s="27"/>
      <c r="SPW8" s="27"/>
      <c r="SPX8" s="27"/>
      <c r="SPY8" s="27"/>
      <c r="SPZ8" s="27"/>
      <c r="SQA8" s="27"/>
      <c r="SQB8" s="27"/>
      <c r="SQC8" s="27"/>
      <c r="SQD8" s="27"/>
      <c r="SQE8" s="27"/>
      <c r="SQF8" s="27"/>
      <c r="SQG8" s="27"/>
      <c r="SQH8" s="27"/>
      <c r="SQI8" s="27"/>
      <c r="SQJ8" s="27"/>
      <c r="SQK8" s="27"/>
      <c r="SQL8" s="27"/>
      <c r="SQM8" s="27"/>
      <c r="SQN8" s="27"/>
      <c r="SQO8" s="27"/>
      <c r="SQP8" s="27"/>
      <c r="SQQ8" s="27"/>
      <c r="SQR8" s="27"/>
      <c r="SQS8" s="27"/>
      <c r="SQT8" s="27"/>
      <c r="SQU8" s="27"/>
      <c r="SQV8" s="27"/>
      <c r="SQW8" s="27"/>
      <c r="SQX8" s="27"/>
      <c r="SQY8" s="27"/>
      <c r="SQZ8" s="27"/>
      <c r="SRA8" s="27"/>
      <c r="SRB8" s="27"/>
      <c r="SRC8" s="27"/>
      <c r="SRD8" s="27"/>
      <c r="SRE8" s="27"/>
      <c r="SRF8" s="27"/>
      <c r="SRG8" s="27"/>
      <c r="SRH8" s="27"/>
      <c r="SRI8" s="27"/>
      <c r="SRJ8" s="27"/>
      <c r="SRK8" s="27"/>
      <c r="SRL8" s="27"/>
      <c r="SRM8" s="27"/>
      <c r="SRN8" s="27"/>
      <c r="SRO8" s="27"/>
      <c r="SRP8" s="27"/>
      <c r="SRQ8" s="27"/>
      <c r="SRR8" s="27"/>
      <c r="SRS8" s="27"/>
      <c r="SRT8" s="27"/>
      <c r="SRU8" s="27"/>
      <c r="SRV8" s="27"/>
      <c r="SRW8" s="27"/>
      <c r="SRX8" s="27"/>
      <c r="SRY8" s="27"/>
      <c r="SRZ8" s="27"/>
      <c r="SSA8" s="27"/>
      <c r="SSB8" s="27"/>
      <c r="SSC8" s="27"/>
      <c r="SSD8" s="27"/>
      <c r="SSE8" s="27"/>
      <c r="SSF8" s="27"/>
      <c r="SSG8" s="27"/>
      <c r="SSH8" s="27"/>
      <c r="SSI8" s="27"/>
      <c r="SSJ8" s="27"/>
      <c r="SSK8" s="27"/>
      <c r="SSL8" s="27"/>
      <c r="SSM8" s="27"/>
      <c r="SSN8" s="27"/>
      <c r="SSO8" s="27"/>
      <c r="SSP8" s="27"/>
      <c r="SSQ8" s="27"/>
      <c r="SSR8" s="27"/>
      <c r="SSS8" s="27"/>
      <c r="SST8" s="27"/>
      <c r="SSU8" s="27"/>
      <c r="SSV8" s="27"/>
      <c r="SSW8" s="27"/>
      <c r="SSX8" s="27"/>
      <c r="SSY8" s="27"/>
      <c r="SSZ8" s="27"/>
      <c r="STA8" s="27"/>
      <c r="STB8" s="27"/>
      <c r="STC8" s="27"/>
      <c r="STD8" s="27"/>
      <c r="STE8" s="27"/>
      <c r="STF8" s="27"/>
      <c r="STG8" s="27"/>
      <c r="STH8" s="27"/>
      <c r="STI8" s="27"/>
      <c r="STJ8" s="27"/>
      <c r="STK8" s="27"/>
      <c r="STL8" s="27"/>
      <c r="STM8" s="27"/>
      <c r="STN8" s="27"/>
      <c r="STO8" s="27"/>
      <c r="STP8" s="27"/>
      <c r="STQ8" s="27"/>
      <c r="STR8" s="27"/>
      <c r="STS8" s="27"/>
      <c r="STT8" s="27"/>
      <c r="STU8" s="27"/>
      <c r="STV8" s="27"/>
      <c r="STW8" s="27"/>
      <c r="STX8" s="27"/>
      <c r="STY8" s="27"/>
      <c r="STZ8" s="27"/>
      <c r="SUA8" s="27"/>
      <c r="SUB8" s="27"/>
      <c r="SUC8" s="27"/>
      <c r="SUD8" s="27"/>
      <c r="SUE8" s="27"/>
      <c r="SUF8" s="27"/>
      <c r="SUG8" s="27"/>
      <c r="SUH8" s="27"/>
      <c r="SUI8" s="27"/>
      <c r="SUJ8" s="27"/>
      <c r="SUK8" s="27"/>
      <c r="SUL8" s="27"/>
      <c r="SUM8" s="27"/>
      <c r="SUN8" s="27"/>
      <c r="SUO8" s="27"/>
      <c r="SUP8" s="27"/>
      <c r="SUQ8" s="27"/>
      <c r="SUR8" s="27"/>
      <c r="SUS8" s="27"/>
      <c r="SUT8" s="27"/>
      <c r="SUU8" s="27"/>
      <c r="SUV8" s="27"/>
      <c r="SUW8" s="27"/>
      <c r="SUX8" s="27"/>
      <c r="SUY8" s="27"/>
      <c r="SUZ8" s="27"/>
      <c r="SVA8" s="27"/>
      <c r="SVB8" s="27"/>
      <c r="SVC8" s="27"/>
      <c r="SVD8" s="27"/>
      <c r="SVE8" s="27"/>
      <c r="SVF8" s="27"/>
      <c r="SVG8" s="27"/>
      <c r="SVH8" s="27"/>
      <c r="SVI8" s="27"/>
      <c r="SVJ8" s="27"/>
      <c r="SVK8" s="27"/>
      <c r="SVL8" s="27"/>
      <c r="SVM8" s="27"/>
      <c r="SVN8" s="27"/>
      <c r="SVO8" s="27"/>
      <c r="SVP8" s="27"/>
      <c r="SVQ8" s="27"/>
      <c r="SVR8" s="27"/>
      <c r="SVS8" s="27"/>
      <c r="SVT8" s="27"/>
      <c r="SVU8" s="27"/>
      <c r="SVV8" s="27"/>
      <c r="SVW8" s="27"/>
      <c r="SVX8" s="27"/>
      <c r="SVY8" s="27"/>
      <c r="SVZ8" s="27"/>
      <c r="SWA8" s="27"/>
      <c r="SWB8" s="27"/>
      <c r="SWC8" s="27"/>
      <c r="SWD8" s="27"/>
      <c r="SWE8" s="27"/>
      <c r="SWF8" s="27"/>
      <c r="SWG8" s="27"/>
      <c r="SWH8" s="27"/>
      <c r="SWI8" s="27"/>
      <c r="SWJ8" s="27"/>
      <c r="SWK8" s="27"/>
      <c r="SWL8" s="27"/>
      <c r="SWM8" s="27"/>
      <c r="SWN8" s="27"/>
      <c r="SWO8" s="27"/>
      <c r="SWP8" s="27"/>
      <c r="SWQ8" s="27"/>
      <c r="SWR8" s="27"/>
      <c r="SWS8" s="27"/>
      <c r="SWT8" s="27"/>
      <c r="SWU8" s="27"/>
      <c r="SWV8" s="27"/>
      <c r="SWW8" s="27"/>
      <c r="SWX8" s="27"/>
      <c r="SWY8" s="27"/>
      <c r="SWZ8" s="27"/>
      <c r="SXA8" s="27"/>
      <c r="SXB8" s="27"/>
      <c r="SXC8" s="27"/>
      <c r="SXD8" s="27"/>
      <c r="SXE8" s="27"/>
      <c r="SXF8" s="27"/>
      <c r="SXG8" s="27"/>
      <c r="SXH8" s="27"/>
      <c r="SXI8" s="27"/>
      <c r="SXJ8" s="27"/>
      <c r="SXK8" s="27"/>
      <c r="SXL8" s="27"/>
      <c r="SXM8" s="27"/>
      <c r="SXN8" s="27"/>
      <c r="SXO8" s="27"/>
      <c r="SXP8" s="27"/>
      <c r="SXQ8" s="27"/>
      <c r="SXR8" s="27"/>
      <c r="SXS8" s="27"/>
      <c r="SXT8" s="27"/>
      <c r="SXU8" s="27"/>
      <c r="SXV8" s="27"/>
      <c r="SXW8" s="27"/>
      <c r="SXX8" s="27"/>
      <c r="SXY8" s="27"/>
      <c r="SXZ8" s="27"/>
      <c r="SYA8" s="27"/>
      <c r="SYB8" s="27"/>
      <c r="SYC8" s="27"/>
      <c r="SYD8" s="27"/>
      <c r="SYE8" s="27"/>
      <c r="SYF8" s="27"/>
      <c r="SYG8" s="27"/>
      <c r="SYH8" s="27"/>
      <c r="SYI8" s="27"/>
      <c r="SYJ8" s="27"/>
      <c r="SYK8" s="27"/>
      <c r="SYL8" s="27"/>
      <c r="SYM8" s="27"/>
      <c r="SYN8" s="27"/>
      <c r="SYO8" s="27"/>
      <c r="SYP8" s="27"/>
      <c r="SYQ8" s="27"/>
      <c r="SYR8" s="27"/>
      <c r="SYS8" s="27"/>
      <c r="SYT8" s="27"/>
      <c r="SYU8" s="27"/>
      <c r="SYV8" s="27"/>
      <c r="SYW8" s="27"/>
      <c r="SYX8" s="27"/>
      <c r="SYY8" s="27"/>
      <c r="SYZ8" s="27"/>
      <c r="SZA8" s="27"/>
      <c r="SZB8" s="27"/>
      <c r="SZC8" s="27"/>
      <c r="SZD8" s="27"/>
      <c r="SZE8" s="27"/>
      <c r="SZF8" s="27"/>
      <c r="SZG8" s="27"/>
      <c r="SZH8" s="27"/>
      <c r="SZI8" s="27"/>
      <c r="SZJ8" s="27"/>
      <c r="SZK8" s="27"/>
      <c r="SZL8" s="27"/>
      <c r="SZM8" s="27"/>
      <c r="SZN8" s="27"/>
      <c r="SZO8" s="27"/>
      <c r="SZP8" s="27"/>
      <c r="SZQ8" s="27"/>
      <c r="SZR8" s="27"/>
      <c r="SZS8" s="27"/>
      <c r="SZT8" s="27"/>
      <c r="SZU8" s="27"/>
      <c r="SZV8" s="27"/>
      <c r="SZW8" s="27"/>
      <c r="SZX8" s="27"/>
      <c r="SZY8" s="27"/>
      <c r="SZZ8" s="27"/>
      <c r="TAA8" s="27"/>
      <c r="TAB8" s="27"/>
      <c r="TAC8" s="27"/>
      <c r="TAD8" s="27"/>
      <c r="TAE8" s="27"/>
      <c r="TAF8" s="27"/>
      <c r="TAG8" s="27"/>
      <c r="TAH8" s="27"/>
      <c r="TAI8" s="27"/>
      <c r="TAJ8" s="27"/>
      <c r="TAK8" s="27"/>
      <c r="TAL8" s="27"/>
      <c r="TAM8" s="27"/>
      <c r="TAN8" s="27"/>
      <c r="TAO8" s="27"/>
      <c r="TAP8" s="27"/>
      <c r="TAQ8" s="27"/>
      <c r="TAR8" s="27"/>
      <c r="TAS8" s="27"/>
      <c r="TAT8" s="27"/>
      <c r="TAU8" s="27"/>
      <c r="TAV8" s="27"/>
      <c r="TAW8" s="27"/>
      <c r="TAX8" s="27"/>
      <c r="TAY8" s="27"/>
      <c r="TAZ8" s="27"/>
      <c r="TBA8" s="27"/>
      <c r="TBB8" s="27"/>
      <c r="TBC8" s="27"/>
      <c r="TBD8" s="27"/>
      <c r="TBE8" s="27"/>
      <c r="TBF8" s="27"/>
      <c r="TBG8" s="27"/>
      <c r="TBH8" s="27"/>
      <c r="TBI8" s="27"/>
      <c r="TBJ8" s="27"/>
      <c r="TBK8" s="27"/>
      <c r="TBL8" s="27"/>
      <c r="TBM8" s="27"/>
      <c r="TBN8" s="27"/>
      <c r="TBO8" s="27"/>
      <c r="TBP8" s="27"/>
      <c r="TBQ8" s="27"/>
      <c r="TBR8" s="27"/>
      <c r="TBS8" s="27"/>
      <c r="TBT8" s="27"/>
      <c r="TBU8" s="27"/>
      <c r="TBV8" s="27"/>
      <c r="TBW8" s="27"/>
      <c r="TBX8" s="27"/>
      <c r="TBY8" s="27"/>
      <c r="TBZ8" s="27"/>
      <c r="TCA8" s="27"/>
      <c r="TCB8" s="27"/>
      <c r="TCC8" s="27"/>
      <c r="TCD8" s="27"/>
      <c r="TCE8" s="27"/>
      <c r="TCF8" s="27"/>
      <c r="TCG8" s="27"/>
      <c r="TCH8" s="27"/>
      <c r="TCI8" s="27"/>
      <c r="TCJ8" s="27"/>
      <c r="TCK8" s="27"/>
      <c r="TCL8" s="27"/>
      <c r="TCM8" s="27"/>
      <c r="TCN8" s="27"/>
      <c r="TCO8" s="27"/>
      <c r="TCP8" s="27"/>
      <c r="TCQ8" s="27"/>
      <c r="TCR8" s="27"/>
      <c r="TCS8" s="27"/>
      <c r="TCT8" s="27"/>
      <c r="TCU8" s="27"/>
      <c r="TCV8" s="27"/>
      <c r="TCW8" s="27"/>
      <c r="TCX8" s="27"/>
      <c r="TCY8" s="27"/>
      <c r="TCZ8" s="27"/>
      <c r="TDA8" s="27"/>
      <c r="TDB8" s="27"/>
      <c r="TDC8" s="27"/>
      <c r="TDD8" s="27"/>
      <c r="TDE8" s="27"/>
      <c r="TDF8" s="27"/>
      <c r="TDG8" s="27"/>
      <c r="TDH8" s="27"/>
      <c r="TDI8" s="27"/>
      <c r="TDJ8" s="27"/>
      <c r="TDK8" s="27"/>
      <c r="TDL8" s="27"/>
      <c r="TDM8" s="27"/>
      <c r="TDN8" s="27"/>
      <c r="TDO8" s="27"/>
      <c r="TDP8" s="27"/>
      <c r="TDQ8" s="27"/>
      <c r="TDR8" s="27"/>
      <c r="TDS8" s="27"/>
      <c r="TDT8" s="27"/>
      <c r="TDU8" s="27"/>
      <c r="TDV8" s="27"/>
      <c r="TDW8" s="27"/>
      <c r="TDX8" s="27"/>
      <c r="TDY8" s="27"/>
      <c r="TDZ8" s="27"/>
      <c r="TEA8" s="27"/>
      <c r="TEB8" s="27"/>
      <c r="TEC8" s="27"/>
      <c r="TED8" s="27"/>
      <c r="TEE8" s="27"/>
      <c r="TEF8" s="27"/>
      <c r="TEG8" s="27"/>
      <c r="TEH8" s="27"/>
      <c r="TEI8" s="27"/>
      <c r="TEJ8" s="27"/>
      <c r="TEK8" s="27"/>
      <c r="TEL8" s="27"/>
      <c r="TEM8" s="27"/>
      <c r="TEN8" s="27"/>
      <c r="TEO8" s="27"/>
      <c r="TEP8" s="27"/>
      <c r="TEQ8" s="27"/>
      <c r="TER8" s="27"/>
      <c r="TES8" s="27"/>
      <c r="TET8" s="27"/>
      <c r="TEU8" s="27"/>
      <c r="TEV8" s="27"/>
      <c r="TEW8" s="27"/>
      <c r="TEX8" s="27"/>
      <c r="TEY8" s="27"/>
      <c r="TEZ8" s="27"/>
      <c r="TFA8" s="27"/>
      <c r="TFB8" s="27"/>
      <c r="TFC8" s="27"/>
      <c r="TFD8" s="27"/>
      <c r="TFE8" s="27"/>
      <c r="TFF8" s="27"/>
      <c r="TFG8" s="27"/>
      <c r="TFH8" s="27"/>
      <c r="TFI8" s="27"/>
      <c r="TFJ8" s="27"/>
      <c r="TFK8" s="27"/>
      <c r="TFL8" s="27"/>
      <c r="TFM8" s="27"/>
      <c r="TFN8" s="27"/>
      <c r="TFO8" s="27"/>
      <c r="TFP8" s="27"/>
      <c r="TFQ8" s="27"/>
      <c r="TFR8" s="27"/>
      <c r="TFS8" s="27"/>
      <c r="TFT8" s="27"/>
      <c r="TFU8" s="27"/>
      <c r="TFV8" s="27"/>
      <c r="TFW8" s="27"/>
      <c r="TFX8" s="27"/>
      <c r="TFY8" s="27"/>
      <c r="TFZ8" s="27"/>
      <c r="TGA8" s="27"/>
      <c r="TGB8" s="27"/>
      <c r="TGC8" s="27"/>
      <c r="TGD8" s="27"/>
      <c r="TGE8" s="27"/>
      <c r="TGF8" s="27"/>
      <c r="TGG8" s="27"/>
      <c r="TGH8" s="27"/>
      <c r="TGI8" s="27"/>
      <c r="TGJ8" s="27"/>
      <c r="TGK8" s="27"/>
      <c r="TGL8" s="27"/>
      <c r="TGM8" s="27"/>
      <c r="TGN8" s="27"/>
      <c r="TGO8" s="27"/>
      <c r="TGP8" s="27"/>
      <c r="TGQ8" s="27"/>
      <c r="TGR8" s="27"/>
      <c r="TGS8" s="27"/>
      <c r="TGT8" s="27"/>
      <c r="TGU8" s="27"/>
      <c r="TGV8" s="27"/>
      <c r="TGW8" s="27"/>
      <c r="TGX8" s="27"/>
      <c r="TGY8" s="27"/>
      <c r="TGZ8" s="27"/>
      <c r="THA8" s="27"/>
      <c r="THB8" s="27"/>
      <c r="THC8" s="27"/>
      <c r="THD8" s="27"/>
      <c r="THE8" s="27"/>
      <c r="THF8" s="27"/>
      <c r="THG8" s="27"/>
      <c r="THH8" s="27"/>
      <c r="THI8" s="27"/>
      <c r="THJ8" s="27"/>
      <c r="THK8" s="27"/>
      <c r="THL8" s="27"/>
      <c r="THM8" s="27"/>
      <c r="THN8" s="27"/>
      <c r="THO8" s="27"/>
      <c r="THP8" s="27"/>
      <c r="THQ8" s="27"/>
      <c r="THR8" s="27"/>
      <c r="THS8" s="27"/>
      <c r="THT8" s="27"/>
      <c r="THU8" s="27"/>
      <c r="THV8" s="27"/>
      <c r="THW8" s="27"/>
      <c r="THX8" s="27"/>
      <c r="THY8" s="27"/>
      <c r="THZ8" s="27"/>
      <c r="TIA8" s="27"/>
      <c r="TIB8" s="27"/>
      <c r="TIC8" s="27"/>
      <c r="TID8" s="27"/>
      <c r="TIE8" s="27"/>
      <c r="TIF8" s="27"/>
      <c r="TIG8" s="27"/>
      <c r="TIH8" s="27"/>
      <c r="TII8" s="27"/>
      <c r="TIJ8" s="27"/>
      <c r="TIK8" s="27"/>
      <c r="TIL8" s="27"/>
      <c r="TIM8" s="27"/>
      <c r="TIN8" s="27"/>
      <c r="TIO8" s="27"/>
      <c r="TIP8" s="27"/>
      <c r="TIQ8" s="27"/>
      <c r="TIR8" s="27"/>
      <c r="TIS8" s="27"/>
      <c r="TIT8" s="27"/>
      <c r="TIU8" s="27"/>
      <c r="TIV8" s="27"/>
      <c r="TIW8" s="27"/>
      <c r="TIX8" s="27"/>
      <c r="TIY8" s="27"/>
      <c r="TIZ8" s="27"/>
      <c r="TJA8" s="27"/>
      <c r="TJB8" s="27"/>
      <c r="TJC8" s="27"/>
      <c r="TJD8" s="27"/>
      <c r="TJE8" s="27"/>
      <c r="TJF8" s="27"/>
      <c r="TJG8" s="27"/>
      <c r="TJH8" s="27"/>
      <c r="TJI8" s="27"/>
      <c r="TJJ8" s="27"/>
      <c r="TJK8" s="27"/>
      <c r="TJL8" s="27"/>
      <c r="TJM8" s="27"/>
      <c r="TJN8" s="27"/>
      <c r="TJO8" s="27"/>
      <c r="TJP8" s="27"/>
      <c r="TJQ8" s="27"/>
      <c r="TJR8" s="27"/>
      <c r="TJS8" s="27"/>
      <c r="TJT8" s="27"/>
      <c r="TJU8" s="27"/>
      <c r="TJV8" s="27"/>
      <c r="TJW8" s="27"/>
      <c r="TJX8" s="27"/>
      <c r="TJY8" s="27"/>
      <c r="TJZ8" s="27"/>
      <c r="TKA8" s="27"/>
      <c r="TKB8" s="27"/>
      <c r="TKC8" s="27"/>
      <c r="TKD8" s="27"/>
      <c r="TKE8" s="27"/>
      <c r="TKF8" s="27"/>
      <c r="TKG8" s="27"/>
      <c r="TKH8" s="27"/>
      <c r="TKI8" s="27"/>
      <c r="TKJ8" s="27"/>
      <c r="TKK8" s="27"/>
      <c r="TKL8" s="27"/>
      <c r="TKM8" s="27"/>
      <c r="TKN8" s="27"/>
      <c r="TKO8" s="27"/>
      <c r="TKP8" s="27"/>
      <c r="TKQ8" s="27"/>
      <c r="TKR8" s="27"/>
      <c r="TKS8" s="27"/>
      <c r="TKT8" s="27"/>
      <c r="TKU8" s="27"/>
      <c r="TKV8" s="27"/>
      <c r="TKW8" s="27"/>
      <c r="TKX8" s="27"/>
      <c r="TKY8" s="27"/>
      <c r="TKZ8" s="27"/>
      <c r="TLA8" s="27"/>
      <c r="TLB8" s="27"/>
      <c r="TLC8" s="27"/>
      <c r="TLD8" s="27"/>
      <c r="TLE8" s="27"/>
      <c r="TLF8" s="27"/>
      <c r="TLG8" s="27"/>
      <c r="TLH8" s="27"/>
      <c r="TLI8" s="27"/>
      <c r="TLJ8" s="27"/>
      <c r="TLK8" s="27"/>
      <c r="TLL8" s="27"/>
      <c r="TLM8" s="27"/>
      <c r="TLN8" s="27"/>
      <c r="TLO8" s="27"/>
      <c r="TLP8" s="27"/>
      <c r="TLQ8" s="27"/>
      <c r="TLR8" s="27"/>
      <c r="TLS8" s="27"/>
      <c r="TLT8" s="27"/>
      <c r="TLU8" s="27"/>
      <c r="TLV8" s="27"/>
      <c r="TLW8" s="27"/>
      <c r="TLX8" s="27"/>
      <c r="TLY8" s="27"/>
      <c r="TLZ8" s="27"/>
      <c r="TMA8" s="27"/>
      <c r="TMB8" s="27"/>
      <c r="TMC8" s="27"/>
      <c r="TMD8" s="27"/>
      <c r="TME8" s="27"/>
      <c r="TMF8" s="27"/>
      <c r="TMG8" s="27"/>
      <c r="TMH8" s="27"/>
      <c r="TMI8" s="27"/>
      <c r="TMJ8" s="27"/>
      <c r="TMK8" s="27"/>
      <c r="TML8" s="27"/>
      <c r="TMM8" s="27"/>
      <c r="TMN8" s="27"/>
      <c r="TMO8" s="27"/>
      <c r="TMP8" s="27"/>
      <c r="TMQ8" s="27"/>
      <c r="TMR8" s="27"/>
      <c r="TMS8" s="27"/>
      <c r="TMT8" s="27"/>
      <c r="TMU8" s="27"/>
      <c r="TMV8" s="27"/>
      <c r="TMW8" s="27"/>
      <c r="TMX8" s="27"/>
      <c r="TMY8" s="27"/>
      <c r="TMZ8" s="27"/>
      <c r="TNA8" s="27"/>
      <c r="TNB8" s="27"/>
      <c r="TNC8" s="27"/>
      <c r="TND8" s="27"/>
      <c r="TNE8" s="27"/>
      <c r="TNF8" s="27"/>
      <c r="TNG8" s="27"/>
      <c r="TNH8" s="27"/>
      <c r="TNI8" s="27"/>
      <c r="TNJ8" s="27"/>
      <c r="TNK8" s="27"/>
      <c r="TNL8" s="27"/>
      <c r="TNM8" s="27"/>
      <c r="TNN8" s="27"/>
      <c r="TNO8" s="27"/>
      <c r="TNP8" s="27"/>
      <c r="TNQ8" s="27"/>
      <c r="TNR8" s="27"/>
      <c r="TNS8" s="27"/>
      <c r="TNT8" s="27"/>
      <c r="TNU8" s="27"/>
      <c r="TNV8" s="27"/>
      <c r="TNW8" s="27"/>
      <c r="TNX8" s="27"/>
      <c r="TNY8" s="27"/>
      <c r="TNZ8" s="27"/>
      <c r="TOA8" s="27"/>
      <c r="TOB8" s="27"/>
      <c r="TOC8" s="27"/>
      <c r="TOD8" s="27"/>
      <c r="TOE8" s="27"/>
      <c r="TOF8" s="27"/>
      <c r="TOG8" s="27"/>
      <c r="TOH8" s="27"/>
      <c r="TOI8" s="27"/>
      <c r="TOJ8" s="27"/>
      <c r="TOK8" s="27"/>
      <c r="TOL8" s="27"/>
      <c r="TOM8" s="27"/>
      <c r="TON8" s="27"/>
      <c r="TOO8" s="27"/>
      <c r="TOP8" s="27"/>
      <c r="TOQ8" s="27"/>
      <c r="TOR8" s="27"/>
      <c r="TOS8" s="27"/>
      <c r="TOT8" s="27"/>
      <c r="TOU8" s="27"/>
      <c r="TOV8" s="27"/>
      <c r="TOW8" s="27"/>
      <c r="TOX8" s="27"/>
      <c r="TOY8" s="27"/>
      <c r="TOZ8" s="27"/>
      <c r="TPA8" s="27"/>
      <c r="TPB8" s="27"/>
      <c r="TPC8" s="27"/>
      <c r="TPD8" s="27"/>
      <c r="TPE8" s="27"/>
      <c r="TPF8" s="27"/>
      <c r="TPG8" s="27"/>
      <c r="TPH8" s="27"/>
      <c r="TPI8" s="27"/>
      <c r="TPJ8" s="27"/>
      <c r="TPK8" s="27"/>
      <c r="TPL8" s="27"/>
      <c r="TPM8" s="27"/>
      <c r="TPN8" s="27"/>
      <c r="TPO8" s="27"/>
      <c r="TPP8" s="27"/>
      <c r="TPQ8" s="27"/>
      <c r="TPR8" s="27"/>
      <c r="TPS8" s="27"/>
      <c r="TPT8" s="27"/>
      <c r="TPU8" s="27"/>
      <c r="TPV8" s="27"/>
      <c r="TPW8" s="27"/>
      <c r="TPX8" s="27"/>
      <c r="TPY8" s="27"/>
      <c r="TPZ8" s="27"/>
      <c r="TQA8" s="27"/>
      <c r="TQB8" s="27"/>
      <c r="TQC8" s="27"/>
      <c r="TQD8" s="27"/>
      <c r="TQE8" s="27"/>
      <c r="TQF8" s="27"/>
      <c r="TQG8" s="27"/>
      <c r="TQH8" s="27"/>
      <c r="TQI8" s="27"/>
      <c r="TQJ8" s="27"/>
      <c r="TQK8" s="27"/>
      <c r="TQL8" s="27"/>
      <c r="TQM8" s="27"/>
      <c r="TQN8" s="27"/>
      <c r="TQO8" s="27"/>
      <c r="TQP8" s="27"/>
      <c r="TQQ8" s="27"/>
      <c r="TQR8" s="27"/>
      <c r="TQS8" s="27"/>
      <c r="TQT8" s="27"/>
      <c r="TQU8" s="27"/>
      <c r="TQV8" s="27"/>
      <c r="TQW8" s="27"/>
      <c r="TQX8" s="27"/>
      <c r="TQY8" s="27"/>
      <c r="TQZ8" s="27"/>
      <c r="TRA8" s="27"/>
      <c r="TRB8" s="27"/>
      <c r="TRC8" s="27"/>
      <c r="TRD8" s="27"/>
      <c r="TRE8" s="27"/>
      <c r="TRF8" s="27"/>
      <c r="TRG8" s="27"/>
      <c r="TRH8" s="27"/>
      <c r="TRI8" s="27"/>
      <c r="TRJ8" s="27"/>
      <c r="TRK8" s="27"/>
      <c r="TRL8" s="27"/>
      <c r="TRM8" s="27"/>
      <c r="TRN8" s="27"/>
      <c r="TRO8" s="27"/>
      <c r="TRP8" s="27"/>
      <c r="TRQ8" s="27"/>
      <c r="TRR8" s="27"/>
      <c r="TRS8" s="27"/>
      <c r="TRT8" s="27"/>
      <c r="TRU8" s="27"/>
      <c r="TRV8" s="27"/>
      <c r="TRW8" s="27"/>
      <c r="TRX8" s="27"/>
      <c r="TRY8" s="27"/>
      <c r="TRZ8" s="27"/>
      <c r="TSA8" s="27"/>
      <c r="TSB8" s="27"/>
      <c r="TSC8" s="27"/>
      <c r="TSD8" s="27"/>
      <c r="TSE8" s="27"/>
      <c r="TSF8" s="27"/>
      <c r="TSG8" s="27"/>
      <c r="TSH8" s="27"/>
      <c r="TSI8" s="27"/>
      <c r="TSJ8" s="27"/>
      <c r="TSK8" s="27"/>
      <c r="TSL8" s="27"/>
      <c r="TSM8" s="27"/>
      <c r="TSN8" s="27"/>
      <c r="TSO8" s="27"/>
      <c r="TSP8" s="27"/>
      <c r="TSQ8" s="27"/>
      <c r="TSR8" s="27"/>
      <c r="TSS8" s="27"/>
      <c r="TST8" s="27"/>
      <c r="TSU8" s="27"/>
      <c r="TSV8" s="27"/>
      <c r="TSW8" s="27"/>
      <c r="TSX8" s="27"/>
      <c r="TSY8" s="27"/>
      <c r="TSZ8" s="27"/>
      <c r="TTA8" s="27"/>
      <c r="TTB8" s="27"/>
      <c r="TTC8" s="27"/>
      <c r="TTD8" s="27"/>
      <c r="TTE8" s="27"/>
      <c r="TTF8" s="27"/>
      <c r="TTG8" s="27"/>
      <c r="TTH8" s="27"/>
      <c r="TTI8" s="27"/>
      <c r="TTJ8" s="27"/>
      <c r="TTK8" s="27"/>
      <c r="TTL8" s="27"/>
      <c r="TTM8" s="27"/>
      <c r="TTN8" s="27"/>
      <c r="TTO8" s="27"/>
      <c r="TTP8" s="27"/>
      <c r="TTQ8" s="27"/>
      <c r="TTR8" s="27"/>
      <c r="TTS8" s="27"/>
      <c r="TTT8" s="27"/>
      <c r="TTU8" s="27"/>
      <c r="TTV8" s="27"/>
      <c r="TTW8" s="27"/>
      <c r="TTX8" s="27"/>
      <c r="TTY8" s="27"/>
      <c r="TTZ8" s="27"/>
      <c r="TUA8" s="27"/>
      <c r="TUB8" s="27"/>
      <c r="TUC8" s="27"/>
      <c r="TUD8" s="27"/>
      <c r="TUE8" s="27"/>
      <c r="TUF8" s="27"/>
      <c r="TUG8" s="27"/>
      <c r="TUH8" s="27"/>
      <c r="TUI8" s="27"/>
      <c r="TUJ8" s="27"/>
      <c r="TUK8" s="27"/>
      <c r="TUL8" s="27"/>
      <c r="TUM8" s="27"/>
      <c r="TUN8" s="27"/>
      <c r="TUO8" s="27"/>
      <c r="TUP8" s="27"/>
      <c r="TUQ8" s="27"/>
      <c r="TUR8" s="27"/>
      <c r="TUS8" s="27"/>
      <c r="TUT8" s="27"/>
      <c r="TUU8" s="27"/>
      <c r="TUV8" s="27"/>
      <c r="TUW8" s="27"/>
      <c r="TUX8" s="27"/>
      <c r="TUY8" s="27"/>
      <c r="TUZ8" s="27"/>
      <c r="TVA8" s="27"/>
      <c r="TVB8" s="27"/>
      <c r="TVC8" s="27"/>
      <c r="TVD8" s="27"/>
      <c r="TVE8" s="27"/>
      <c r="TVF8" s="27"/>
      <c r="TVG8" s="27"/>
      <c r="TVH8" s="27"/>
      <c r="TVI8" s="27"/>
      <c r="TVJ8" s="27"/>
      <c r="TVK8" s="27"/>
      <c r="TVL8" s="27"/>
      <c r="TVM8" s="27"/>
      <c r="TVN8" s="27"/>
      <c r="TVO8" s="27"/>
      <c r="TVP8" s="27"/>
      <c r="TVQ8" s="27"/>
      <c r="TVR8" s="27"/>
      <c r="TVS8" s="27"/>
      <c r="TVT8" s="27"/>
      <c r="TVU8" s="27"/>
      <c r="TVV8" s="27"/>
      <c r="TVW8" s="27"/>
      <c r="TVX8" s="27"/>
      <c r="TVY8" s="27"/>
      <c r="TVZ8" s="27"/>
      <c r="TWA8" s="27"/>
      <c r="TWB8" s="27"/>
      <c r="TWC8" s="27"/>
      <c r="TWD8" s="27"/>
      <c r="TWE8" s="27"/>
      <c r="TWF8" s="27"/>
      <c r="TWG8" s="27"/>
      <c r="TWH8" s="27"/>
      <c r="TWI8" s="27"/>
      <c r="TWJ8" s="27"/>
      <c r="TWK8" s="27"/>
      <c r="TWL8" s="27"/>
      <c r="TWM8" s="27"/>
      <c r="TWN8" s="27"/>
      <c r="TWO8" s="27"/>
      <c r="TWP8" s="27"/>
      <c r="TWQ8" s="27"/>
      <c r="TWR8" s="27"/>
      <c r="TWS8" s="27"/>
      <c r="TWT8" s="27"/>
      <c r="TWU8" s="27"/>
      <c r="TWV8" s="27"/>
      <c r="TWW8" s="27"/>
      <c r="TWX8" s="27"/>
      <c r="TWY8" s="27"/>
      <c r="TWZ8" s="27"/>
      <c r="TXA8" s="27"/>
      <c r="TXB8" s="27"/>
      <c r="TXC8" s="27"/>
      <c r="TXD8" s="27"/>
      <c r="TXE8" s="27"/>
      <c r="TXF8" s="27"/>
      <c r="TXG8" s="27"/>
      <c r="TXH8" s="27"/>
      <c r="TXI8" s="27"/>
      <c r="TXJ8" s="27"/>
      <c r="TXK8" s="27"/>
      <c r="TXL8" s="27"/>
      <c r="TXM8" s="27"/>
      <c r="TXN8" s="27"/>
      <c r="TXO8" s="27"/>
      <c r="TXP8" s="27"/>
      <c r="TXQ8" s="27"/>
      <c r="TXR8" s="27"/>
      <c r="TXS8" s="27"/>
      <c r="TXT8" s="27"/>
      <c r="TXU8" s="27"/>
      <c r="TXV8" s="27"/>
      <c r="TXW8" s="27"/>
      <c r="TXX8" s="27"/>
      <c r="TXY8" s="27"/>
      <c r="TXZ8" s="27"/>
      <c r="TYA8" s="27"/>
      <c r="TYB8" s="27"/>
      <c r="TYC8" s="27"/>
      <c r="TYD8" s="27"/>
      <c r="TYE8" s="27"/>
      <c r="TYF8" s="27"/>
      <c r="TYG8" s="27"/>
      <c r="TYH8" s="27"/>
      <c r="TYI8" s="27"/>
      <c r="TYJ8" s="27"/>
      <c r="TYK8" s="27"/>
      <c r="TYL8" s="27"/>
      <c r="TYM8" s="27"/>
      <c r="TYN8" s="27"/>
      <c r="TYO8" s="27"/>
      <c r="TYP8" s="27"/>
      <c r="TYQ8" s="27"/>
      <c r="TYR8" s="27"/>
      <c r="TYS8" s="27"/>
      <c r="TYT8" s="27"/>
      <c r="TYU8" s="27"/>
      <c r="TYV8" s="27"/>
      <c r="TYW8" s="27"/>
      <c r="TYX8" s="27"/>
      <c r="TYY8" s="27"/>
      <c r="TYZ8" s="27"/>
      <c r="TZA8" s="27"/>
      <c r="TZB8" s="27"/>
      <c r="TZC8" s="27"/>
      <c r="TZD8" s="27"/>
      <c r="TZE8" s="27"/>
      <c r="TZF8" s="27"/>
      <c r="TZG8" s="27"/>
      <c r="TZH8" s="27"/>
      <c r="TZI8" s="27"/>
      <c r="TZJ8" s="27"/>
      <c r="TZK8" s="27"/>
      <c r="TZL8" s="27"/>
      <c r="TZM8" s="27"/>
      <c r="TZN8" s="27"/>
      <c r="TZO8" s="27"/>
      <c r="TZP8" s="27"/>
      <c r="TZQ8" s="27"/>
      <c r="TZR8" s="27"/>
      <c r="TZS8" s="27"/>
      <c r="TZT8" s="27"/>
      <c r="TZU8" s="27"/>
      <c r="TZV8" s="27"/>
      <c r="TZW8" s="27"/>
      <c r="TZX8" s="27"/>
      <c r="TZY8" s="27"/>
      <c r="TZZ8" s="27"/>
      <c r="UAA8" s="27"/>
      <c r="UAB8" s="27"/>
      <c r="UAC8" s="27"/>
      <c r="UAD8" s="27"/>
      <c r="UAE8" s="27"/>
      <c r="UAF8" s="27"/>
      <c r="UAG8" s="27"/>
      <c r="UAH8" s="27"/>
      <c r="UAI8" s="27"/>
      <c r="UAJ8" s="27"/>
      <c r="UAK8" s="27"/>
      <c r="UAL8" s="27"/>
      <c r="UAM8" s="27"/>
      <c r="UAN8" s="27"/>
      <c r="UAO8" s="27"/>
      <c r="UAP8" s="27"/>
      <c r="UAQ8" s="27"/>
      <c r="UAR8" s="27"/>
      <c r="UAS8" s="27"/>
      <c r="UAT8" s="27"/>
      <c r="UAU8" s="27"/>
      <c r="UAV8" s="27"/>
      <c r="UAW8" s="27"/>
      <c r="UAX8" s="27"/>
      <c r="UAY8" s="27"/>
      <c r="UAZ8" s="27"/>
      <c r="UBA8" s="27"/>
      <c r="UBB8" s="27"/>
      <c r="UBC8" s="27"/>
      <c r="UBD8" s="27"/>
      <c r="UBE8" s="27"/>
      <c r="UBF8" s="27"/>
      <c r="UBG8" s="27"/>
      <c r="UBH8" s="27"/>
      <c r="UBI8" s="27"/>
      <c r="UBJ8" s="27"/>
      <c r="UBK8" s="27"/>
      <c r="UBL8" s="27"/>
      <c r="UBM8" s="27"/>
      <c r="UBN8" s="27"/>
      <c r="UBO8" s="27"/>
      <c r="UBP8" s="27"/>
      <c r="UBQ8" s="27"/>
      <c r="UBR8" s="27"/>
      <c r="UBS8" s="27"/>
      <c r="UBT8" s="27"/>
      <c r="UBU8" s="27"/>
      <c r="UBV8" s="27"/>
      <c r="UBW8" s="27"/>
      <c r="UBX8" s="27"/>
      <c r="UBY8" s="27"/>
      <c r="UBZ8" s="27"/>
      <c r="UCA8" s="27"/>
      <c r="UCB8" s="27"/>
      <c r="UCC8" s="27"/>
      <c r="UCD8" s="27"/>
      <c r="UCE8" s="27"/>
      <c r="UCF8" s="27"/>
      <c r="UCG8" s="27"/>
      <c r="UCH8" s="27"/>
      <c r="UCI8" s="27"/>
      <c r="UCJ8" s="27"/>
      <c r="UCK8" s="27"/>
      <c r="UCL8" s="27"/>
      <c r="UCM8" s="27"/>
      <c r="UCN8" s="27"/>
      <c r="UCO8" s="27"/>
      <c r="UCP8" s="27"/>
      <c r="UCQ8" s="27"/>
      <c r="UCR8" s="27"/>
      <c r="UCS8" s="27"/>
      <c r="UCT8" s="27"/>
      <c r="UCU8" s="27"/>
      <c r="UCV8" s="27"/>
      <c r="UCW8" s="27"/>
      <c r="UCX8" s="27"/>
      <c r="UCY8" s="27"/>
      <c r="UCZ8" s="27"/>
      <c r="UDA8" s="27"/>
      <c r="UDB8" s="27"/>
      <c r="UDC8" s="27"/>
      <c r="UDD8" s="27"/>
      <c r="UDE8" s="27"/>
      <c r="UDF8" s="27"/>
      <c r="UDG8" s="27"/>
      <c r="UDH8" s="27"/>
      <c r="UDI8" s="27"/>
      <c r="UDJ8" s="27"/>
      <c r="UDK8" s="27"/>
      <c r="UDL8" s="27"/>
      <c r="UDM8" s="27"/>
      <c r="UDN8" s="27"/>
      <c r="UDO8" s="27"/>
      <c r="UDP8" s="27"/>
      <c r="UDQ8" s="27"/>
      <c r="UDR8" s="27"/>
      <c r="UDS8" s="27"/>
      <c r="UDT8" s="27"/>
      <c r="UDU8" s="27"/>
      <c r="UDV8" s="27"/>
      <c r="UDW8" s="27"/>
      <c r="UDX8" s="27"/>
      <c r="UDY8" s="27"/>
      <c r="UDZ8" s="27"/>
      <c r="UEA8" s="27"/>
      <c r="UEB8" s="27"/>
      <c r="UEC8" s="27"/>
      <c r="UED8" s="27"/>
      <c r="UEE8" s="27"/>
      <c r="UEF8" s="27"/>
      <c r="UEG8" s="27"/>
      <c r="UEH8" s="27"/>
      <c r="UEI8" s="27"/>
      <c r="UEJ8" s="27"/>
      <c r="UEK8" s="27"/>
      <c r="UEL8" s="27"/>
      <c r="UEM8" s="27"/>
      <c r="UEN8" s="27"/>
      <c r="UEO8" s="27"/>
      <c r="UEP8" s="27"/>
      <c r="UEQ8" s="27"/>
      <c r="UER8" s="27"/>
      <c r="UES8" s="27"/>
      <c r="UET8" s="27"/>
      <c r="UEU8" s="27"/>
      <c r="UEV8" s="27"/>
      <c r="UEW8" s="27"/>
      <c r="UEX8" s="27"/>
      <c r="UEY8" s="27"/>
      <c r="UEZ8" s="27"/>
      <c r="UFA8" s="27"/>
      <c r="UFB8" s="27"/>
      <c r="UFC8" s="27"/>
      <c r="UFD8" s="27"/>
      <c r="UFE8" s="27"/>
      <c r="UFF8" s="27"/>
      <c r="UFG8" s="27"/>
      <c r="UFH8" s="27"/>
      <c r="UFI8" s="27"/>
      <c r="UFJ8" s="27"/>
      <c r="UFK8" s="27"/>
      <c r="UFL8" s="27"/>
      <c r="UFM8" s="27"/>
      <c r="UFN8" s="27"/>
      <c r="UFO8" s="27"/>
      <c r="UFP8" s="27"/>
      <c r="UFQ8" s="27"/>
      <c r="UFR8" s="27"/>
      <c r="UFS8" s="27"/>
      <c r="UFT8" s="27"/>
      <c r="UFU8" s="27"/>
      <c r="UFV8" s="27"/>
      <c r="UFW8" s="27"/>
      <c r="UFX8" s="27"/>
      <c r="UFY8" s="27"/>
      <c r="UFZ8" s="27"/>
      <c r="UGA8" s="27"/>
      <c r="UGB8" s="27"/>
      <c r="UGC8" s="27"/>
      <c r="UGD8" s="27"/>
      <c r="UGE8" s="27"/>
      <c r="UGF8" s="27"/>
      <c r="UGG8" s="27"/>
      <c r="UGH8" s="27"/>
      <c r="UGI8" s="27"/>
      <c r="UGJ8" s="27"/>
      <c r="UGK8" s="27"/>
      <c r="UGL8" s="27"/>
      <c r="UGM8" s="27"/>
      <c r="UGN8" s="27"/>
      <c r="UGO8" s="27"/>
      <c r="UGP8" s="27"/>
      <c r="UGQ8" s="27"/>
      <c r="UGR8" s="27"/>
      <c r="UGS8" s="27"/>
      <c r="UGT8" s="27"/>
      <c r="UGU8" s="27"/>
      <c r="UGV8" s="27"/>
      <c r="UGW8" s="27"/>
      <c r="UGX8" s="27"/>
      <c r="UGY8" s="27"/>
      <c r="UGZ8" s="27"/>
      <c r="UHA8" s="27"/>
      <c r="UHB8" s="27"/>
      <c r="UHC8" s="27"/>
      <c r="UHD8" s="27"/>
      <c r="UHE8" s="27"/>
      <c r="UHF8" s="27"/>
      <c r="UHG8" s="27"/>
      <c r="UHH8" s="27"/>
      <c r="UHI8" s="27"/>
      <c r="UHJ8" s="27"/>
      <c r="UHK8" s="27"/>
      <c r="UHL8" s="27"/>
      <c r="UHM8" s="27"/>
      <c r="UHN8" s="27"/>
      <c r="UHO8" s="27"/>
      <c r="UHP8" s="27"/>
      <c r="UHQ8" s="27"/>
      <c r="UHR8" s="27"/>
      <c r="UHS8" s="27"/>
      <c r="UHT8" s="27"/>
      <c r="UHU8" s="27"/>
      <c r="UHV8" s="27"/>
      <c r="UHW8" s="27"/>
      <c r="UHX8" s="27"/>
      <c r="UHY8" s="27"/>
      <c r="UHZ8" s="27"/>
      <c r="UIA8" s="27"/>
      <c r="UIB8" s="27"/>
      <c r="UIC8" s="27"/>
      <c r="UID8" s="27"/>
      <c r="UIE8" s="27"/>
      <c r="UIF8" s="27"/>
      <c r="UIG8" s="27"/>
      <c r="UIH8" s="27"/>
      <c r="UII8" s="27"/>
      <c r="UIJ8" s="27"/>
      <c r="UIK8" s="27"/>
      <c r="UIL8" s="27"/>
      <c r="UIM8" s="27"/>
      <c r="UIN8" s="27"/>
      <c r="UIO8" s="27"/>
      <c r="UIP8" s="27"/>
      <c r="UIQ8" s="27"/>
      <c r="UIR8" s="27"/>
      <c r="UIS8" s="27"/>
      <c r="UIT8" s="27"/>
      <c r="UIU8" s="27"/>
      <c r="UIV8" s="27"/>
      <c r="UIW8" s="27"/>
      <c r="UIX8" s="27"/>
      <c r="UIY8" s="27"/>
      <c r="UIZ8" s="27"/>
      <c r="UJA8" s="27"/>
      <c r="UJB8" s="27"/>
      <c r="UJC8" s="27"/>
      <c r="UJD8" s="27"/>
      <c r="UJE8" s="27"/>
      <c r="UJF8" s="27"/>
      <c r="UJG8" s="27"/>
      <c r="UJH8" s="27"/>
      <c r="UJI8" s="27"/>
      <c r="UJJ8" s="27"/>
      <c r="UJK8" s="27"/>
      <c r="UJL8" s="27"/>
      <c r="UJM8" s="27"/>
      <c r="UJN8" s="27"/>
      <c r="UJO8" s="27"/>
      <c r="UJP8" s="27"/>
      <c r="UJQ8" s="27"/>
      <c r="UJR8" s="27"/>
      <c r="UJS8" s="27"/>
      <c r="UJT8" s="27"/>
      <c r="UJU8" s="27"/>
      <c r="UJV8" s="27"/>
      <c r="UJW8" s="27"/>
      <c r="UJX8" s="27"/>
      <c r="UJY8" s="27"/>
      <c r="UJZ8" s="27"/>
      <c r="UKA8" s="27"/>
      <c r="UKB8" s="27"/>
      <c r="UKC8" s="27"/>
      <c r="UKD8" s="27"/>
      <c r="UKE8" s="27"/>
      <c r="UKF8" s="27"/>
      <c r="UKG8" s="27"/>
      <c r="UKH8" s="27"/>
      <c r="UKI8" s="27"/>
      <c r="UKJ8" s="27"/>
      <c r="UKK8" s="27"/>
      <c r="UKL8" s="27"/>
      <c r="UKM8" s="27"/>
      <c r="UKN8" s="27"/>
      <c r="UKO8" s="27"/>
      <c r="UKP8" s="27"/>
      <c r="UKQ8" s="27"/>
      <c r="UKR8" s="27"/>
      <c r="UKS8" s="27"/>
      <c r="UKT8" s="27"/>
      <c r="UKU8" s="27"/>
      <c r="UKV8" s="27"/>
      <c r="UKW8" s="27"/>
      <c r="UKX8" s="27"/>
      <c r="UKY8" s="27"/>
      <c r="UKZ8" s="27"/>
      <c r="ULA8" s="27"/>
      <c r="ULB8" s="27"/>
      <c r="ULC8" s="27"/>
      <c r="ULD8" s="27"/>
      <c r="ULE8" s="27"/>
      <c r="ULF8" s="27"/>
      <c r="ULG8" s="27"/>
      <c r="ULH8" s="27"/>
      <c r="ULI8" s="27"/>
      <c r="ULJ8" s="27"/>
      <c r="ULK8" s="27"/>
      <c r="ULL8" s="27"/>
      <c r="ULM8" s="27"/>
      <c r="ULN8" s="27"/>
      <c r="ULO8" s="27"/>
      <c r="ULP8" s="27"/>
      <c r="ULQ8" s="27"/>
      <c r="ULR8" s="27"/>
      <c r="ULS8" s="27"/>
      <c r="ULT8" s="27"/>
      <c r="ULU8" s="27"/>
      <c r="ULV8" s="27"/>
      <c r="ULW8" s="27"/>
      <c r="ULX8" s="27"/>
      <c r="ULY8" s="27"/>
      <c r="ULZ8" s="27"/>
      <c r="UMA8" s="27"/>
      <c r="UMB8" s="27"/>
      <c r="UMC8" s="27"/>
      <c r="UMD8" s="27"/>
      <c r="UME8" s="27"/>
      <c r="UMF8" s="27"/>
      <c r="UMG8" s="27"/>
      <c r="UMH8" s="27"/>
      <c r="UMI8" s="27"/>
      <c r="UMJ8" s="27"/>
      <c r="UMK8" s="27"/>
      <c r="UML8" s="27"/>
      <c r="UMM8" s="27"/>
      <c r="UMN8" s="27"/>
      <c r="UMO8" s="27"/>
      <c r="UMP8" s="27"/>
      <c r="UMQ8" s="27"/>
      <c r="UMR8" s="27"/>
      <c r="UMS8" s="27"/>
      <c r="UMT8" s="27"/>
      <c r="UMU8" s="27"/>
      <c r="UMV8" s="27"/>
      <c r="UMW8" s="27"/>
      <c r="UMX8" s="27"/>
      <c r="UMY8" s="27"/>
      <c r="UMZ8" s="27"/>
      <c r="UNA8" s="27"/>
      <c r="UNB8" s="27"/>
      <c r="UNC8" s="27"/>
      <c r="UND8" s="27"/>
      <c r="UNE8" s="27"/>
      <c r="UNF8" s="27"/>
      <c r="UNG8" s="27"/>
      <c r="UNH8" s="27"/>
      <c r="UNI8" s="27"/>
      <c r="UNJ8" s="27"/>
      <c r="UNK8" s="27"/>
      <c r="UNL8" s="27"/>
      <c r="UNM8" s="27"/>
      <c r="UNN8" s="27"/>
      <c r="UNO8" s="27"/>
      <c r="UNP8" s="27"/>
      <c r="UNQ8" s="27"/>
      <c r="UNR8" s="27"/>
      <c r="UNS8" s="27"/>
      <c r="UNT8" s="27"/>
      <c r="UNU8" s="27"/>
      <c r="UNV8" s="27"/>
      <c r="UNW8" s="27"/>
      <c r="UNX8" s="27"/>
      <c r="UNY8" s="27"/>
      <c r="UNZ8" s="27"/>
      <c r="UOA8" s="27"/>
      <c r="UOB8" s="27"/>
      <c r="UOC8" s="27"/>
      <c r="UOD8" s="27"/>
      <c r="UOE8" s="27"/>
      <c r="UOF8" s="27"/>
      <c r="UOG8" s="27"/>
      <c r="UOH8" s="27"/>
      <c r="UOI8" s="27"/>
      <c r="UOJ8" s="27"/>
      <c r="UOK8" s="27"/>
      <c r="UOL8" s="27"/>
      <c r="UOM8" s="27"/>
      <c r="UON8" s="27"/>
      <c r="UOO8" s="27"/>
      <c r="UOP8" s="27"/>
      <c r="UOQ8" s="27"/>
      <c r="UOR8" s="27"/>
      <c r="UOS8" s="27"/>
      <c r="UOT8" s="27"/>
      <c r="UOU8" s="27"/>
      <c r="UOV8" s="27"/>
      <c r="UOW8" s="27"/>
      <c r="UOX8" s="27"/>
      <c r="UOY8" s="27"/>
      <c r="UOZ8" s="27"/>
      <c r="UPA8" s="27"/>
      <c r="UPB8" s="27"/>
      <c r="UPC8" s="27"/>
      <c r="UPD8" s="27"/>
      <c r="UPE8" s="27"/>
      <c r="UPF8" s="27"/>
      <c r="UPG8" s="27"/>
      <c r="UPH8" s="27"/>
      <c r="UPI8" s="27"/>
      <c r="UPJ8" s="27"/>
      <c r="UPK8" s="27"/>
      <c r="UPL8" s="27"/>
      <c r="UPM8" s="27"/>
      <c r="UPN8" s="27"/>
      <c r="UPO8" s="27"/>
      <c r="UPP8" s="27"/>
      <c r="UPQ8" s="27"/>
      <c r="UPR8" s="27"/>
      <c r="UPS8" s="27"/>
      <c r="UPT8" s="27"/>
      <c r="UPU8" s="27"/>
      <c r="UPV8" s="27"/>
      <c r="UPW8" s="27"/>
      <c r="UPX8" s="27"/>
      <c r="UPY8" s="27"/>
      <c r="UPZ8" s="27"/>
      <c r="UQA8" s="27"/>
      <c r="UQB8" s="27"/>
      <c r="UQC8" s="27"/>
      <c r="UQD8" s="27"/>
      <c r="UQE8" s="27"/>
      <c r="UQF8" s="27"/>
      <c r="UQG8" s="27"/>
      <c r="UQH8" s="27"/>
      <c r="UQI8" s="27"/>
      <c r="UQJ8" s="27"/>
      <c r="UQK8" s="27"/>
      <c r="UQL8" s="27"/>
      <c r="UQM8" s="27"/>
      <c r="UQN8" s="27"/>
      <c r="UQO8" s="27"/>
      <c r="UQP8" s="27"/>
      <c r="UQQ8" s="27"/>
      <c r="UQR8" s="27"/>
      <c r="UQS8" s="27"/>
      <c r="UQT8" s="27"/>
      <c r="UQU8" s="27"/>
      <c r="UQV8" s="27"/>
      <c r="UQW8" s="27"/>
      <c r="UQX8" s="27"/>
      <c r="UQY8" s="27"/>
      <c r="UQZ8" s="27"/>
      <c r="URA8" s="27"/>
      <c r="URB8" s="27"/>
      <c r="URC8" s="27"/>
      <c r="URD8" s="27"/>
      <c r="URE8" s="27"/>
      <c r="URF8" s="27"/>
      <c r="URG8" s="27"/>
      <c r="URH8" s="27"/>
      <c r="URI8" s="27"/>
      <c r="URJ8" s="27"/>
      <c r="URK8" s="27"/>
      <c r="URL8" s="27"/>
      <c r="URM8" s="27"/>
      <c r="URN8" s="27"/>
      <c r="URO8" s="27"/>
      <c r="URP8" s="27"/>
      <c r="URQ8" s="27"/>
      <c r="URR8" s="27"/>
      <c r="URS8" s="27"/>
      <c r="URT8" s="27"/>
      <c r="URU8" s="27"/>
      <c r="URV8" s="27"/>
      <c r="URW8" s="27"/>
      <c r="URX8" s="27"/>
      <c r="URY8" s="27"/>
      <c r="URZ8" s="27"/>
      <c r="USA8" s="27"/>
      <c r="USB8" s="27"/>
      <c r="USC8" s="27"/>
      <c r="USD8" s="27"/>
      <c r="USE8" s="27"/>
      <c r="USF8" s="27"/>
      <c r="USG8" s="27"/>
      <c r="USH8" s="27"/>
      <c r="USI8" s="27"/>
      <c r="USJ8" s="27"/>
      <c r="USK8" s="27"/>
      <c r="USL8" s="27"/>
      <c r="USM8" s="27"/>
      <c r="USN8" s="27"/>
      <c r="USO8" s="27"/>
      <c r="USP8" s="27"/>
      <c r="USQ8" s="27"/>
      <c r="USR8" s="27"/>
      <c r="USS8" s="27"/>
      <c r="UST8" s="27"/>
      <c r="USU8" s="27"/>
      <c r="USV8" s="27"/>
      <c r="USW8" s="27"/>
      <c r="USX8" s="27"/>
      <c r="USY8" s="27"/>
      <c r="USZ8" s="27"/>
      <c r="UTA8" s="27"/>
      <c r="UTB8" s="27"/>
      <c r="UTC8" s="27"/>
      <c r="UTD8" s="27"/>
      <c r="UTE8" s="27"/>
      <c r="UTF8" s="27"/>
      <c r="UTG8" s="27"/>
      <c r="UTH8" s="27"/>
      <c r="UTI8" s="27"/>
      <c r="UTJ8" s="27"/>
      <c r="UTK8" s="27"/>
      <c r="UTL8" s="27"/>
      <c r="UTM8" s="27"/>
      <c r="UTN8" s="27"/>
      <c r="UTO8" s="27"/>
      <c r="UTP8" s="27"/>
      <c r="UTQ8" s="27"/>
      <c r="UTR8" s="27"/>
      <c r="UTS8" s="27"/>
      <c r="UTT8" s="27"/>
      <c r="UTU8" s="27"/>
      <c r="UTV8" s="27"/>
      <c r="UTW8" s="27"/>
      <c r="UTX8" s="27"/>
      <c r="UTY8" s="27"/>
      <c r="UTZ8" s="27"/>
      <c r="UUA8" s="27"/>
      <c r="UUB8" s="27"/>
      <c r="UUC8" s="27"/>
      <c r="UUD8" s="27"/>
      <c r="UUE8" s="27"/>
      <c r="UUF8" s="27"/>
      <c r="UUG8" s="27"/>
      <c r="UUH8" s="27"/>
      <c r="UUI8" s="27"/>
      <c r="UUJ8" s="27"/>
      <c r="UUK8" s="27"/>
      <c r="UUL8" s="27"/>
      <c r="UUM8" s="27"/>
      <c r="UUN8" s="27"/>
      <c r="UUO8" s="27"/>
      <c r="UUP8" s="27"/>
      <c r="UUQ8" s="27"/>
      <c r="UUR8" s="27"/>
      <c r="UUS8" s="27"/>
      <c r="UUT8" s="27"/>
      <c r="UUU8" s="27"/>
      <c r="UUV8" s="27"/>
      <c r="UUW8" s="27"/>
      <c r="UUX8" s="27"/>
      <c r="UUY8" s="27"/>
      <c r="UUZ8" s="27"/>
      <c r="UVA8" s="27"/>
      <c r="UVB8" s="27"/>
      <c r="UVC8" s="27"/>
      <c r="UVD8" s="27"/>
      <c r="UVE8" s="27"/>
      <c r="UVF8" s="27"/>
      <c r="UVG8" s="27"/>
      <c r="UVH8" s="27"/>
      <c r="UVI8" s="27"/>
      <c r="UVJ8" s="27"/>
      <c r="UVK8" s="27"/>
      <c r="UVL8" s="27"/>
      <c r="UVM8" s="27"/>
      <c r="UVN8" s="27"/>
      <c r="UVO8" s="27"/>
      <c r="UVP8" s="27"/>
      <c r="UVQ8" s="27"/>
      <c r="UVR8" s="27"/>
      <c r="UVS8" s="27"/>
      <c r="UVT8" s="27"/>
      <c r="UVU8" s="27"/>
      <c r="UVV8" s="27"/>
      <c r="UVW8" s="27"/>
      <c r="UVX8" s="27"/>
      <c r="UVY8" s="27"/>
      <c r="UVZ8" s="27"/>
      <c r="UWA8" s="27"/>
      <c r="UWB8" s="27"/>
      <c r="UWC8" s="27"/>
      <c r="UWD8" s="27"/>
      <c r="UWE8" s="27"/>
      <c r="UWF8" s="27"/>
      <c r="UWG8" s="27"/>
      <c r="UWH8" s="27"/>
      <c r="UWI8" s="27"/>
      <c r="UWJ8" s="27"/>
      <c r="UWK8" s="27"/>
      <c r="UWL8" s="27"/>
      <c r="UWM8" s="27"/>
      <c r="UWN8" s="27"/>
      <c r="UWO8" s="27"/>
      <c r="UWP8" s="27"/>
      <c r="UWQ8" s="27"/>
      <c r="UWR8" s="27"/>
      <c r="UWS8" s="27"/>
      <c r="UWT8" s="27"/>
      <c r="UWU8" s="27"/>
      <c r="UWV8" s="27"/>
      <c r="UWW8" s="27"/>
      <c r="UWX8" s="27"/>
      <c r="UWY8" s="27"/>
      <c r="UWZ8" s="27"/>
      <c r="UXA8" s="27"/>
      <c r="UXB8" s="27"/>
      <c r="UXC8" s="27"/>
      <c r="UXD8" s="27"/>
      <c r="UXE8" s="27"/>
      <c r="UXF8" s="27"/>
      <c r="UXG8" s="27"/>
      <c r="UXH8" s="27"/>
      <c r="UXI8" s="27"/>
      <c r="UXJ8" s="27"/>
      <c r="UXK8" s="27"/>
      <c r="UXL8" s="27"/>
      <c r="UXM8" s="27"/>
      <c r="UXN8" s="27"/>
      <c r="UXO8" s="27"/>
      <c r="UXP8" s="27"/>
      <c r="UXQ8" s="27"/>
      <c r="UXR8" s="27"/>
      <c r="UXS8" s="27"/>
      <c r="UXT8" s="27"/>
      <c r="UXU8" s="27"/>
      <c r="UXV8" s="27"/>
      <c r="UXW8" s="27"/>
      <c r="UXX8" s="27"/>
      <c r="UXY8" s="27"/>
      <c r="UXZ8" s="27"/>
      <c r="UYA8" s="27"/>
      <c r="UYB8" s="27"/>
      <c r="UYC8" s="27"/>
      <c r="UYD8" s="27"/>
      <c r="UYE8" s="27"/>
      <c r="UYF8" s="27"/>
      <c r="UYG8" s="27"/>
      <c r="UYH8" s="27"/>
      <c r="UYI8" s="27"/>
      <c r="UYJ8" s="27"/>
      <c r="UYK8" s="27"/>
      <c r="UYL8" s="27"/>
      <c r="UYM8" s="27"/>
      <c r="UYN8" s="27"/>
      <c r="UYO8" s="27"/>
      <c r="UYP8" s="27"/>
      <c r="UYQ8" s="27"/>
      <c r="UYR8" s="27"/>
      <c r="UYS8" s="27"/>
      <c r="UYT8" s="27"/>
      <c r="UYU8" s="27"/>
      <c r="UYV8" s="27"/>
      <c r="UYW8" s="27"/>
      <c r="UYX8" s="27"/>
      <c r="UYY8" s="27"/>
      <c r="UYZ8" s="27"/>
      <c r="UZA8" s="27"/>
      <c r="UZB8" s="27"/>
      <c r="UZC8" s="27"/>
      <c r="UZD8" s="27"/>
      <c r="UZE8" s="27"/>
      <c r="UZF8" s="27"/>
      <c r="UZG8" s="27"/>
      <c r="UZH8" s="27"/>
      <c r="UZI8" s="27"/>
      <c r="UZJ8" s="27"/>
      <c r="UZK8" s="27"/>
      <c r="UZL8" s="27"/>
      <c r="UZM8" s="27"/>
      <c r="UZN8" s="27"/>
      <c r="UZO8" s="27"/>
      <c r="UZP8" s="27"/>
      <c r="UZQ8" s="27"/>
      <c r="UZR8" s="27"/>
      <c r="UZS8" s="27"/>
      <c r="UZT8" s="27"/>
      <c r="UZU8" s="27"/>
      <c r="UZV8" s="27"/>
      <c r="UZW8" s="27"/>
      <c r="UZX8" s="27"/>
      <c r="UZY8" s="27"/>
      <c r="UZZ8" s="27"/>
      <c r="VAA8" s="27"/>
      <c r="VAB8" s="27"/>
      <c r="VAC8" s="27"/>
      <c r="VAD8" s="27"/>
      <c r="VAE8" s="27"/>
      <c r="VAF8" s="27"/>
      <c r="VAG8" s="27"/>
      <c r="VAH8" s="27"/>
      <c r="VAI8" s="27"/>
      <c r="VAJ8" s="27"/>
      <c r="VAK8" s="27"/>
      <c r="VAL8" s="27"/>
      <c r="VAM8" s="27"/>
      <c r="VAN8" s="27"/>
      <c r="VAO8" s="27"/>
      <c r="VAP8" s="27"/>
      <c r="VAQ8" s="27"/>
      <c r="VAR8" s="27"/>
      <c r="VAS8" s="27"/>
      <c r="VAT8" s="27"/>
      <c r="VAU8" s="27"/>
      <c r="VAV8" s="27"/>
      <c r="VAW8" s="27"/>
      <c r="VAX8" s="27"/>
      <c r="VAY8" s="27"/>
      <c r="VAZ8" s="27"/>
      <c r="VBA8" s="27"/>
      <c r="VBB8" s="27"/>
      <c r="VBC8" s="27"/>
      <c r="VBD8" s="27"/>
      <c r="VBE8" s="27"/>
      <c r="VBF8" s="27"/>
      <c r="VBG8" s="27"/>
      <c r="VBH8" s="27"/>
      <c r="VBI8" s="27"/>
      <c r="VBJ8" s="27"/>
      <c r="VBK8" s="27"/>
      <c r="VBL8" s="27"/>
      <c r="VBM8" s="27"/>
      <c r="VBN8" s="27"/>
      <c r="VBO8" s="27"/>
      <c r="VBP8" s="27"/>
      <c r="VBQ8" s="27"/>
      <c r="VBR8" s="27"/>
      <c r="VBS8" s="27"/>
      <c r="VBT8" s="27"/>
      <c r="VBU8" s="27"/>
      <c r="VBV8" s="27"/>
      <c r="VBW8" s="27"/>
      <c r="VBX8" s="27"/>
      <c r="VBY8" s="27"/>
      <c r="VBZ8" s="27"/>
      <c r="VCA8" s="27"/>
      <c r="VCB8" s="27"/>
      <c r="VCC8" s="27"/>
      <c r="VCD8" s="27"/>
      <c r="VCE8" s="27"/>
      <c r="VCF8" s="27"/>
      <c r="VCG8" s="27"/>
      <c r="VCH8" s="27"/>
      <c r="VCI8" s="27"/>
      <c r="VCJ8" s="27"/>
      <c r="VCK8" s="27"/>
      <c r="VCL8" s="27"/>
      <c r="VCM8" s="27"/>
      <c r="VCN8" s="27"/>
      <c r="VCO8" s="27"/>
      <c r="VCP8" s="27"/>
      <c r="VCQ8" s="27"/>
      <c r="VCR8" s="27"/>
      <c r="VCS8" s="27"/>
      <c r="VCT8" s="27"/>
      <c r="VCU8" s="27"/>
      <c r="VCV8" s="27"/>
      <c r="VCW8" s="27"/>
      <c r="VCX8" s="27"/>
      <c r="VCY8" s="27"/>
      <c r="VCZ8" s="27"/>
      <c r="VDA8" s="27"/>
      <c r="VDB8" s="27"/>
      <c r="VDC8" s="27"/>
      <c r="VDD8" s="27"/>
      <c r="VDE8" s="27"/>
      <c r="VDF8" s="27"/>
      <c r="VDG8" s="27"/>
      <c r="VDH8" s="27"/>
      <c r="VDI8" s="27"/>
      <c r="VDJ8" s="27"/>
      <c r="VDK8" s="27"/>
      <c r="VDL8" s="27"/>
      <c r="VDM8" s="27"/>
      <c r="VDN8" s="27"/>
      <c r="VDO8" s="27"/>
      <c r="VDP8" s="27"/>
      <c r="VDQ8" s="27"/>
      <c r="VDR8" s="27"/>
      <c r="VDS8" s="27"/>
      <c r="VDT8" s="27"/>
      <c r="VDU8" s="27"/>
      <c r="VDV8" s="27"/>
      <c r="VDW8" s="27"/>
      <c r="VDX8" s="27"/>
      <c r="VDY8" s="27"/>
      <c r="VDZ8" s="27"/>
      <c r="VEA8" s="27"/>
      <c r="VEB8" s="27"/>
      <c r="VEC8" s="27"/>
      <c r="VED8" s="27"/>
      <c r="VEE8" s="27"/>
      <c r="VEF8" s="27"/>
      <c r="VEG8" s="27"/>
      <c r="VEH8" s="27"/>
      <c r="VEI8" s="27"/>
      <c r="VEJ8" s="27"/>
      <c r="VEK8" s="27"/>
      <c r="VEL8" s="27"/>
      <c r="VEM8" s="27"/>
      <c r="VEN8" s="27"/>
      <c r="VEO8" s="27"/>
      <c r="VEP8" s="27"/>
      <c r="VEQ8" s="27"/>
      <c r="VER8" s="27"/>
      <c r="VES8" s="27"/>
      <c r="VET8" s="27"/>
      <c r="VEU8" s="27"/>
      <c r="VEV8" s="27"/>
      <c r="VEW8" s="27"/>
      <c r="VEX8" s="27"/>
      <c r="VEY8" s="27"/>
      <c r="VEZ8" s="27"/>
      <c r="VFA8" s="27"/>
      <c r="VFB8" s="27"/>
      <c r="VFC8" s="27"/>
      <c r="VFD8" s="27"/>
      <c r="VFE8" s="27"/>
      <c r="VFF8" s="27"/>
      <c r="VFG8" s="27"/>
      <c r="VFH8" s="27"/>
      <c r="VFI8" s="27"/>
      <c r="VFJ8" s="27"/>
      <c r="VFK8" s="27"/>
      <c r="VFL8" s="27"/>
      <c r="VFM8" s="27"/>
      <c r="VFN8" s="27"/>
      <c r="VFO8" s="27"/>
      <c r="VFP8" s="27"/>
      <c r="VFQ8" s="27"/>
      <c r="VFR8" s="27"/>
      <c r="VFS8" s="27"/>
      <c r="VFT8" s="27"/>
      <c r="VFU8" s="27"/>
      <c r="VFV8" s="27"/>
      <c r="VFW8" s="27"/>
      <c r="VFX8" s="27"/>
      <c r="VFY8" s="27"/>
      <c r="VFZ8" s="27"/>
      <c r="VGA8" s="27"/>
      <c r="VGB8" s="27"/>
      <c r="VGC8" s="27"/>
      <c r="VGD8" s="27"/>
      <c r="VGE8" s="27"/>
      <c r="VGF8" s="27"/>
      <c r="VGG8" s="27"/>
      <c r="VGH8" s="27"/>
      <c r="VGI8" s="27"/>
      <c r="VGJ8" s="27"/>
      <c r="VGK8" s="27"/>
      <c r="VGL8" s="27"/>
      <c r="VGM8" s="27"/>
      <c r="VGN8" s="27"/>
      <c r="VGO8" s="27"/>
      <c r="VGP8" s="27"/>
      <c r="VGQ8" s="27"/>
      <c r="VGR8" s="27"/>
      <c r="VGS8" s="27"/>
      <c r="VGT8" s="27"/>
      <c r="VGU8" s="27"/>
      <c r="VGV8" s="27"/>
      <c r="VGW8" s="27"/>
      <c r="VGX8" s="27"/>
      <c r="VGY8" s="27"/>
      <c r="VGZ8" s="27"/>
      <c r="VHA8" s="27"/>
      <c r="VHB8" s="27"/>
      <c r="VHC8" s="27"/>
      <c r="VHD8" s="27"/>
      <c r="VHE8" s="27"/>
      <c r="VHF8" s="27"/>
      <c r="VHG8" s="27"/>
      <c r="VHH8" s="27"/>
      <c r="VHI8" s="27"/>
      <c r="VHJ8" s="27"/>
      <c r="VHK8" s="27"/>
      <c r="VHL8" s="27"/>
      <c r="VHM8" s="27"/>
      <c r="VHN8" s="27"/>
      <c r="VHO8" s="27"/>
      <c r="VHP8" s="27"/>
      <c r="VHQ8" s="27"/>
      <c r="VHR8" s="27"/>
      <c r="VHS8" s="27"/>
      <c r="VHT8" s="27"/>
      <c r="VHU8" s="27"/>
      <c r="VHV8" s="27"/>
      <c r="VHW8" s="27"/>
      <c r="VHX8" s="27"/>
      <c r="VHY8" s="27"/>
      <c r="VHZ8" s="27"/>
      <c r="VIA8" s="27"/>
      <c r="VIB8" s="27"/>
      <c r="VIC8" s="27"/>
      <c r="VID8" s="27"/>
      <c r="VIE8" s="27"/>
      <c r="VIF8" s="27"/>
      <c r="VIG8" s="27"/>
      <c r="VIH8" s="27"/>
      <c r="VII8" s="27"/>
      <c r="VIJ8" s="27"/>
      <c r="VIK8" s="27"/>
      <c r="VIL8" s="27"/>
      <c r="VIM8" s="27"/>
      <c r="VIN8" s="27"/>
      <c r="VIO8" s="27"/>
      <c r="VIP8" s="27"/>
      <c r="VIQ8" s="27"/>
      <c r="VIR8" s="27"/>
      <c r="VIS8" s="27"/>
      <c r="VIT8" s="27"/>
      <c r="VIU8" s="27"/>
      <c r="VIV8" s="27"/>
      <c r="VIW8" s="27"/>
      <c r="VIX8" s="27"/>
      <c r="VIY8" s="27"/>
      <c r="VIZ8" s="27"/>
      <c r="VJA8" s="27"/>
      <c r="VJB8" s="27"/>
      <c r="VJC8" s="27"/>
      <c r="VJD8" s="27"/>
      <c r="VJE8" s="27"/>
      <c r="VJF8" s="27"/>
      <c r="VJG8" s="27"/>
      <c r="VJH8" s="27"/>
      <c r="VJI8" s="27"/>
      <c r="VJJ8" s="27"/>
      <c r="VJK8" s="27"/>
      <c r="VJL8" s="27"/>
      <c r="VJM8" s="27"/>
      <c r="VJN8" s="27"/>
      <c r="VJO8" s="27"/>
      <c r="VJP8" s="27"/>
      <c r="VJQ8" s="27"/>
      <c r="VJR8" s="27"/>
      <c r="VJS8" s="27"/>
      <c r="VJT8" s="27"/>
      <c r="VJU8" s="27"/>
      <c r="VJV8" s="27"/>
      <c r="VJW8" s="27"/>
      <c r="VJX8" s="27"/>
      <c r="VJY8" s="27"/>
      <c r="VJZ8" s="27"/>
      <c r="VKA8" s="27"/>
      <c r="VKB8" s="27"/>
      <c r="VKC8" s="27"/>
      <c r="VKD8" s="27"/>
      <c r="VKE8" s="27"/>
      <c r="VKF8" s="27"/>
      <c r="VKG8" s="27"/>
      <c r="VKH8" s="27"/>
      <c r="VKI8" s="27"/>
      <c r="VKJ8" s="27"/>
      <c r="VKK8" s="27"/>
      <c r="VKL8" s="27"/>
      <c r="VKM8" s="27"/>
      <c r="VKN8" s="27"/>
      <c r="VKO8" s="27"/>
      <c r="VKP8" s="27"/>
      <c r="VKQ8" s="27"/>
      <c r="VKR8" s="27"/>
      <c r="VKS8" s="27"/>
      <c r="VKT8" s="27"/>
      <c r="VKU8" s="27"/>
      <c r="VKV8" s="27"/>
      <c r="VKW8" s="27"/>
      <c r="VKX8" s="27"/>
      <c r="VKY8" s="27"/>
      <c r="VKZ8" s="27"/>
      <c r="VLA8" s="27"/>
      <c r="VLB8" s="27"/>
      <c r="VLC8" s="27"/>
      <c r="VLD8" s="27"/>
      <c r="VLE8" s="27"/>
      <c r="VLF8" s="27"/>
      <c r="VLG8" s="27"/>
      <c r="VLH8" s="27"/>
      <c r="VLI8" s="27"/>
      <c r="VLJ8" s="27"/>
      <c r="VLK8" s="27"/>
      <c r="VLL8" s="27"/>
      <c r="VLM8" s="27"/>
      <c r="VLN8" s="27"/>
      <c r="VLO8" s="27"/>
      <c r="VLP8" s="27"/>
      <c r="VLQ8" s="27"/>
      <c r="VLR8" s="27"/>
      <c r="VLS8" s="27"/>
      <c r="VLT8" s="27"/>
      <c r="VLU8" s="27"/>
      <c r="VLV8" s="27"/>
      <c r="VLW8" s="27"/>
      <c r="VLX8" s="27"/>
      <c r="VLY8" s="27"/>
      <c r="VLZ8" s="27"/>
      <c r="VMA8" s="27"/>
      <c r="VMB8" s="27"/>
      <c r="VMC8" s="27"/>
      <c r="VMD8" s="27"/>
      <c r="VME8" s="27"/>
      <c r="VMF8" s="27"/>
      <c r="VMG8" s="27"/>
      <c r="VMH8" s="27"/>
      <c r="VMI8" s="27"/>
      <c r="VMJ8" s="27"/>
      <c r="VMK8" s="27"/>
      <c r="VML8" s="27"/>
      <c r="VMM8" s="27"/>
      <c r="VMN8" s="27"/>
      <c r="VMO8" s="27"/>
      <c r="VMP8" s="27"/>
      <c r="VMQ8" s="27"/>
      <c r="VMR8" s="27"/>
      <c r="VMS8" s="27"/>
      <c r="VMT8" s="27"/>
      <c r="VMU8" s="27"/>
      <c r="VMV8" s="27"/>
      <c r="VMW8" s="27"/>
      <c r="VMX8" s="27"/>
      <c r="VMY8" s="27"/>
      <c r="VMZ8" s="27"/>
      <c r="VNA8" s="27"/>
      <c r="VNB8" s="27"/>
      <c r="VNC8" s="27"/>
      <c r="VND8" s="27"/>
      <c r="VNE8" s="27"/>
      <c r="VNF8" s="27"/>
      <c r="VNG8" s="27"/>
      <c r="VNH8" s="27"/>
      <c r="VNI8" s="27"/>
      <c r="VNJ8" s="27"/>
      <c r="VNK8" s="27"/>
      <c r="VNL8" s="27"/>
      <c r="VNM8" s="27"/>
      <c r="VNN8" s="27"/>
      <c r="VNO8" s="27"/>
      <c r="VNP8" s="27"/>
      <c r="VNQ8" s="27"/>
      <c r="VNR8" s="27"/>
      <c r="VNS8" s="27"/>
      <c r="VNT8" s="27"/>
      <c r="VNU8" s="27"/>
      <c r="VNV8" s="27"/>
      <c r="VNW8" s="27"/>
      <c r="VNX8" s="27"/>
      <c r="VNY8" s="27"/>
      <c r="VNZ8" s="27"/>
      <c r="VOA8" s="27"/>
      <c r="VOB8" s="27"/>
      <c r="VOC8" s="27"/>
      <c r="VOD8" s="27"/>
      <c r="VOE8" s="27"/>
      <c r="VOF8" s="27"/>
      <c r="VOG8" s="27"/>
      <c r="VOH8" s="27"/>
      <c r="VOI8" s="27"/>
      <c r="VOJ8" s="27"/>
      <c r="VOK8" s="27"/>
      <c r="VOL8" s="27"/>
      <c r="VOM8" s="27"/>
      <c r="VON8" s="27"/>
      <c r="VOO8" s="27"/>
      <c r="VOP8" s="27"/>
      <c r="VOQ8" s="27"/>
      <c r="VOR8" s="27"/>
      <c r="VOS8" s="27"/>
      <c r="VOT8" s="27"/>
      <c r="VOU8" s="27"/>
      <c r="VOV8" s="27"/>
      <c r="VOW8" s="27"/>
      <c r="VOX8" s="27"/>
      <c r="VOY8" s="27"/>
      <c r="VOZ8" s="27"/>
      <c r="VPA8" s="27"/>
      <c r="VPB8" s="27"/>
      <c r="VPC8" s="27"/>
      <c r="VPD8" s="27"/>
      <c r="VPE8" s="27"/>
      <c r="VPF8" s="27"/>
      <c r="VPG8" s="27"/>
      <c r="VPH8" s="27"/>
      <c r="VPI8" s="27"/>
      <c r="VPJ8" s="27"/>
      <c r="VPK8" s="27"/>
      <c r="VPL8" s="27"/>
      <c r="VPM8" s="27"/>
      <c r="VPN8" s="27"/>
      <c r="VPO8" s="27"/>
      <c r="VPP8" s="27"/>
      <c r="VPQ8" s="27"/>
      <c r="VPR8" s="27"/>
      <c r="VPS8" s="27"/>
      <c r="VPT8" s="27"/>
      <c r="VPU8" s="27"/>
      <c r="VPV8" s="27"/>
      <c r="VPW8" s="27"/>
      <c r="VPX8" s="27"/>
      <c r="VPY8" s="27"/>
      <c r="VPZ8" s="27"/>
      <c r="VQA8" s="27"/>
      <c r="VQB8" s="27"/>
      <c r="VQC8" s="27"/>
      <c r="VQD8" s="27"/>
      <c r="VQE8" s="27"/>
      <c r="VQF8" s="27"/>
      <c r="VQG8" s="27"/>
      <c r="VQH8" s="27"/>
      <c r="VQI8" s="27"/>
      <c r="VQJ8" s="27"/>
      <c r="VQK8" s="27"/>
      <c r="VQL8" s="27"/>
      <c r="VQM8" s="27"/>
      <c r="VQN8" s="27"/>
      <c r="VQO8" s="27"/>
      <c r="VQP8" s="27"/>
      <c r="VQQ8" s="27"/>
      <c r="VQR8" s="27"/>
      <c r="VQS8" s="27"/>
      <c r="VQT8" s="27"/>
      <c r="VQU8" s="27"/>
      <c r="VQV8" s="27"/>
      <c r="VQW8" s="27"/>
      <c r="VQX8" s="27"/>
      <c r="VQY8" s="27"/>
      <c r="VQZ8" s="27"/>
      <c r="VRA8" s="27"/>
      <c r="VRB8" s="27"/>
      <c r="VRC8" s="27"/>
      <c r="VRD8" s="27"/>
      <c r="VRE8" s="27"/>
      <c r="VRF8" s="27"/>
      <c r="VRG8" s="27"/>
      <c r="VRH8" s="27"/>
      <c r="VRI8" s="27"/>
      <c r="VRJ8" s="27"/>
      <c r="VRK8" s="27"/>
      <c r="VRL8" s="27"/>
      <c r="VRM8" s="27"/>
      <c r="VRN8" s="27"/>
      <c r="VRO8" s="27"/>
      <c r="VRP8" s="27"/>
      <c r="VRQ8" s="27"/>
      <c r="VRR8" s="27"/>
      <c r="VRS8" s="27"/>
      <c r="VRT8" s="27"/>
      <c r="VRU8" s="27"/>
      <c r="VRV8" s="27"/>
      <c r="VRW8" s="27"/>
      <c r="VRX8" s="27"/>
      <c r="VRY8" s="27"/>
      <c r="VRZ8" s="27"/>
      <c r="VSA8" s="27"/>
      <c r="VSB8" s="27"/>
      <c r="VSC8" s="27"/>
      <c r="VSD8" s="27"/>
      <c r="VSE8" s="27"/>
      <c r="VSF8" s="27"/>
      <c r="VSG8" s="27"/>
      <c r="VSH8" s="27"/>
      <c r="VSI8" s="27"/>
      <c r="VSJ8" s="27"/>
      <c r="VSK8" s="27"/>
      <c r="VSL8" s="27"/>
      <c r="VSM8" s="27"/>
      <c r="VSN8" s="27"/>
      <c r="VSO8" s="27"/>
      <c r="VSP8" s="27"/>
      <c r="VSQ8" s="27"/>
      <c r="VSR8" s="27"/>
      <c r="VSS8" s="27"/>
      <c r="VST8" s="27"/>
      <c r="VSU8" s="27"/>
      <c r="VSV8" s="27"/>
      <c r="VSW8" s="27"/>
      <c r="VSX8" s="27"/>
      <c r="VSY8" s="27"/>
      <c r="VSZ8" s="27"/>
      <c r="VTA8" s="27"/>
      <c r="VTB8" s="27"/>
      <c r="VTC8" s="27"/>
      <c r="VTD8" s="27"/>
      <c r="VTE8" s="27"/>
      <c r="VTF8" s="27"/>
      <c r="VTG8" s="27"/>
      <c r="VTH8" s="27"/>
      <c r="VTI8" s="27"/>
      <c r="VTJ8" s="27"/>
      <c r="VTK8" s="27"/>
      <c r="VTL8" s="27"/>
      <c r="VTM8" s="27"/>
      <c r="VTN8" s="27"/>
      <c r="VTO8" s="27"/>
      <c r="VTP8" s="27"/>
      <c r="VTQ8" s="27"/>
      <c r="VTR8" s="27"/>
      <c r="VTS8" s="27"/>
      <c r="VTT8" s="27"/>
      <c r="VTU8" s="27"/>
      <c r="VTV8" s="27"/>
      <c r="VTW8" s="27"/>
      <c r="VTX8" s="27"/>
      <c r="VTY8" s="27"/>
      <c r="VTZ8" s="27"/>
      <c r="VUA8" s="27"/>
      <c r="VUB8" s="27"/>
      <c r="VUC8" s="27"/>
      <c r="VUD8" s="27"/>
      <c r="VUE8" s="27"/>
      <c r="VUF8" s="27"/>
      <c r="VUG8" s="27"/>
      <c r="VUH8" s="27"/>
      <c r="VUI8" s="27"/>
      <c r="VUJ8" s="27"/>
      <c r="VUK8" s="27"/>
      <c r="VUL8" s="27"/>
      <c r="VUM8" s="27"/>
      <c r="VUN8" s="27"/>
      <c r="VUO8" s="27"/>
      <c r="VUP8" s="27"/>
      <c r="VUQ8" s="27"/>
      <c r="VUR8" s="27"/>
      <c r="VUS8" s="27"/>
      <c r="VUT8" s="27"/>
      <c r="VUU8" s="27"/>
      <c r="VUV8" s="27"/>
      <c r="VUW8" s="27"/>
      <c r="VUX8" s="27"/>
      <c r="VUY8" s="27"/>
      <c r="VUZ8" s="27"/>
      <c r="VVA8" s="27"/>
      <c r="VVB8" s="27"/>
      <c r="VVC8" s="27"/>
      <c r="VVD8" s="27"/>
      <c r="VVE8" s="27"/>
      <c r="VVF8" s="27"/>
      <c r="VVG8" s="27"/>
      <c r="VVH8" s="27"/>
      <c r="VVI8" s="27"/>
      <c r="VVJ8" s="27"/>
      <c r="VVK8" s="27"/>
      <c r="VVL8" s="27"/>
      <c r="VVM8" s="27"/>
      <c r="VVN8" s="27"/>
      <c r="VVO8" s="27"/>
      <c r="VVP8" s="27"/>
      <c r="VVQ8" s="27"/>
      <c r="VVR8" s="27"/>
      <c r="VVS8" s="27"/>
      <c r="VVT8" s="27"/>
      <c r="VVU8" s="27"/>
      <c r="VVV8" s="27"/>
      <c r="VVW8" s="27"/>
      <c r="VVX8" s="27"/>
      <c r="VVY8" s="27"/>
      <c r="VVZ8" s="27"/>
      <c r="VWA8" s="27"/>
      <c r="VWB8" s="27"/>
      <c r="VWC8" s="27"/>
      <c r="VWD8" s="27"/>
      <c r="VWE8" s="27"/>
      <c r="VWF8" s="27"/>
      <c r="VWG8" s="27"/>
      <c r="VWH8" s="27"/>
      <c r="VWI8" s="27"/>
      <c r="VWJ8" s="27"/>
      <c r="VWK8" s="27"/>
      <c r="VWL8" s="27"/>
      <c r="VWM8" s="27"/>
      <c r="VWN8" s="27"/>
      <c r="VWO8" s="27"/>
      <c r="VWP8" s="27"/>
      <c r="VWQ8" s="27"/>
      <c r="VWR8" s="27"/>
      <c r="VWS8" s="27"/>
      <c r="VWT8" s="27"/>
      <c r="VWU8" s="27"/>
      <c r="VWV8" s="27"/>
      <c r="VWW8" s="27"/>
      <c r="VWX8" s="27"/>
      <c r="VWY8" s="27"/>
      <c r="VWZ8" s="27"/>
      <c r="VXA8" s="27"/>
      <c r="VXB8" s="27"/>
      <c r="VXC8" s="27"/>
      <c r="VXD8" s="27"/>
      <c r="VXE8" s="27"/>
      <c r="VXF8" s="27"/>
      <c r="VXG8" s="27"/>
      <c r="VXH8" s="27"/>
      <c r="VXI8" s="27"/>
      <c r="VXJ8" s="27"/>
      <c r="VXK8" s="27"/>
      <c r="VXL8" s="27"/>
      <c r="VXM8" s="27"/>
      <c r="VXN8" s="27"/>
      <c r="VXO8" s="27"/>
      <c r="VXP8" s="27"/>
      <c r="VXQ8" s="27"/>
      <c r="VXR8" s="27"/>
      <c r="VXS8" s="27"/>
      <c r="VXT8" s="27"/>
      <c r="VXU8" s="27"/>
      <c r="VXV8" s="27"/>
      <c r="VXW8" s="27"/>
      <c r="VXX8" s="27"/>
      <c r="VXY8" s="27"/>
      <c r="VXZ8" s="27"/>
      <c r="VYA8" s="27"/>
      <c r="VYB8" s="27"/>
      <c r="VYC8" s="27"/>
      <c r="VYD8" s="27"/>
      <c r="VYE8" s="27"/>
      <c r="VYF8" s="27"/>
      <c r="VYG8" s="27"/>
      <c r="VYH8" s="27"/>
      <c r="VYI8" s="27"/>
      <c r="VYJ8" s="27"/>
      <c r="VYK8" s="27"/>
      <c r="VYL8" s="27"/>
      <c r="VYM8" s="27"/>
      <c r="VYN8" s="27"/>
      <c r="VYO8" s="27"/>
      <c r="VYP8" s="27"/>
      <c r="VYQ8" s="27"/>
      <c r="VYR8" s="27"/>
      <c r="VYS8" s="27"/>
      <c r="VYT8" s="27"/>
      <c r="VYU8" s="27"/>
      <c r="VYV8" s="27"/>
      <c r="VYW8" s="27"/>
      <c r="VYX8" s="27"/>
      <c r="VYY8" s="27"/>
      <c r="VYZ8" s="27"/>
      <c r="VZA8" s="27"/>
      <c r="VZB8" s="27"/>
      <c r="VZC8" s="27"/>
      <c r="VZD8" s="27"/>
      <c r="VZE8" s="27"/>
      <c r="VZF8" s="27"/>
      <c r="VZG8" s="27"/>
      <c r="VZH8" s="27"/>
      <c r="VZI8" s="27"/>
      <c r="VZJ8" s="27"/>
      <c r="VZK8" s="27"/>
      <c r="VZL8" s="27"/>
      <c r="VZM8" s="27"/>
      <c r="VZN8" s="27"/>
      <c r="VZO8" s="27"/>
      <c r="VZP8" s="27"/>
      <c r="VZQ8" s="27"/>
      <c r="VZR8" s="27"/>
      <c r="VZS8" s="27"/>
      <c r="VZT8" s="27"/>
      <c r="VZU8" s="27"/>
      <c r="VZV8" s="27"/>
      <c r="VZW8" s="27"/>
      <c r="VZX8" s="27"/>
      <c r="VZY8" s="27"/>
      <c r="VZZ8" s="27"/>
      <c r="WAA8" s="27"/>
      <c r="WAB8" s="27"/>
      <c r="WAC8" s="27"/>
      <c r="WAD8" s="27"/>
      <c r="WAE8" s="27"/>
      <c r="WAF8" s="27"/>
      <c r="WAG8" s="27"/>
      <c r="WAH8" s="27"/>
      <c r="WAI8" s="27"/>
      <c r="WAJ8" s="27"/>
      <c r="WAK8" s="27"/>
      <c r="WAL8" s="27"/>
      <c r="WAM8" s="27"/>
      <c r="WAN8" s="27"/>
      <c r="WAO8" s="27"/>
      <c r="WAP8" s="27"/>
      <c r="WAQ8" s="27"/>
      <c r="WAR8" s="27"/>
      <c r="WAS8" s="27"/>
      <c r="WAT8" s="27"/>
      <c r="WAU8" s="27"/>
      <c r="WAV8" s="27"/>
      <c r="WAW8" s="27"/>
      <c r="WAX8" s="27"/>
      <c r="WAY8" s="27"/>
      <c r="WAZ8" s="27"/>
      <c r="WBA8" s="27"/>
      <c r="WBB8" s="27"/>
      <c r="WBC8" s="27"/>
      <c r="WBD8" s="27"/>
      <c r="WBE8" s="27"/>
      <c r="WBF8" s="27"/>
      <c r="WBG8" s="27"/>
      <c r="WBH8" s="27"/>
      <c r="WBI8" s="27"/>
      <c r="WBJ8" s="27"/>
      <c r="WBK8" s="27"/>
      <c r="WBL8" s="27"/>
      <c r="WBM8" s="27"/>
      <c r="WBN8" s="27"/>
      <c r="WBO8" s="27"/>
      <c r="WBP8" s="27"/>
      <c r="WBQ8" s="27"/>
      <c r="WBR8" s="27"/>
      <c r="WBS8" s="27"/>
      <c r="WBT8" s="27"/>
      <c r="WBU8" s="27"/>
      <c r="WBV8" s="27"/>
      <c r="WBW8" s="27"/>
      <c r="WBX8" s="27"/>
      <c r="WBY8" s="27"/>
      <c r="WBZ8" s="27"/>
      <c r="WCA8" s="27"/>
      <c r="WCB8" s="27"/>
      <c r="WCC8" s="27"/>
      <c r="WCD8" s="27"/>
      <c r="WCE8" s="27"/>
      <c r="WCF8" s="27"/>
      <c r="WCG8" s="27"/>
      <c r="WCH8" s="27"/>
      <c r="WCI8" s="27"/>
      <c r="WCJ8" s="27"/>
      <c r="WCK8" s="27"/>
      <c r="WCL8" s="27"/>
      <c r="WCM8" s="27"/>
      <c r="WCN8" s="27"/>
      <c r="WCO8" s="27"/>
      <c r="WCP8" s="27"/>
      <c r="WCQ8" s="27"/>
      <c r="WCR8" s="27"/>
      <c r="WCS8" s="27"/>
      <c r="WCT8" s="27"/>
      <c r="WCU8" s="27"/>
      <c r="WCV8" s="27"/>
      <c r="WCW8" s="27"/>
      <c r="WCX8" s="27"/>
      <c r="WCY8" s="27"/>
      <c r="WCZ8" s="27"/>
      <c r="WDA8" s="27"/>
      <c r="WDB8" s="27"/>
      <c r="WDC8" s="27"/>
      <c r="WDD8" s="27"/>
      <c r="WDE8" s="27"/>
      <c r="WDF8" s="27"/>
      <c r="WDG8" s="27"/>
      <c r="WDH8" s="27"/>
      <c r="WDI8" s="27"/>
      <c r="WDJ8" s="27"/>
      <c r="WDK8" s="27"/>
      <c r="WDL8" s="27"/>
      <c r="WDM8" s="27"/>
      <c r="WDN8" s="27"/>
      <c r="WDO8" s="27"/>
      <c r="WDP8" s="27"/>
      <c r="WDQ8" s="27"/>
      <c r="WDR8" s="27"/>
      <c r="WDS8" s="27"/>
      <c r="WDT8" s="27"/>
      <c r="WDU8" s="27"/>
      <c r="WDV8" s="27"/>
      <c r="WDW8" s="27"/>
      <c r="WDX8" s="27"/>
      <c r="WDY8" s="27"/>
      <c r="WDZ8" s="27"/>
      <c r="WEA8" s="27"/>
      <c r="WEB8" s="27"/>
      <c r="WEC8" s="27"/>
      <c r="WED8" s="27"/>
      <c r="WEE8" s="27"/>
      <c r="WEF8" s="27"/>
      <c r="WEG8" s="27"/>
      <c r="WEH8" s="27"/>
      <c r="WEI8" s="27"/>
      <c r="WEJ8" s="27"/>
      <c r="WEK8" s="27"/>
      <c r="WEL8" s="27"/>
      <c r="WEM8" s="27"/>
      <c r="WEN8" s="27"/>
      <c r="WEO8" s="27"/>
      <c r="WEP8" s="27"/>
      <c r="WEQ8" s="27"/>
      <c r="WER8" s="27"/>
      <c r="WES8" s="27"/>
      <c r="WET8" s="27"/>
      <c r="WEU8" s="27"/>
      <c r="WEV8" s="27"/>
      <c r="WEW8" s="27"/>
      <c r="WEX8" s="27"/>
      <c r="WEY8" s="27"/>
      <c r="WEZ8" s="27"/>
      <c r="WFA8" s="27"/>
      <c r="WFB8" s="27"/>
      <c r="WFC8" s="27"/>
      <c r="WFD8" s="27"/>
      <c r="WFE8" s="27"/>
      <c r="WFF8" s="27"/>
      <c r="WFG8" s="27"/>
      <c r="WFH8" s="27"/>
      <c r="WFI8" s="27"/>
      <c r="WFJ8" s="27"/>
      <c r="WFK8" s="27"/>
      <c r="WFL8" s="27"/>
      <c r="WFM8" s="27"/>
      <c r="WFN8" s="27"/>
      <c r="WFO8" s="27"/>
      <c r="WFP8" s="27"/>
      <c r="WFQ8" s="27"/>
      <c r="WFR8" s="27"/>
      <c r="WFS8" s="27"/>
      <c r="WFT8" s="27"/>
      <c r="WFU8" s="27"/>
      <c r="WFV8" s="27"/>
      <c r="WFW8" s="27"/>
      <c r="WFX8" s="27"/>
      <c r="WFY8" s="27"/>
      <c r="WFZ8" s="27"/>
      <c r="WGA8" s="27"/>
      <c r="WGB8" s="27"/>
      <c r="WGC8" s="27"/>
      <c r="WGD8" s="27"/>
      <c r="WGE8" s="27"/>
      <c r="WGF8" s="27"/>
      <c r="WGG8" s="27"/>
      <c r="WGH8" s="27"/>
      <c r="WGI8" s="27"/>
      <c r="WGJ8" s="27"/>
      <c r="WGK8" s="27"/>
      <c r="WGL8" s="27"/>
      <c r="WGM8" s="27"/>
      <c r="WGN8" s="27"/>
      <c r="WGO8" s="27"/>
      <c r="WGP8" s="27"/>
      <c r="WGQ8" s="27"/>
      <c r="WGR8" s="27"/>
      <c r="WGS8" s="27"/>
      <c r="WGT8" s="27"/>
      <c r="WGU8" s="27"/>
      <c r="WGV8" s="27"/>
      <c r="WGW8" s="27"/>
      <c r="WGX8" s="27"/>
      <c r="WGY8" s="27"/>
      <c r="WGZ8" s="27"/>
      <c r="WHA8" s="27"/>
      <c r="WHB8" s="27"/>
      <c r="WHC8" s="27"/>
      <c r="WHD8" s="27"/>
      <c r="WHE8" s="27"/>
      <c r="WHF8" s="27"/>
      <c r="WHG8" s="27"/>
      <c r="WHH8" s="27"/>
      <c r="WHI8" s="27"/>
      <c r="WHJ8" s="27"/>
      <c r="WHK8" s="27"/>
      <c r="WHL8" s="27"/>
      <c r="WHM8" s="27"/>
      <c r="WHN8" s="27"/>
      <c r="WHO8" s="27"/>
      <c r="WHP8" s="27"/>
      <c r="WHQ8" s="27"/>
      <c r="WHR8" s="27"/>
      <c r="WHS8" s="27"/>
      <c r="WHT8" s="27"/>
      <c r="WHU8" s="27"/>
      <c r="WHV8" s="27"/>
      <c r="WHW8" s="27"/>
      <c r="WHX8" s="27"/>
      <c r="WHY8" s="27"/>
      <c r="WHZ8" s="27"/>
      <c r="WIA8" s="27"/>
      <c r="WIB8" s="27"/>
      <c r="WIC8" s="27"/>
      <c r="WID8" s="27"/>
      <c r="WIE8" s="27"/>
      <c r="WIF8" s="27"/>
      <c r="WIG8" s="27"/>
      <c r="WIH8" s="27"/>
      <c r="WII8" s="27"/>
      <c r="WIJ8" s="27"/>
      <c r="WIK8" s="27"/>
      <c r="WIL8" s="27"/>
      <c r="WIM8" s="27"/>
      <c r="WIN8" s="27"/>
      <c r="WIO8" s="27"/>
      <c r="WIP8" s="27"/>
      <c r="WIQ8" s="27"/>
      <c r="WIR8" s="27"/>
      <c r="WIS8" s="27"/>
      <c r="WIT8" s="27"/>
      <c r="WIU8" s="27"/>
      <c r="WIV8" s="27"/>
      <c r="WIW8" s="27"/>
      <c r="WIX8" s="27"/>
      <c r="WIY8" s="27"/>
      <c r="WIZ8" s="27"/>
      <c r="WJA8" s="27"/>
      <c r="WJB8" s="27"/>
      <c r="WJC8" s="27"/>
      <c r="WJD8" s="27"/>
      <c r="WJE8" s="27"/>
      <c r="WJF8" s="27"/>
      <c r="WJG8" s="27"/>
      <c r="WJH8" s="27"/>
      <c r="WJI8" s="27"/>
      <c r="WJJ8" s="27"/>
      <c r="WJK8" s="27"/>
      <c r="WJL8" s="27"/>
      <c r="WJM8" s="27"/>
      <c r="WJN8" s="27"/>
      <c r="WJO8" s="27"/>
      <c r="WJP8" s="27"/>
      <c r="WJQ8" s="27"/>
      <c r="WJR8" s="27"/>
      <c r="WJS8" s="27"/>
      <c r="WJT8" s="27"/>
      <c r="WJU8" s="27"/>
      <c r="WJV8" s="27"/>
      <c r="WJW8" s="27"/>
      <c r="WJX8" s="27"/>
      <c r="WJY8" s="27"/>
      <c r="WJZ8" s="27"/>
      <c r="WKA8" s="27"/>
      <c r="WKB8" s="27"/>
      <c r="WKC8" s="27"/>
      <c r="WKD8" s="27"/>
      <c r="WKE8" s="27"/>
      <c r="WKF8" s="27"/>
      <c r="WKG8" s="27"/>
      <c r="WKH8" s="27"/>
      <c r="WKI8" s="27"/>
      <c r="WKJ8" s="27"/>
      <c r="WKK8" s="27"/>
      <c r="WKL8" s="27"/>
      <c r="WKM8" s="27"/>
      <c r="WKN8" s="27"/>
      <c r="WKO8" s="27"/>
      <c r="WKP8" s="27"/>
      <c r="WKQ8" s="27"/>
      <c r="WKR8" s="27"/>
      <c r="WKS8" s="27"/>
      <c r="WKT8" s="27"/>
      <c r="WKU8" s="27"/>
      <c r="WKV8" s="27"/>
      <c r="WKW8" s="27"/>
      <c r="WKX8" s="27"/>
      <c r="WKY8" s="27"/>
      <c r="WKZ8" s="27"/>
      <c r="WLA8" s="27"/>
      <c r="WLB8" s="27"/>
      <c r="WLC8" s="27"/>
      <c r="WLD8" s="27"/>
      <c r="WLE8" s="27"/>
      <c r="WLF8" s="27"/>
      <c r="WLG8" s="27"/>
      <c r="WLH8" s="27"/>
      <c r="WLI8" s="27"/>
      <c r="WLJ8" s="27"/>
      <c r="WLK8" s="27"/>
      <c r="WLL8" s="27"/>
      <c r="WLM8" s="27"/>
      <c r="WLN8" s="27"/>
      <c r="WLO8" s="27"/>
      <c r="WLP8" s="27"/>
      <c r="WLQ8" s="27"/>
      <c r="WLR8" s="27"/>
      <c r="WLS8" s="27"/>
      <c r="WLT8" s="27"/>
      <c r="WLU8" s="27"/>
      <c r="WLV8" s="27"/>
      <c r="WLW8" s="27"/>
      <c r="WLX8" s="27"/>
      <c r="WLY8" s="27"/>
      <c r="WLZ8" s="27"/>
      <c r="WMA8" s="27"/>
      <c r="WMB8" s="27"/>
      <c r="WMC8" s="27"/>
      <c r="WMD8" s="27"/>
      <c r="WME8" s="27"/>
      <c r="WMF8" s="27"/>
      <c r="WMG8" s="27"/>
      <c r="WMH8" s="27"/>
      <c r="WMI8" s="27"/>
      <c r="WMJ8" s="27"/>
      <c r="WMK8" s="27"/>
      <c r="WML8" s="27"/>
      <c r="WMM8" s="27"/>
      <c r="WMN8" s="27"/>
      <c r="WMO8" s="27"/>
      <c r="WMP8" s="27"/>
      <c r="WMQ8" s="27"/>
      <c r="WMR8" s="27"/>
      <c r="WMS8" s="27"/>
      <c r="WMT8" s="27"/>
      <c r="WMU8" s="27"/>
      <c r="WMV8" s="27"/>
      <c r="WMW8" s="27"/>
      <c r="WMX8" s="27"/>
      <c r="WMY8" s="27"/>
      <c r="WMZ8" s="27"/>
      <c r="WNA8" s="27"/>
      <c r="WNB8" s="27"/>
      <c r="WNC8" s="27"/>
      <c r="WND8" s="27"/>
      <c r="WNE8" s="27"/>
      <c r="WNF8" s="27"/>
      <c r="WNG8" s="27"/>
      <c r="WNH8" s="27"/>
      <c r="WNI8" s="27"/>
      <c r="WNJ8" s="27"/>
      <c r="WNK8" s="27"/>
      <c r="WNL8" s="27"/>
      <c r="WNM8" s="27"/>
      <c r="WNN8" s="27"/>
      <c r="WNO8" s="27"/>
      <c r="WNP8" s="27"/>
      <c r="WNQ8" s="27"/>
      <c r="WNR8" s="27"/>
      <c r="WNS8" s="27"/>
      <c r="WNT8" s="27"/>
      <c r="WNU8" s="27"/>
      <c r="WNV8" s="27"/>
      <c r="WNW8" s="27"/>
      <c r="WNX8" s="27"/>
      <c r="WNY8" s="27"/>
      <c r="WNZ8" s="27"/>
      <c r="WOA8" s="27"/>
      <c r="WOB8" s="27"/>
      <c r="WOC8" s="27"/>
      <c r="WOD8" s="27"/>
      <c r="WOE8" s="27"/>
      <c r="WOF8" s="27"/>
      <c r="WOG8" s="27"/>
      <c r="WOH8" s="27"/>
      <c r="WOI8" s="27"/>
      <c r="WOJ8" s="27"/>
      <c r="WOK8" s="27"/>
      <c r="WOL8" s="27"/>
      <c r="WOM8" s="27"/>
      <c r="WON8" s="27"/>
      <c r="WOO8" s="27"/>
      <c r="WOP8" s="27"/>
      <c r="WOQ8" s="27"/>
      <c r="WOR8" s="27"/>
      <c r="WOS8" s="27"/>
      <c r="WOT8" s="27"/>
      <c r="WOU8" s="27"/>
      <c r="WOV8" s="27"/>
      <c r="WOW8" s="27"/>
      <c r="WOX8" s="27"/>
      <c r="WOY8" s="27"/>
      <c r="WOZ8" s="27"/>
      <c r="WPA8" s="27"/>
      <c r="WPB8" s="27"/>
      <c r="WPC8" s="27"/>
      <c r="WPD8" s="27"/>
      <c r="WPE8" s="27"/>
      <c r="WPF8" s="27"/>
      <c r="WPG8" s="27"/>
      <c r="WPH8" s="27"/>
      <c r="WPI8" s="27"/>
      <c r="WPJ8" s="27"/>
      <c r="WPK8" s="27"/>
      <c r="WPL8" s="27"/>
      <c r="WPM8" s="27"/>
      <c r="WPN8" s="27"/>
      <c r="WPO8" s="27"/>
      <c r="WPP8" s="27"/>
      <c r="WPQ8" s="27"/>
      <c r="WPR8" s="27"/>
      <c r="WPS8" s="27"/>
      <c r="WPT8" s="27"/>
      <c r="WPU8" s="27"/>
      <c r="WPV8" s="27"/>
      <c r="WPW8" s="27"/>
      <c r="WPX8" s="27"/>
      <c r="WPY8" s="27"/>
      <c r="WPZ8" s="27"/>
      <c r="WQA8" s="27"/>
      <c r="WQB8" s="27"/>
      <c r="WQC8" s="27"/>
      <c r="WQD8" s="27"/>
      <c r="WQE8" s="27"/>
      <c r="WQF8" s="27"/>
      <c r="WQG8" s="27"/>
      <c r="WQH8" s="27"/>
      <c r="WQI8" s="27"/>
      <c r="WQJ8" s="27"/>
      <c r="WQK8" s="27"/>
      <c r="WQL8" s="27"/>
      <c r="WQM8" s="27"/>
      <c r="WQN8" s="27"/>
      <c r="WQO8" s="27"/>
      <c r="WQP8" s="27"/>
      <c r="WQQ8" s="27"/>
      <c r="WQR8" s="27"/>
      <c r="WQS8" s="27"/>
      <c r="WQT8" s="27"/>
      <c r="WQU8" s="27"/>
      <c r="WQV8" s="27"/>
      <c r="WQW8" s="27"/>
      <c r="WQX8" s="27"/>
      <c r="WQY8" s="27"/>
      <c r="WQZ8" s="27"/>
      <c r="WRA8" s="27"/>
      <c r="WRB8" s="27"/>
      <c r="WRC8" s="27"/>
      <c r="WRD8" s="27"/>
      <c r="WRE8" s="27"/>
      <c r="WRF8" s="27"/>
      <c r="WRG8" s="27"/>
      <c r="WRH8" s="27"/>
      <c r="WRI8" s="27"/>
      <c r="WRJ8" s="27"/>
      <c r="WRK8" s="27"/>
      <c r="WRL8" s="27"/>
      <c r="WRM8" s="27"/>
      <c r="WRN8" s="27"/>
      <c r="WRO8" s="27"/>
      <c r="WRP8" s="27"/>
      <c r="WRQ8" s="27"/>
      <c r="WRR8" s="27"/>
      <c r="WRS8" s="27"/>
      <c r="WRT8" s="27"/>
      <c r="WRU8" s="27"/>
      <c r="WRV8" s="27"/>
      <c r="WRW8" s="27"/>
      <c r="WRX8" s="27"/>
      <c r="WRY8" s="27"/>
      <c r="WRZ8" s="27"/>
      <c r="WSA8" s="27"/>
      <c r="WSB8" s="27"/>
      <c r="WSC8" s="27"/>
      <c r="WSD8" s="27"/>
      <c r="WSE8" s="27"/>
      <c r="WSF8" s="27"/>
      <c r="WSG8" s="27"/>
      <c r="WSH8" s="27"/>
      <c r="WSI8" s="27"/>
      <c r="WSJ8" s="27"/>
      <c r="WSK8" s="27"/>
      <c r="WSL8" s="27"/>
      <c r="WSM8" s="27"/>
      <c r="WSN8" s="27"/>
      <c r="WSO8" s="27"/>
      <c r="WSP8" s="27"/>
      <c r="WSQ8" s="27"/>
      <c r="WSR8" s="27"/>
      <c r="WSS8" s="27"/>
      <c r="WST8" s="27"/>
      <c r="WSU8" s="27"/>
      <c r="WSV8" s="27"/>
      <c r="WSW8" s="27"/>
      <c r="WSX8" s="27"/>
      <c r="WSY8" s="27"/>
      <c r="WSZ8" s="27"/>
      <c r="WTA8" s="27"/>
      <c r="WTB8" s="27"/>
      <c r="WTC8" s="27"/>
      <c r="WTD8" s="27"/>
      <c r="WTE8" s="27"/>
      <c r="WTF8" s="27"/>
      <c r="WTG8" s="27"/>
      <c r="WTH8" s="27"/>
      <c r="WTI8" s="27"/>
      <c r="WTJ8" s="27"/>
      <c r="WTK8" s="27"/>
      <c r="WTL8" s="27"/>
      <c r="WTM8" s="27"/>
      <c r="WTN8" s="27"/>
      <c r="WTO8" s="27"/>
      <c r="WTP8" s="27"/>
      <c r="WTQ8" s="27"/>
      <c r="WTR8" s="27"/>
      <c r="WTS8" s="27"/>
      <c r="WTT8" s="27"/>
      <c r="WTU8" s="27"/>
      <c r="WTV8" s="27"/>
      <c r="WTW8" s="27"/>
      <c r="WTX8" s="27"/>
      <c r="WTY8" s="27"/>
      <c r="WTZ8" s="27"/>
      <c r="WUA8" s="27"/>
      <c r="WUB8" s="27"/>
      <c r="WUC8" s="27"/>
      <c r="WUD8" s="27"/>
      <c r="WUE8" s="27"/>
      <c r="WUF8" s="27"/>
      <c r="WUG8" s="27"/>
      <c r="WUH8" s="27"/>
      <c r="WUI8" s="27"/>
      <c r="WUJ8" s="27"/>
      <c r="WUK8" s="27"/>
      <c r="WUL8" s="27"/>
      <c r="WUM8" s="27"/>
      <c r="WUN8" s="27"/>
      <c r="WUO8" s="27"/>
      <c r="WUP8" s="27"/>
      <c r="WUQ8" s="27"/>
      <c r="WUR8" s="27"/>
      <c r="WUS8" s="27"/>
      <c r="WUT8" s="27"/>
      <c r="WUU8" s="27"/>
      <c r="WUV8" s="27"/>
      <c r="WUW8" s="27"/>
      <c r="WUX8" s="27"/>
      <c r="WUY8" s="27"/>
      <c r="WUZ8" s="27"/>
      <c r="WVA8" s="27"/>
      <c r="WVB8" s="27"/>
      <c r="WVC8" s="27"/>
      <c r="WVD8" s="27"/>
      <c r="WVE8" s="27"/>
      <c r="WVF8" s="27"/>
      <c r="WVG8" s="27"/>
      <c r="WVH8" s="27"/>
      <c r="WVI8" s="27"/>
      <c r="WVJ8" s="27"/>
      <c r="WVK8" s="27"/>
      <c r="WVL8" s="27"/>
      <c r="WVM8" s="27"/>
      <c r="WVN8" s="27"/>
      <c r="WVO8" s="27"/>
      <c r="WVP8" s="27"/>
      <c r="WVQ8" s="27"/>
      <c r="WVR8" s="27"/>
      <c r="WVS8" s="27"/>
      <c r="WVT8" s="27"/>
      <c r="WVU8" s="27"/>
      <c r="WVV8" s="27"/>
      <c r="WVW8" s="27"/>
      <c r="WVX8" s="27"/>
      <c r="WVY8" s="27"/>
      <c r="WVZ8" s="27"/>
      <c r="WWA8" s="27"/>
      <c r="WWB8" s="27"/>
      <c r="WWC8" s="27"/>
      <c r="WWD8" s="27"/>
      <c r="WWE8" s="27"/>
      <c r="WWF8" s="27"/>
      <c r="WWG8" s="27"/>
      <c r="WWH8" s="27"/>
      <c r="WWI8" s="27"/>
      <c r="WWJ8" s="27"/>
      <c r="WWK8" s="27"/>
      <c r="WWL8" s="27"/>
      <c r="WWM8" s="27"/>
      <c r="WWN8" s="27"/>
      <c r="WWO8" s="27"/>
      <c r="WWP8" s="27"/>
      <c r="WWQ8" s="27"/>
      <c r="WWR8" s="27"/>
      <c r="WWS8" s="27"/>
      <c r="WWT8" s="27"/>
      <c r="WWU8" s="27"/>
      <c r="WWV8" s="27"/>
      <c r="WWW8" s="27"/>
      <c r="WWX8" s="27"/>
      <c r="WWY8" s="27"/>
      <c r="WWZ8" s="27"/>
      <c r="WXA8" s="27"/>
      <c r="WXB8" s="27"/>
      <c r="WXC8" s="27"/>
      <c r="WXD8" s="27"/>
      <c r="WXE8" s="27"/>
      <c r="WXF8" s="27"/>
      <c r="WXG8" s="27"/>
      <c r="WXH8" s="27"/>
      <c r="WXI8" s="27"/>
      <c r="WXJ8" s="27"/>
      <c r="WXK8" s="27"/>
      <c r="WXL8" s="27"/>
      <c r="WXM8" s="27"/>
      <c r="WXN8" s="27"/>
      <c r="WXO8" s="27"/>
      <c r="WXP8" s="27"/>
      <c r="WXQ8" s="27"/>
      <c r="WXR8" s="27"/>
      <c r="WXS8" s="27"/>
      <c r="WXT8" s="27"/>
      <c r="WXU8" s="27"/>
      <c r="WXV8" s="27"/>
      <c r="WXW8" s="27"/>
      <c r="WXX8" s="27"/>
      <c r="WXY8" s="27"/>
      <c r="WXZ8" s="27"/>
      <c r="WYA8" s="27"/>
      <c r="WYB8" s="27"/>
      <c r="WYC8" s="27"/>
      <c r="WYD8" s="27"/>
      <c r="WYE8" s="27"/>
      <c r="WYF8" s="27"/>
      <c r="WYG8" s="27"/>
      <c r="WYH8" s="27"/>
      <c r="WYI8" s="27"/>
      <c r="WYJ8" s="27"/>
      <c r="WYK8" s="27"/>
      <c r="WYL8" s="27"/>
      <c r="WYM8" s="27"/>
      <c r="WYN8" s="27"/>
      <c r="WYO8" s="27"/>
      <c r="WYP8" s="27"/>
      <c r="WYQ8" s="27"/>
      <c r="WYR8" s="27"/>
      <c r="WYS8" s="27"/>
      <c r="WYT8" s="27"/>
      <c r="WYU8" s="27"/>
      <c r="WYV8" s="27"/>
      <c r="WYW8" s="27"/>
      <c r="WYX8" s="27"/>
      <c r="WYY8" s="27"/>
      <c r="WYZ8" s="27"/>
      <c r="WZA8" s="27"/>
      <c r="WZB8" s="27"/>
      <c r="WZC8" s="27"/>
      <c r="WZD8" s="27"/>
      <c r="WZE8" s="27"/>
      <c r="WZF8" s="27"/>
      <c r="WZG8" s="27"/>
      <c r="WZH8" s="27"/>
      <c r="WZI8" s="27"/>
      <c r="WZJ8" s="27"/>
      <c r="WZK8" s="27"/>
      <c r="WZL8" s="27"/>
      <c r="WZM8" s="27"/>
      <c r="WZN8" s="27"/>
      <c r="WZO8" s="27"/>
      <c r="WZP8" s="27"/>
      <c r="WZQ8" s="27"/>
      <c r="WZR8" s="27"/>
      <c r="WZS8" s="27"/>
      <c r="WZT8" s="27"/>
      <c r="WZU8" s="27"/>
      <c r="WZV8" s="27"/>
      <c r="WZW8" s="27"/>
      <c r="WZX8" s="27"/>
      <c r="WZY8" s="27"/>
      <c r="WZZ8" s="27"/>
      <c r="XAA8" s="27"/>
      <c r="XAB8" s="27"/>
      <c r="XAC8" s="27"/>
      <c r="XAD8" s="27"/>
      <c r="XAE8" s="27"/>
      <c r="XAF8" s="27"/>
      <c r="XAG8" s="27"/>
      <c r="XAH8" s="27"/>
      <c r="XAI8" s="27"/>
      <c r="XAJ8" s="27"/>
      <c r="XAK8" s="27"/>
      <c r="XAL8" s="27"/>
      <c r="XAM8" s="27"/>
      <c r="XAN8" s="27"/>
      <c r="XAO8" s="27"/>
      <c r="XAP8" s="27"/>
      <c r="XAQ8" s="27"/>
      <c r="XAR8" s="27"/>
      <c r="XAS8" s="27"/>
      <c r="XAT8" s="27"/>
      <c r="XAU8" s="27"/>
      <c r="XAV8" s="27"/>
      <c r="XAW8" s="27"/>
      <c r="XAX8" s="27"/>
      <c r="XAY8" s="27"/>
      <c r="XAZ8" s="27"/>
      <c r="XBA8" s="27"/>
      <c r="XBB8" s="27"/>
      <c r="XBC8" s="27"/>
      <c r="XBD8" s="27"/>
      <c r="XBE8" s="27"/>
      <c r="XBF8" s="27"/>
      <c r="XBG8" s="27"/>
      <c r="XBH8" s="27"/>
      <c r="XBI8" s="27"/>
      <c r="XBJ8" s="27"/>
      <c r="XBK8" s="27"/>
      <c r="XBL8" s="27"/>
      <c r="XBM8" s="27"/>
      <c r="XBN8" s="27"/>
      <c r="XBO8" s="27"/>
      <c r="XBP8" s="27"/>
      <c r="XBQ8" s="27"/>
      <c r="XBR8" s="27"/>
      <c r="XBS8" s="27"/>
      <c r="XBT8" s="27"/>
      <c r="XBU8" s="27"/>
      <c r="XBV8" s="27"/>
      <c r="XBW8" s="27"/>
      <c r="XBX8" s="27"/>
      <c r="XBY8" s="27"/>
      <c r="XBZ8" s="27"/>
      <c r="XCA8" s="27"/>
      <c r="XCB8" s="27"/>
      <c r="XCC8" s="27"/>
      <c r="XCD8" s="27"/>
      <c r="XCE8" s="27"/>
      <c r="XCF8" s="27"/>
      <c r="XCG8" s="27"/>
      <c r="XCH8" s="27"/>
      <c r="XCI8" s="27"/>
      <c r="XCJ8" s="27"/>
      <c r="XCK8" s="27"/>
      <c r="XCL8" s="27"/>
      <c r="XCM8" s="27"/>
      <c r="XCN8" s="27"/>
      <c r="XCO8" s="27"/>
      <c r="XCP8" s="27"/>
      <c r="XCQ8" s="27"/>
      <c r="XCR8" s="27"/>
      <c r="XCS8" s="27"/>
      <c r="XCT8" s="27"/>
      <c r="XCU8" s="27"/>
      <c r="XCV8" s="27"/>
      <c r="XCW8" s="27"/>
      <c r="XCX8" s="27"/>
      <c r="XCY8" s="27"/>
      <c r="XCZ8" s="27"/>
      <c r="XDA8" s="27"/>
      <c r="XDB8" s="27"/>
      <c r="XDC8" s="27"/>
      <c r="XDD8" s="27"/>
      <c r="XDE8" s="27"/>
      <c r="XDF8" s="27"/>
      <c r="XDG8" s="27"/>
      <c r="XDH8" s="27"/>
      <c r="XDI8" s="27"/>
      <c r="XDJ8" s="27"/>
      <c r="XDK8" s="27"/>
      <c r="XDL8" s="27"/>
      <c r="XDM8" s="27"/>
      <c r="XDN8" s="27"/>
      <c r="XDO8" s="27"/>
      <c r="XDP8" s="27"/>
      <c r="XDQ8" s="27"/>
      <c r="XDR8" s="27"/>
      <c r="XDS8" s="27"/>
      <c r="XDT8" s="27"/>
      <c r="XDU8" s="27"/>
      <c r="XDV8" s="27"/>
      <c r="XDW8" s="27"/>
      <c r="XDX8" s="27"/>
      <c r="XDY8" s="27"/>
      <c r="XDZ8" s="27"/>
      <c r="XEA8" s="27"/>
      <c r="XEB8" s="27"/>
      <c r="XEC8" s="27"/>
      <c r="XED8" s="27"/>
      <c r="XEE8" s="27"/>
      <c r="XEF8" s="27"/>
      <c r="XEG8" s="27"/>
      <c r="XEH8" s="27"/>
      <c r="XEI8" s="27"/>
      <c r="XEJ8" s="27"/>
      <c r="XEK8" s="27"/>
      <c r="XEL8" s="27"/>
      <c r="XEM8" s="27"/>
      <c r="XEN8" s="27"/>
      <c r="XEO8" s="27"/>
      <c r="XEP8" s="27"/>
      <c r="XEQ8" s="27"/>
      <c r="XER8" s="27"/>
      <c r="XES8" s="27"/>
      <c r="XET8" s="27"/>
      <c r="XEU8" s="27"/>
      <c r="XEV8" s="27"/>
      <c r="XEW8" s="27"/>
      <c r="XEX8" s="27"/>
      <c r="XEY8" s="27"/>
      <c r="XEZ8" s="27"/>
      <c r="XFA8" s="27"/>
      <c r="XFB8" s="27"/>
      <c r="XFC8" s="27"/>
      <c r="XFD8" s="27"/>
    </row>
    <row r="9" spans="1:16384">
      <c r="A9" s="313" t="s">
        <v>155</v>
      </c>
      <c r="B9" s="305" t="str">
        <f>'2 Kalkulation'!F5</f>
        <v>Institut</v>
      </c>
      <c r="C9" s="305"/>
      <c r="D9" s="315" t="s">
        <v>328</v>
      </c>
      <c r="E9" s="174"/>
      <c r="F9" s="462">
        <f>'2 Kalkulation'!F9</f>
        <v>43755</v>
      </c>
      <c r="G9" s="462"/>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6"/>
      <c r="VF9" s="6"/>
      <c r="VG9" s="6"/>
      <c r="VH9" s="6"/>
      <c r="VI9" s="6"/>
      <c r="VJ9" s="6"/>
      <c r="VK9" s="6"/>
      <c r="VL9" s="6"/>
      <c r="VM9" s="6"/>
      <c r="VN9" s="6"/>
      <c r="VO9" s="6"/>
      <c r="VP9" s="6"/>
      <c r="VQ9" s="6"/>
      <c r="VR9" s="6"/>
      <c r="VS9" s="6"/>
      <c r="VT9" s="6"/>
      <c r="VU9" s="6"/>
      <c r="VV9" s="6"/>
      <c r="VW9" s="6"/>
      <c r="VX9" s="6"/>
      <c r="VY9" s="6"/>
      <c r="VZ9" s="6"/>
      <c r="WA9" s="6"/>
      <c r="WB9" s="6"/>
      <c r="WC9" s="6"/>
      <c r="WD9" s="6"/>
      <c r="WE9" s="6"/>
      <c r="WF9" s="6"/>
      <c r="WG9" s="6"/>
      <c r="WH9" s="6"/>
      <c r="WI9" s="6"/>
      <c r="WJ9" s="6"/>
      <c r="WK9" s="6"/>
      <c r="WL9" s="6"/>
      <c r="WM9" s="6"/>
      <c r="WN9" s="6"/>
      <c r="WO9" s="6"/>
      <c r="WP9" s="6"/>
      <c r="WQ9" s="6"/>
      <c r="WR9" s="6"/>
      <c r="WS9" s="6"/>
      <c r="WT9" s="6"/>
      <c r="WU9" s="6"/>
      <c r="WV9" s="6"/>
      <c r="WW9" s="6"/>
      <c r="WX9" s="6"/>
      <c r="WY9" s="6"/>
      <c r="WZ9" s="6"/>
      <c r="XA9" s="6"/>
      <c r="XB9" s="6"/>
      <c r="XC9" s="6"/>
      <c r="XD9" s="6"/>
      <c r="XE9" s="6"/>
      <c r="XF9" s="6"/>
      <c r="XG9" s="6"/>
      <c r="XH9" s="6"/>
      <c r="XI9" s="6"/>
      <c r="XJ9" s="6"/>
      <c r="XK9" s="6"/>
      <c r="XL9" s="6"/>
      <c r="XM9" s="6"/>
      <c r="XN9" s="6"/>
      <c r="XO9" s="6"/>
      <c r="XP9" s="6"/>
      <c r="XQ9" s="6"/>
      <c r="XR9" s="6"/>
      <c r="XS9" s="6"/>
      <c r="XT9" s="6"/>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c r="ABN9" s="6"/>
      <c r="ABO9" s="6"/>
      <c r="ABP9" s="6"/>
      <c r="ABQ9" s="6"/>
      <c r="ABR9" s="6"/>
      <c r="ABS9" s="6"/>
      <c r="ABT9" s="6"/>
      <c r="ABU9" s="6"/>
      <c r="ABV9" s="6"/>
      <c r="ABW9" s="6"/>
      <c r="ABX9" s="6"/>
      <c r="ABY9" s="6"/>
      <c r="ABZ9" s="6"/>
      <c r="ACA9" s="6"/>
      <c r="ACB9" s="6"/>
      <c r="ACC9" s="6"/>
      <c r="ACD9" s="6"/>
      <c r="ACE9" s="6"/>
      <c r="ACF9" s="6"/>
      <c r="ACG9" s="6"/>
      <c r="ACH9" s="6"/>
      <c r="ACI9" s="6"/>
      <c r="ACJ9" s="6"/>
      <c r="ACK9" s="6"/>
      <c r="ACL9" s="6"/>
      <c r="ACM9" s="6"/>
      <c r="ACN9" s="6"/>
      <c r="ACO9" s="6"/>
      <c r="ACP9" s="6"/>
      <c r="ACQ9" s="6"/>
      <c r="ACR9" s="6"/>
      <c r="ACS9" s="6"/>
      <c r="ACT9" s="6"/>
      <c r="ACU9" s="6"/>
      <c r="ACV9" s="6"/>
      <c r="ACW9" s="6"/>
      <c r="ACX9" s="6"/>
      <c r="ACY9" s="6"/>
      <c r="ACZ9" s="6"/>
      <c r="ADA9" s="6"/>
      <c r="ADB9" s="6"/>
      <c r="ADC9" s="6"/>
      <c r="ADD9" s="6"/>
      <c r="ADE9" s="6"/>
      <c r="ADF9" s="6"/>
      <c r="ADG9" s="6"/>
      <c r="ADH9" s="6"/>
      <c r="ADI9" s="6"/>
      <c r="ADJ9" s="6"/>
      <c r="ADK9" s="6"/>
      <c r="ADL9" s="6"/>
      <c r="ADM9" s="6"/>
      <c r="ADN9" s="6"/>
      <c r="ADO9" s="6"/>
      <c r="ADP9" s="6"/>
      <c r="ADQ9" s="6"/>
      <c r="ADR9" s="6"/>
      <c r="ADS9" s="6"/>
      <c r="ADT9" s="6"/>
      <c r="ADU9" s="6"/>
      <c r="ADV9" s="6"/>
      <c r="ADW9" s="6"/>
      <c r="ADX9" s="6"/>
      <c r="ADY9" s="6"/>
      <c r="ADZ9" s="6"/>
      <c r="AEA9" s="6"/>
      <c r="AEB9" s="6"/>
      <c r="AEC9" s="6"/>
      <c r="AED9" s="6"/>
      <c r="AEE9" s="6"/>
      <c r="AEF9" s="6"/>
      <c r="AEG9" s="6"/>
      <c r="AEH9" s="6"/>
      <c r="AEI9" s="6"/>
      <c r="AEJ9" s="6"/>
      <c r="AEK9" s="6"/>
      <c r="AEL9" s="6"/>
      <c r="AEM9" s="6"/>
      <c r="AEN9" s="6"/>
      <c r="AEO9" s="6"/>
      <c r="AEP9" s="6"/>
      <c r="AEQ9" s="6"/>
      <c r="AER9" s="6"/>
      <c r="AES9" s="6"/>
      <c r="AET9" s="6"/>
      <c r="AEU9" s="6"/>
      <c r="AEV9" s="6"/>
      <c r="AEW9" s="6"/>
      <c r="AEX9" s="6"/>
      <c r="AEY9" s="6"/>
      <c r="AEZ9" s="6"/>
      <c r="AFA9" s="6"/>
      <c r="AFB9" s="6"/>
      <c r="AFC9" s="6"/>
      <c r="AFD9" s="6"/>
      <c r="AFE9" s="6"/>
      <c r="AFF9" s="6"/>
      <c r="AFG9" s="6"/>
      <c r="AFH9" s="6"/>
      <c r="AFI9" s="6"/>
      <c r="AFJ9" s="6"/>
      <c r="AFK9" s="6"/>
      <c r="AFL9" s="6"/>
      <c r="AFM9" s="6"/>
      <c r="AFN9" s="6"/>
      <c r="AFO9" s="6"/>
      <c r="AFP9" s="6"/>
      <c r="AFQ9" s="6"/>
      <c r="AFR9" s="6"/>
      <c r="AFS9" s="6"/>
      <c r="AFT9" s="6"/>
      <c r="AFU9" s="6"/>
      <c r="AFV9" s="6"/>
      <c r="AFW9" s="6"/>
      <c r="AFX9" s="6"/>
      <c r="AFY9" s="6"/>
      <c r="AFZ9" s="6"/>
      <c r="AGA9" s="6"/>
      <c r="AGB9" s="6"/>
      <c r="AGC9" s="6"/>
      <c r="AGD9" s="6"/>
      <c r="AGE9" s="6"/>
      <c r="AGF9" s="6"/>
      <c r="AGG9" s="6"/>
      <c r="AGH9" s="6"/>
      <c r="AGI9" s="6"/>
      <c r="AGJ9" s="6"/>
      <c r="AGK9" s="6"/>
      <c r="AGL9" s="6"/>
      <c r="AGM9" s="6"/>
      <c r="AGN9" s="6"/>
      <c r="AGO9" s="6"/>
      <c r="AGP9" s="6"/>
      <c r="AGQ9" s="6"/>
      <c r="AGR9" s="6"/>
      <c r="AGS9" s="6"/>
      <c r="AGT9" s="6"/>
      <c r="AGU9" s="6"/>
      <c r="AGV9" s="6"/>
      <c r="AGW9" s="6"/>
      <c r="AGX9" s="6"/>
      <c r="AGY9" s="6"/>
      <c r="AGZ9" s="6"/>
      <c r="AHA9" s="6"/>
      <c r="AHB9" s="6"/>
      <c r="AHC9" s="6"/>
      <c r="AHD9" s="6"/>
      <c r="AHE9" s="6"/>
      <c r="AHF9" s="6"/>
      <c r="AHG9" s="6"/>
      <c r="AHH9" s="6"/>
      <c r="AHI9" s="6"/>
      <c r="AHJ9" s="6"/>
      <c r="AHK9" s="6"/>
      <c r="AHL9" s="6"/>
      <c r="AHM9" s="6"/>
      <c r="AHN9" s="6"/>
      <c r="AHO9" s="6"/>
      <c r="AHP9" s="6"/>
      <c r="AHQ9" s="6"/>
      <c r="AHR9" s="6"/>
      <c r="AHS9" s="6"/>
      <c r="AHT9" s="6"/>
      <c r="AHU9" s="6"/>
      <c r="AHV9" s="6"/>
      <c r="AHW9" s="6"/>
      <c r="AHX9" s="6"/>
      <c r="AHY9" s="6"/>
      <c r="AHZ9" s="6"/>
      <c r="AIA9" s="6"/>
      <c r="AIB9" s="6"/>
      <c r="AIC9" s="6"/>
      <c r="AID9" s="6"/>
      <c r="AIE9" s="6"/>
      <c r="AIF9" s="6"/>
      <c r="AIG9" s="6"/>
      <c r="AIH9" s="6"/>
      <c r="AII9" s="6"/>
      <c r="AIJ9" s="6"/>
      <c r="AIK9" s="6"/>
      <c r="AIL9" s="6"/>
      <c r="AIM9" s="6"/>
      <c r="AIN9" s="6"/>
      <c r="AIO9" s="6"/>
      <c r="AIP9" s="6"/>
      <c r="AIQ9" s="6"/>
      <c r="AIR9" s="6"/>
      <c r="AIS9" s="6"/>
      <c r="AIT9" s="6"/>
      <c r="AIU9" s="6"/>
      <c r="AIV9" s="6"/>
      <c r="AIW9" s="6"/>
      <c r="AIX9" s="6"/>
      <c r="AIY9" s="6"/>
      <c r="AIZ9" s="6"/>
      <c r="AJA9" s="6"/>
      <c r="AJB9" s="6"/>
      <c r="AJC9" s="6"/>
      <c r="AJD9" s="6"/>
      <c r="AJE9" s="6"/>
      <c r="AJF9" s="6"/>
      <c r="AJG9" s="6"/>
      <c r="AJH9" s="6"/>
      <c r="AJI9" s="6"/>
      <c r="AJJ9" s="6"/>
      <c r="AJK9" s="6"/>
      <c r="AJL9" s="6"/>
      <c r="AJM9" s="6"/>
      <c r="AJN9" s="6"/>
      <c r="AJO9" s="6"/>
      <c r="AJP9" s="6"/>
      <c r="AJQ9" s="6"/>
      <c r="AJR9" s="6"/>
      <c r="AJS9" s="6"/>
      <c r="AJT9" s="6"/>
      <c r="AJU9" s="6"/>
      <c r="AJV9" s="6"/>
      <c r="AJW9" s="6"/>
      <c r="AJX9" s="6"/>
      <c r="AJY9" s="6"/>
      <c r="AJZ9" s="6"/>
      <c r="AKA9" s="6"/>
      <c r="AKB9" s="6"/>
      <c r="AKC9" s="6"/>
      <c r="AKD9" s="6"/>
      <c r="AKE9" s="6"/>
      <c r="AKF9" s="6"/>
      <c r="AKG9" s="6"/>
      <c r="AKH9" s="6"/>
      <c r="AKI9" s="6"/>
      <c r="AKJ9" s="6"/>
      <c r="AKK9" s="6"/>
      <c r="AKL9" s="6"/>
      <c r="AKM9" s="6"/>
      <c r="AKN9" s="6"/>
      <c r="AKO9" s="6"/>
      <c r="AKP9" s="6"/>
      <c r="AKQ9" s="6"/>
      <c r="AKR9" s="6"/>
      <c r="AKS9" s="6"/>
      <c r="AKT9" s="6"/>
      <c r="AKU9" s="6"/>
      <c r="AKV9" s="6"/>
      <c r="AKW9" s="6"/>
      <c r="AKX9" s="6"/>
      <c r="AKY9" s="6"/>
      <c r="AKZ9" s="6"/>
      <c r="ALA9" s="6"/>
      <c r="ALB9" s="6"/>
      <c r="ALC9" s="6"/>
      <c r="ALD9" s="6"/>
      <c r="ALE9" s="6"/>
      <c r="ALF9" s="6"/>
      <c r="ALG9" s="6"/>
      <c r="ALH9" s="6"/>
      <c r="ALI9" s="6"/>
      <c r="ALJ9" s="6"/>
      <c r="ALK9" s="6"/>
      <c r="ALL9" s="6"/>
      <c r="ALM9" s="6"/>
      <c r="ALN9" s="6"/>
      <c r="ALO9" s="6"/>
      <c r="ALP9" s="6"/>
      <c r="ALQ9" s="6"/>
      <c r="ALR9" s="6"/>
      <c r="ALS9" s="6"/>
      <c r="ALT9" s="6"/>
      <c r="ALU9" s="6"/>
      <c r="ALV9" s="6"/>
      <c r="ALW9" s="6"/>
      <c r="ALX9" s="6"/>
      <c r="ALY9" s="6"/>
      <c r="ALZ9" s="6"/>
      <c r="AMA9" s="6"/>
      <c r="AMB9" s="6"/>
      <c r="AMC9" s="6"/>
      <c r="AMD9" s="6"/>
      <c r="AME9" s="6"/>
      <c r="AMF9" s="6"/>
      <c r="AMG9" s="6"/>
      <c r="AMH9" s="6"/>
      <c r="AMI9" s="6"/>
      <c r="AMJ9" s="6"/>
      <c r="AMK9" s="6"/>
      <c r="AML9" s="6"/>
      <c r="AMM9" s="6"/>
      <c r="AMN9" s="6"/>
      <c r="AMO9" s="6"/>
      <c r="AMP9" s="6"/>
      <c r="AMQ9" s="6"/>
      <c r="AMR9" s="6"/>
      <c r="AMS9" s="6"/>
      <c r="AMT9" s="6"/>
      <c r="AMU9" s="6"/>
      <c r="AMV9" s="6"/>
      <c r="AMW9" s="6"/>
      <c r="AMX9" s="6"/>
      <c r="AMY9" s="6"/>
      <c r="AMZ9" s="6"/>
      <c r="ANA9" s="6"/>
      <c r="ANB9" s="6"/>
      <c r="ANC9" s="6"/>
      <c r="AND9" s="6"/>
      <c r="ANE9" s="6"/>
      <c r="ANF9" s="6"/>
      <c r="ANG9" s="6"/>
      <c r="ANH9" s="6"/>
      <c r="ANI9" s="6"/>
      <c r="ANJ9" s="6"/>
      <c r="ANK9" s="6"/>
      <c r="ANL9" s="6"/>
      <c r="ANM9" s="6"/>
      <c r="ANN9" s="6"/>
      <c r="ANO9" s="6"/>
      <c r="ANP9" s="6"/>
      <c r="ANQ9" s="6"/>
      <c r="ANR9" s="6"/>
      <c r="ANS9" s="6"/>
      <c r="ANT9" s="6"/>
      <c r="ANU9" s="6"/>
      <c r="ANV9" s="6"/>
      <c r="ANW9" s="6"/>
      <c r="ANX9" s="6"/>
      <c r="ANY9" s="6"/>
      <c r="ANZ9" s="6"/>
      <c r="AOA9" s="6"/>
      <c r="AOB9" s="6"/>
      <c r="AOC9" s="6"/>
      <c r="AOD9" s="6"/>
      <c r="AOE9" s="6"/>
      <c r="AOF9" s="6"/>
      <c r="AOG9" s="6"/>
      <c r="AOH9" s="6"/>
      <c r="AOI9" s="6"/>
      <c r="AOJ9" s="6"/>
      <c r="AOK9" s="6"/>
      <c r="AOL9" s="6"/>
      <c r="AOM9" s="6"/>
      <c r="AON9" s="6"/>
      <c r="AOO9" s="6"/>
      <c r="AOP9" s="6"/>
      <c r="AOQ9" s="6"/>
      <c r="AOR9" s="6"/>
      <c r="AOS9" s="6"/>
      <c r="AOT9" s="6"/>
      <c r="AOU9" s="6"/>
      <c r="AOV9" s="6"/>
      <c r="AOW9" s="6"/>
      <c r="AOX9" s="6"/>
      <c r="AOY9" s="6"/>
      <c r="AOZ9" s="6"/>
      <c r="APA9" s="6"/>
      <c r="APB9" s="6"/>
      <c r="APC9" s="6"/>
      <c r="APD9" s="6"/>
      <c r="APE9" s="6"/>
      <c r="APF9" s="6"/>
      <c r="APG9" s="6"/>
      <c r="APH9" s="6"/>
      <c r="API9" s="6"/>
      <c r="APJ9" s="6"/>
      <c r="APK9" s="6"/>
      <c r="APL9" s="6"/>
      <c r="APM9" s="6"/>
      <c r="APN9" s="6"/>
      <c r="APO9" s="6"/>
      <c r="APP9" s="6"/>
      <c r="APQ9" s="6"/>
      <c r="APR9" s="6"/>
      <c r="APS9" s="6"/>
      <c r="APT9" s="6"/>
      <c r="APU9" s="6"/>
      <c r="APV9" s="6"/>
      <c r="APW9" s="6"/>
      <c r="APX9" s="6"/>
      <c r="APY9" s="6"/>
      <c r="APZ9" s="6"/>
      <c r="AQA9" s="6"/>
      <c r="AQB9" s="6"/>
      <c r="AQC9" s="6"/>
      <c r="AQD9" s="6"/>
      <c r="AQE9" s="6"/>
      <c r="AQF9" s="6"/>
      <c r="AQG9" s="6"/>
      <c r="AQH9" s="6"/>
      <c r="AQI9" s="6"/>
      <c r="AQJ9" s="6"/>
      <c r="AQK9" s="6"/>
      <c r="AQL9" s="6"/>
      <c r="AQM9" s="6"/>
      <c r="AQN9" s="6"/>
      <c r="AQO9" s="6"/>
      <c r="AQP9" s="6"/>
      <c r="AQQ9" s="6"/>
      <c r="AQR9" s="6"/>
      <c r="AQS9" s="6"/>
      <c r="AQT9" s="6"/>
      <c r="AQU9" s="6"/>
      <c r="AQV9" s="6"/>
      <c r="AQW9" s="6"/>
      <c r="AQX9" s="6"/>
      <c r="AQY9" s="6"/>
      <c r="AQZ9" s="6"/>
      <c r="ARA9" s="6"/>
      <c r="ARB9" s="6"/>
      <c r="ARC9" s="6"/>
      <c r="ARD9" s="6"/>
      <c r="ARE9" s="6"/>
      <c r="ARF9" s="6"/>
      <c r="ARG9" s="6"/>
      <c r="ARH9" s="6"/>
      <c r="ARI9" s="6"/>
      <c r="ARJ9" s="6"/>
      <c r="ARK9" s="6"/>
      <c r="ARL9" s="6"/>
      <c r="ARM9" s="6"/>
      <c r="ARN9" s="6"/>
      <c r="ARO9" s="6"/>
      <c r="ARP9" s="6"/>
      <c r="ARQ9" s="6"/>
      <c r="ARR9" s="6"/>
      <c r="ARS9" s="6"/>
      <c r="ART9" s="6"/>
      <c r="ARU9" s="6"/>
      <c r="ARV9" s="6"/>
      <c r="ARW9" s="6"/>
      <c r="ARX9" s="6"/>
      <c r="ARY9" s="6"/>
      <c r="ARZ9" s="6"/>
      <c r="ASA9" s="6"/>
      <c r="ASB9" s="6"/>
      <c r="ASC9" s="6"/>
      <c r="ASD9" s="6"/>
      <c r="ASE9" s="6"/>
      <c r="ASF9" s="6"/>
      <c r="ASG9" s="6"/>
      <c r="ASH9" s="6"/>
      <c r="ASI9" s="6"/>
      <c r="ASJ9" s="6"/>
      <c r="ASK9" s="6"/>
      <c r="ASL9" s="6"/>
      <c r="ASM9" s="6"/>
      <c r="ASN9" s="6"/>
      <c r="ASO9" s="6"/>
      <c r="ASP9" s="6"/>
      <c r="ASQ9" s="6"/>
      <c r="ASR9" s="6"/>
      <c r="ASS9" s="6"/>
      <c r="AST9" s="6"/>
      <c r="ASU9" s="6"/>
      <c r="ASV9" s="6"/>
      <c r="ASW9" s="6"/>
      <c r="ASX9" s="6"/>
      <c r="ASY9" s="6"/>
      <c r="ASZ9" s="6"/>
      <c r="ATA9" s="6"/>
      <c r="ATB9" s="6"/>
      <c r="ATC9" s="6"/>
      <c r="ATD9" s="6"/>
      <c r="ATE9" s="6"/>
      <c r="ATF9" s="6"/>
      <c r="ATG9" s="6"/>
      <c r="ATH9" s="6"/>
      <c r="ATI9" s="6"/>
      <c r="ATJ9" s="6"/>
      <c r="ATK9" s="6"/>
      <c r="ATL9" s="6"/>
      <c r="ATM9" s="6"/>
      <c r="ATN9" s="6"/>
      <c r="ATO9" s="6"/>
      <c r="ATP9" s="6"/>
      <c r="ATQ9" s="6"/>
      <c r="ATR9" s="6"/>
      <c r="ATS9" s="6"/>
      <c r="ATT9" s="6"/>
      <c r="ATU9" s="6"/>
      <c r="ATV9" s="6"/>
      <c r="ATW9" s="6"/>
      <c r="ATX9" s="6"/>
      <c r="ATY9" s="6"/>
      <c r="ATZ9" s="6"/>
      <c r="AUA9" s="6"/>
      <c r="AUB9" s="6"/>
      <c r="AUC9" s="6"/>
      <c r="AUD9" s="6"/>
      <c r="AUE9" s="6"/>
      <c r="AUF9" s="6"/>
      <c r="AUG9" s="6"/>
      <c r="AUH9" s="6"/>
      <c r="AUI9" s="6"/>
      <c r="AUJ9" s="6"/>
      <c r="AUK9" s="6"/>
      <c r="AUL9" s="6"/>
      <c r="AUM9" s="6"/>
      <c r="AUN9" s="6"/>
      <c r="AUO9" s="6"/>
      <c r="AUP9" s="6"/>
      <c r="AUQ9" s="6"/>
      <c r="AUR9" s="6"/>
      <c r="AUS9" s="6"/>
      <c r="AUT9" s="6"/>
      <c r="AUU9" s="6"/>
      <c r="AUV9" s="6"/>
      <c r="AUW9" s="6"/>
      <c r="AUX9" s="6"/>
      <c r="AUY9" s="6"/>
      <c r="AUZ9" s="6"/>
      <c r="AVA9" s="6"/>
      <c r="AVB9" s="6"/>
      <c r="AVC9" s="6"/>
      <c r="AVD9" s="6"/>
      <c r="AVE9" s="6"/>
      <c r="AVF9" s="6"/>
      <c r="AVG9" s="6"/>
      <c r="AVH9" s="6"/>
      <c r="AVI9" s="6"/>
      <c r="AVJ9" s="6"/>
      <c r="AVK9" s="6"/>
      <c r="AVL9" s="6"/>
      <c r="AVM9" s="6"/>
      <c r="AVN9" s="6"/>
      <c r="AVO9" s="6"/>
      <c r="AVP9" s="6"/>
      <c r="AVQ9" s="6"/>
      <c r="AVR9" s="6"/>
      <c r="AVS9" s="6"/>
      <c r="AVT9" s="6"/>
      <c r="AVU9" s="6"/>
      <c r="AVV9" s="6"/>
      <c r="AVW9" s="6"/>
      <c r="AVX9" s="6"/>
      <c r="AVY9" s="6"/>
      <c r="AVZ9" s="6"/>
      <c r="AWA9" s="6"/>
      <c r="AWB9" s="6"/>
      <c r="AWC9" s="6"/>
      <c r="AWD9" s="6"/>
      <c r="AWE9" s="6"/>
      <c r="AWF9" s="6"/>
      <c r="AWG9" s="6"/>
      <c r="AWH9" s="6"/>
      <c r="AWI9" s="6"/>
      <c r="AWJ9" s="6"/>
      <c r="AWK9" s="6"/>
      <c r="AWL9" s="6"/>
      <c r="AWM9" s="6"/>
      <c r="AWN9" s="6"/>
      <c r="AWO9" s="6"/>
      <c r="AWP9" s="6"/>
      <c r="AWQ9" s="6"/>
      <c r="AWR9" s="6"/>
      <c r="AWS9" s="6"/>
      <c r="AWT9" s="6"/>
      <c r="AWU9" s="6"/>
      <c r="AWV9" s="6"/>
      <c r="AWW9" s="6"/>
      <c r="AWX9" s="6"/>
      <c r="AWY9" s="6"/>
      <c r="AWZ9" s="6"/>
      <c r="AXA9" s="6"/>
      <c r="AXB9" s="6"/>
      <c r="AXC9" s="6"/>
      <c r="AXD9" s="6"/>
      <c r="AXE9" s="6"/>
      <c r="AXF9" s="6"/>
      <c r="AXG9" s="6"/>
      <c r="AXH9" s="6"/>
      <c r="AXI9" s="6"/>
      <c r="AXJ9" s="6"/>
      <c r="AXK9" s="6"/>
      <c r="AXL9" s="6"/>
      <c r="AXM9" s="6"/>
      <c r="AXN9" s="6"/>
      <c r="AXO9" s="6"/>
      <c r="AXP9" s="6"/>
      <c r="AXQ9" s="6"/>
      <c r="AXR9" s="6"/>
      <c r="AXS9" s="6"/>
      <c r="AXT9" s="6"/>
      <c r="AXU9" s="6"/>
      <c r="AXV9" s="6"/>
      <c r="AXW9" s="6"/>
      <c r="AXX9" s="6"/>
      <c r="AXY9" s="6"/>
      <c r="AXZ9" s="6"/>
      <c r="AYA9" s="6"/>
      <c r="AYB9" s="6"/>
      <c r="AYC9" s="6"/>
      <c r="AYD9" s="6"/>
      <c r="AYE9" s="6"/>
      <c r="AYF9" s="6"/>
      <c r="AYG9" s="6"/>
      <c r="AYH9" s="6"/>
      <c r="AYI9" s="6"/>
      <c r="AYJ9" s="6"/>
      <c r="AYK9" s="6"/>
      <c r="AYL9" s="6"/>
      <c r="AYM9" s="6"/>
      <c r="AYN9" s="6"/>
      <c r="AYO9" s="6"/>
      <c r="AYP9" s="6"/>
      <c r="AYQ9" s="6"/>
      <c r="AYR9" s="6"/>
      <c r="AYS9" s="6"/>
      <c r="AYT9" s="6"/>
      <c r="AYU9" s="6"/>
      <c r="AYV9" s="6"/>
      <c r="AYW9" s="6"/>
      <c r="AYX9" s="6"/>
      <c r="AYY9" s="6"/>
      <c r="AYZ9" s="6"/>
      <c r="AZA9" s="6"/>
      <c r="AZB9" s="6"/>
      <c r="AZC9" s="6"/>
      <c r="AZD9" s="6"/>
      <c r="AZE9" s="6"/>
      <c r="AZF9" s="6"/>
      <c r="AZG9" s="6"/>
      <c r="AZH9" s="6"/>
      <c r="AZI9" s="6"/>
      <c r="AZJ9" s="6"/>
      <c r="AZK9" s="6"/>
      <c r="AZL9" s="6"/>
      <c r="AZM9" s="6"/>
      <c r="AZN9" s="6"/>
      <c r="AZO9" s="6"/>
      <c r="AZP9" s="6"/>
      <c r="AZQ9" s="6"/>
      <c r="AZR9" s="6"/>
      <c r="AZS9" s="6"/>
      <c r="AZT9" s="6"/>
      <c r="AZU9" s="6"/>
      <c r="AZV9" s="6"/>
      <c r="AZW9" s="6"/>
      <c r="AZX9" s="6"/>
      <c r="AZY9" s="6"/>
      <c r="AZZ9" s="6"/>
      <c r="BAA9" s="6"/>
      <c r="BAB9" s="6"/>
      <c r="BAC9" s="6"/>
      <c r="BAD9" s="6"/>
      <c r="BAE9" s="6"/>
      <c r="BAF9" s="6"/>
      <c r="BAG9" s="6"/>
      <c r="BAH9" s="6"/>
      <c r="BAI9" s="6"/>
      <c r="BAJ9" s="6"/>
      <c r="BAK9" s="6"/>
      <c r="BAL9" s="6"/>
      <c r="BAM9" s="6"/>
      <c r="BAN9" s="6"/>
      <c r="BAO9" s="6"/>
      <c r="BAP9" s="6"/>
      <c r="BAQ9" s="6"/>
      <c r="BAR9" s="6"/>
      <c r="BAS9" s="6"/>
      <c r="BAT9" s="6"/>
      <c r="BAU9" s="6"/>
      <c r="BAV9" s="6"/>
      <c r="BAW9" s="6"/>
      <c r="BAX9" s="6"/>
      <c r="BAY9" s="6"/>
      <c r="BAZ9" s="6"/>
      <c r="BBA9" s="6"/>
      <c r="BBB9" s="6"/>
      <c r="BBC9" s="6"/>
      <c r="BBD9" s="6"/>
      <c r="BBE9" s="6"/>
      <c r="BBF9" s="6"/>
      <c r="BBG9" s="6"/>
      <c r="BBH9" s="6"/>
      <c r="BBI9" s="6"/>
      <c r="BBJ9" s="6"/>
      <c r="BBK9" s="6"/>
      <c r="BBL9" s="6"/>
      <c r="BBM9" s="6"/>
      <c r="BBN9" s="6"/>
      <c r="BBO9" s="6"/>
      <c r="BBP9" s="6"/>
      <c r="BBQ9" s="6"/>
      <c r="BBR9" s="6"/>
      <c r="BBS9" s="6"/>
      <c r="BBT9" s="6"/>
      <c r="BBU9" s="6"/>
      <c r="BBV9" s="6"/>
      <c r="BBW9" s="6"/>
      <c r="BBX9" s="6"/>
      <c r="BBY9" s="6"/>
      <c r="BBZ9" s="6"/>
      <c r="BCA9" s="6"/>
      <c r="BCB9" s="6"/>
      <c r="BCC9" s="6"/>
      <c r="BCD9" s="6"/>
      <c r="BCE9" s="6"/>
      <c r="BCF9" s="6"/>
      <c r="BCG9" s="6"/>
      <c r="BCH9" s="6"/>
      <c r="BCI9" s="6"/>
      <c r="BCJ9" s="6"/>
      <c r="BCK9" s="6"/>
      <c r="BCL9" s="6"/>
      <c r="BCM9" s="6"/>
      <c r="BCN9" s="6"/>
      <c r="BCO9" s="6"/>
      <c r="BCP9" s="6"/>
      <c r="BCQ9" s="6"/>
      <c r="BCR9" s="6"/>
      <c r="BCS9" s="6"/>
      <c r="BCT9" s="6"/>
      <c r="BCU9" s="6"/>
      <c r="BCV9" s="6"/>
      <c r="BCW9" s="6"/>
      <c r="BCX9" s="6"/>
      <c r="BCY9" s="6"/>
      <c r="BCZ9" s="6"/>
      <c r="BDA9" s="6"/>
      <c r="BDB9" s="6"/>
      <c r="BDC9" s="6"/>
      <c r="BDD9" s="6"/>
      <c r="BDE9" s="6"/>
      <c r="BDF9" s="6"/>
      <c r="BDG9" s="6"/>
      <c r="BDH9" s="6"/>
      <c r="BDI9" s="6"/>
      <c r="BDJ9" s="6"/>
      <c r="BDK9" s="6"/>
      <c r="BDL9" s="6"/>
      <c r="BDM9" s="6"/>
      <c r="BDN9" s="6"/>
      <c r="BDO9" s="6"/>
      <c r="BDP9" s="6"/>
      <c r="BDQ9" s="6"/>
      <c r="BDR9" s="6"/>
      <c r="BDS9" s="6"/>
      <c r="BDT9" s="6"/>
      <c r="BDU9" s="6"/>
      <c r="BDV9" s="6"/>
      <c r="BDW9" s="6"/>
      <c r="BDX9" s="6"/>
      <c r="BDY9" s="6"/>
      <c r="BDZ9" s="6"/>
      <c r="BEA9" s="6"/>
      <c r="BEB9" s="6"/>
      <c r="BEC9" s="6"/>
      <c r="BED9" s="6"/>
      <c r="BEE9" s="6"/>
      <c r="BEF9" s="6"/>
      <c r="BEG9" s="6"/>
      <c r="BEH9" s="6"/>
      <c r="BEI9" s="6"/>
      <c r="BEJ9" s="6"/>
      <c r="BEK9" s="6"/>
      <c r="BEL9" s="6"/>
      <c r="BEM9" s="6"/>
      <c r="BEN9" s="6"/>
      <c r="BEO9" s="6"/>
      <c r="BEP9" s="6"/>
      <c r="BEQ9" s="6"/>
      <c r="BER9" s="6"/>
      <c r="BES9" s="6"/>
      <c r="BET9" s="6"/>
      <c r="BEU9" s="6"/>
      <c r="BEV9" s="6"/>
      <c r="BEW9" s="6"/>
      <c r="BEX9" s="6"/>
      <c r="BEY9" s="6"/>
      <c r="BEZ9" s="6"/>
      <c r="BFA9" s="6"/>
      <c r="BFB9" s="6"/>
      <c r="BFC9" s="6"/>
      <c r="BFD9" s="6"/>
      <c r="BFE9" s="6"/>
      <c r="BFF9" s="6"/>
      <c r="BFG9" s="6"/>
      <c r="BFH9" s="6"/>
      <c r="BFI9" s="6"/>
      <c r="BFJ9" s="6"/>
      <c r="BFK9" s="6"/>
      <c r="BFL9" s="6"/>
      <c r="BFM9" s="6"/>
      <c r="BFN9" s="6"/>
      <c r="BFO9" s="6"/>
      <c r="BFP9" s="6"/>
      <c r="BFQ9" s="6"/>
      <c r="BFR9" s="6"/>
      <c r="BFS9" s="6"/>
      <c r="BFT9" s="6"/>
      <c r="BFU9" s="6"/>
      <c r="BFV9" s="6"/>
      <c r="BFW9" s="6"/>
      <c r="BFX9" s="6"/>
      <c r="BFY9" s="6"/>
      <c r="BFZ9" s="6"/>
      <c r="BGA9" s="6"/>
      <c r="BGB9" s="6"/>
      <c r="BGC9" s="6"/>
      <c r="BGD9" s="6"/>
      <c r="BGE9" s="6"/>
      <c r="BGF9" s="6"/>
      <c r="BGG9" s="6"/>
      <c r="BGH9" s="6"/>
      <c r="BGI9" s="6"/>
      <c r="BGJ9" s="6"/>
      <c r="BGK9" s="6"/>
      <c r="BGL9" s="6"/>
      <c r="BGM9" s="6"/>
      <c r="BGN9" s="6"/>
      <c r="BGO9" s="6"/>
      <c r="BGP9" s="6"/>
      <c r="BGQ9" s="6"/>
      <c r="BGR9" s="6"/>
      <c r="BGS9" s="6"/>
      <c r="BGT9" s="6"/>
      <c r="BGU9" s="6"/>
      <c r="BGV9" s="6"/>
      <c r="BGW9" s="6"/>
      <c r="BGX9" s="6"/>
      <c r="BGY9" s="6"/>
      <c r="BGZ9" s="6"/>
      <c r="BHA9" s="6"/>
      <c r="BHB9" s="6"/>
      <c r="BHC9" s="6"/>
      <c r="BHD9" s="6"/>
      <c r="BHE9" s="6"/>
      <c r="BHF9" s="6"/>
      <c r="BHG9" s="6"/>
      <c r="BHH9" s="6"/>
      <c r="BHI9" s="6"/>
      <c r="BHJ9" s="6"/>
      <c r="BHK9" s="6"/>
      <c r="BHL9" s="6"/>
      <c r="BHM9" s="6"/>
      <c r="BHN9" s="6"/>
      <c r="BHO9" s="6"/>
      <c r="BHP9" s="6"/>
      <c r="BHQ9" s="6"/>
      <c r="BHR9" s="6"/>
      <c r="BHS9" s="6"/>
      <c r="BHT9" s="6"/>
      <c r="BHU9" s="6"/>
      <c r="BHV9" s="6"/>
      <c r="BHW9" s="6"/>
      <c r="BHX9" s="6"/>
      <c r="BHY9" s="6"/>
      <c r="BHZ9" s="6"/>
      <c r="BIA9" s="6"/>
      <c r="BIB9" s="6"/>
      <c r="BIC9" s="6"/>
      <c r="BID9" s="6"/>
      <c r="BIE9" s="6"/>
      <c r="BIF9" s="6"/>
      <c r="BIG9" s="6"/>
      <c r="BIH9" s="6"/>
      <c r="BII9" s="6"/>
      <c r="BIJ9" s="6"/>
      <c r="BIK9" s="6"/>
      <c r="BIL9" s="6"/>
      <c r="BIM9" s="6"/>
      <c r="BIN9" s="6"/>
      <c r="BIO9" s="6"/>
      <c r="BIP9" s="6"/>
      <c r="BIQ9" s="6"/>
      <c r="BIR9" s="6"/>
      <c r="BIS9" s="6"/>
      <c r="BIT9" s="6"/>
      <c r="BIU9" s="6"/>
      <c r="BIV9" s="6"/>
      <c r="BIW9" s="6"/>
      <c r="BIX9" s="6"/>
      <c r="BIY9" s="6"/>
      <c r="BIZ9" s="6"/>
      <c r="BJA9" s="6"/>
      <c r="BJB9" s="6"/>
      <c r="BJC9" s="6"/>
      <c r="BJD9" s="6"/>
      <c r="BJE9" s="6"/>
      <c r="BJF9" s="6"/>
      <c r="BJG9" s="6"/>
      <c r="BJH9" s="6"/>
      <c r="BJI9" s="6"/>
      <c r="BJJ9" s="6"/>
      <c r="BJK9" s="6"/>
      <c r="BJL9" s="6"/>
      <c r="BJM9" s="6"/>
      <c r="BJN9" s="6"/>
      <c r="BJO9" s="6"/>
      <c r="BJP9" s="6"/>
      <c r="BJQ9" s="6"/>
      <c r="BJR9" s="6"/>
      <c r="BJS9" s="6"/>
      <c r="BJT9" s="6"/>
      <c r="BJU9" s="6"/>
      <c r="BJV9" s="6"/>
      <c r="BJW9" s="6"/>
      <c r="BJX9" s="6"/>
      <c r="BJY9" s="6"/>
      <c r="BJZ9" s="6"/>
      <c r="BKA9" s="6"/>
      <c r="BKB9" s="6"/>
      <c r="BKC9" s="6"/>
      <c r="BKD9" s="6"/>
      <c r="BKE9" s="6"/>
      <c r="BKF9" s="6"/>
      <c r="BKG9" s="6"/>
      <c r="BKH9" s="6"/>
      <c r="BKI9" s="6"/>
      <c r="BKJ9" s="6"/>
      <c r="BKK9" s="6"/>
      <c r="BKL9" s="6"/>
      <c r="BKM9" s="6"/>
      <c r="BKN9" s="6"/>
      <c r="BKO9" s="6"/>
      <c r="BKP9" s="6"/>
      <c r="BKQ9" s="6"/>
      <c r="BKR9" s="6"/>
      <c r="BKS9" s="6"/>
      <c r="BKT9" s="6"/>
      <c r="BKU9" s="6"/>
      <c r="BKV9" s="6"/>
      <c r="BKW9" s="6"/>
      <c r="BKX9" s="6"/>
      <c r="BKY9" s="6"/>
      <c r="BKZ9" s="6"/>
      <c r="BLA9" s="6"/>
      <c r="BLB9" s="6"/>
      <c r="BLC9" s="6"/>
      <c r="BLD9" s="6"/>
      <c r="BLE9" s="6"/>
      <c r="BLF9" s="6"/>
      <c r="BLG9" s="6"/>
      <c r="BLH9" s="6"/>
      <c r="BLI9" s="6"/>
      <c r="BLJ9" s="6"/>
      <c r="BLK9" s="6"/>
      <c r="BLL9" s="6"/>
      <c r="BLM9" s="6"/>
      <c r="BLN9" s="6"/>
      <c r="BLO9" s="6"/>
      <c r="BLP9" s="6"/>
      <c r="BLQ9" s="6"/>
      <c r="BLR9" s="6"/>
      <c r="BLS9" s="6"/>
      <c r="BLT9" s="6"/>
      <c r="BLU9" s="6"/>
      <c r="BLV9" s="6"/>
      <c r="BLW9" s="6"/>
      <c r="BLX9" s="6"/>
      <c r="BLY9" s="6"/>
      <c r="BLZ9" s="6"/>
      <c r="BMA9" s="6"/>
      <c r="BMB9" s="6"/>
      <c r="BMC9" s="6"/>
      <c r="BMD9" s="6"/>
      <c r="BME9" s="6"/>
      <c r="BMF9" s="6"/>
      <c r="BMG9" s="6"/>
      <c r="BMH9" s="6"/>
      <c r="BMI9" s="6"/>
      <c r="BMJ9" s="6"/>
      <c r="BMK9" s="6"/>
      <c r="BML9" s="6"/>
      <c r="BMM9" s="6"/>
      <c r="BMN9" s="6"/>
      <c r="BMO9" s="6"/>
      <c r="BMP9" s="6"/>
      <c r="BMQ9" s="6"/>
      <c r="BMR9" s="6"/>
      <c r="BMS9" s="6"/>
      <c r="BMT9" s="6"/>
      <c r="BMU9" s="6"/>
      <c r="BMV9" s="6"/>
      <c r="BMW9" s="6"/>
      <c r="BMX9" s="6"/>
      <c r="BMY9" s="6"/>
      <c r="BMZ9" s="6"/>
      <c r="BNA9" s="6"/>
      <c r="BNB9" s="6"/>
      <c r="BNC9" s="6"/>
      <c r="BND9" s="6"/>
      <c r="BNE9" s="6"/>
      <c r="BNF9" s="6"/>
      <c r="BNG9" s="6"/>
      <c r="BNH9" s="6"/>
      <c r="BNI9" s="6"/>
      <c r="BNJ9" s="6"/>
      <c r="BNK9" s="6"/>
      <c r="BNL9" s="6"/>
      <c r="BNM9" s="6"/>
      <c r="BNN9" s="6"/>
      <c r="BNO9" s="6"/>
      <c r="BNP9" s="6"/>
      <c r="BNQ9" s="6"/>
      <c r="BNR9" s="6"/>
      <c r="BNS9" s="6"/>
      <c r="BNT9" s="6"/>
      <c r="BNU9" s="6"/>
      <c r="BNV9" s="6"/>
      <c r="BNW9" s="6"/>
      <c r="BNX9" s="6"/>
      <c r="BNY9" s="6"/>
      <c r="BNZ9" s="6"/>
      <c r="BOA9" s="6"/>
      <c r="BOB9" s="6"/>
      <c r="BOC9" s="6"/>
      <c r="BOD9" s="6"/>
      <c r="BOE9" s="6"/>
      <c r="BOF9" s="6"/>
      <c r="BOG9" s="6"/>
      <c r="BOH9" s="6"/>
      <c r="BOI9" s="6"/>
      <c r="BOJ9" s="6"/>
      <c r="BOK9" s="6"/>
      <c r="BOL9" s="6"/>
      <c r="BOM9" s="6"/>
      <c r="BON9" s="6"/>
      <c r="BOO9" s="6"/>
      <c r="BOP9" s="6"/>
      <c r="BOQ9" s="6"/>
      <c r="BOR9" s="6"/>
      <c r="BOS9" s="6"/>
      <c r="BOT9" s="6"/>
      <c r="BOU9" s="6"/>
      <c r="BOV9" s="6"/>
      <c r="BOW9" s="6"/>
      <c r="BOX9" s="6"/>
      <c r="BOY9" s="6"/>
      <c r="BOZ9" s="6"/>
      <c r="BPA9" s="6"/>
      <c r="BPB9" s="6"/>
      <c r="BPC9" s="6"/>
      <c r="BPD9" s="6"/>
      <c r="BPE9" s="6"/>
      <c r="BPF9" s="6"/>
      <c r="BPG9" s="6"/>
      <c r="BPH9" s="6"/>
      <c r="BPI9" s="6"/>
      <c r="BPJ9" s="6"/>
      <c r="BPK9" s="6"/>
      <c r="BPL9" s="6"/>
      <c r="BPM9" s="6"/>
      <c r="BPN9" s="6"/>
      <c r="BPO9" s="6"/>
      <c r="BPP9" s="6"/>
      <c r="BPQ9" s="6"/>
      <c r="BPR9" s="6"/>
      <c r="BPS9" s="6"/>
      <c r="BPT9" s="6"/>
      <c r="BPU9" s="6"/>
      <c r="BPV9" s="6"/>
      <c r="BPW9" s="6"/>
      <c r="BPX9" s="6"/>
      <c r="BPY9" s="6"/>
      <c r="BPZ9" s="6"/>
      <c r="BQA9" s="6"/>
      <c r="BQB9" s="6"/>
      <c r="BQC9" s="6"/>
      <c r="BQD9" s="6"/>
      <c r="BQE9" s="6"/>
      <c r="BQF9" s="6"/>
      <c r="BQG9" s="6"/>
      <c r="BQH9" s="6"/>
      <c r="BQI9" s="6"/>
      <c r="BQJ9" s="6"/>
      <c r="BQK9" s="6"/>
      <c r="BQL9" s="6"/>
      <c r="BQM9" s="6"/>
      <c r="BQN9" s="6"/>
      <c r="BQO9" s="6"/>
      <c r="BQP9" s="6"/>
      <c r="BQQ9" s="6"/>
      <c r="BQR9" s="6"/>
      <c r="BQS9" s="6"/>
      <c r="BQT9" s="6"/>
      <c r="BQU9" s="6"/>
      <c r="BQV9" s="6"/>
      <c r="BQW9" s="6"/>
      <c r="BQX9" s="6"/>
      <c r="BQY9" s="6"/>
      <c r="BQZ9" s="6"/>
      <c r="BRA9" s="6"/>
      <c r="BRB9" s="6"/>
      <c r="BRC9" s="6"/>
      <c r="BRD9" s="6"/>
      <c r="BRE9" s="6"/>
      <c r="BRF9" s="6"/>
      <c r="BRG9" s="6"/>
      <c r="BRH9" s="6"/>
      <c r="BRI9" s="6"/>
      <c r="BRJ9" s="6"/>
      <c r="BRK9" s="6"/>
      <c r="BRL9" s="6"/>
      <c r="BRM9" s="6"/>
      <c r="BRN9" s="6"/>
      <c r="BRO9" s="6"/>
      <c r="BRP9" s="6"/>
      <c r="BRQ9" s="6"/>
      <c r="BRR9" s="6"/>
      <c r="BRS9" s="6"/>
      <c r="BRT9" s="6"/>
      <c r="BRU9" s="6"/>
      <c r="BRV9" s="6"/>
      <c r="BRW9" s="6"/>
      <c r="BRX9" s="6"/>
      <c r="BRY9" s="6"/>
      <c r="BRZ9" s="6"/>
      <c r="BSA9" s="6"/>
      <c r="BSB9" s="6"/>
      <c r="BSC9" s="6"/>
      <c r="BSD9" s="6"/>
      <c r="BSE9" s="6"/>
      <c r="BSF9" s="6"/>
      <c r="BSG9" s="6"/>
      <c r="BSH9" s="6"/>
      <c r="BSI9" s="6"/>
      <c r="BSJ9" s="6"/>
      <c r="BSK9" s="6"/>
      <c r="BSL9" s="6"/>
      <c r="BSM9" s="6"/>
      <c r="BSN9" s="6"/>
      <c r="BSO9" s="6"/>
      <c r="BSP9" s="6"/>
      <c r="BSQ9" s="6"/>
      <c r="BSR9" s="6"/>
      <c r="BSS9" s="6"/>
      <c r="BST9" s="6"/>
      <c r="BSU9" s="6"/>
      <c r="BSV9" s="6"/>
      <c r="BSW9" s="6"/>
      <c r="BSX9" s="6"/>
      <c r="BSY9" s="6"/>
      <c r="BSZ9" s="6"/>
      <c r="BTA9" s="6"/>
      <c r="BTB9" s="6"/>
      <c r="BTC9" s="6"/>
      <c r="BTD9" s="6"/>
      <c r="BTE9" s="6"/>
      <c r="BTF9" s="6"/>
      <c r="BTG9" s="6"/>
      <c r="BTH9" s="6"/>
      <c r="BTI9" s="6"/>
      <c r="BTJ9" s="6"/>
      <c r="BTK9" s="6"/>
      <c r="BTL9" s="6"/>
      <c r="BTM9" s="6"/>
      <c r="BTN9" s="6"/>
      <c r="BTO9" s="6"/>
      <c r="BTP9" s="6"/>
      <c r="BTQ9" s="6"/>
      <c r="BTR9" s="6"/>
      <c r="BTS9" s="6"/>
      <c r="BTT9" s="6"/>
      <c r="BTU9" s="6"/>
      <c r="BTV9" s="6"/>
      <c r="BTW9" s="6"/>
      <c r="BTX9" s="6"/>
      <c r="BTY9" s="6"/>
      <c r="BTZ9" s="6"/>
      <c r="BUA9" s="6"/>
      <c r="BUB9" s="6"/>
      <c r="BUC9" s="6"/>
      <c r="BUD9" s="6"/>
      <c r="BUE9" s="6"/>
      <c r="BUF9" s="6"/>
      <c r="BUG9" s="6"/>
      <c r="BUH9" s="6"/>
      <c r="BUI9" s="6"/>
      <c r="BUJ9" s="6"/>
      <c r="BUK9" s="6"/>
      <c r="BUL9" s="6"/>
      <c r="BUM9" s="6"/>
      <c r="BUN9" s="6"/>
      <c r="BUO9" s="6"/>
      <c r="BUP9" s="6"/>
      <c r="BUQ9" s="6"/>
      <c r="BUR9" s="6"/>
      <c r="BUS9" s="6"/>
      <c r="BUT9" s="6"/>
      <c r="BUU9" s="6"/>
      <c r="BUV9" s="6"/>
      <c r="BUW9" s="6"/>
      <c r="BUX9" s="6"/>
      <c r="BUY9" s="6"/>
      <c r="BUZ9" s="6"/>
      <c r="BVA9" s="6"/>
      <c r="BVB9" s="6"/>
      <c r="BVC9" s="6"/>
      <c r="BVD9" s="6"/>
      <c r="BVE9" s="6"/>
      <c r="BVF9" s="6"/>
      <c r="BVG9" s="6"/>
      <c r="BVH9" s="6"/>
      <c r="BVI9" s="6"/>
      <c r="BVJ9" s="6"/>
      <c r="BVK9" s="6"/>
      <c r="BVL9" s="6"/>
      <c r="BVM9" s="6"/>
      <c r="BVN9" s="6"/>
      <c r="BVO9" s="6"/>
      <c r="BVP9" s="6"/>
      <c r="BVQ9" s="6"/>
      <c r="BVR9" s="6"/>
      <c r="BVS9" s="6"/>
      <c r="BVT9" s="6"/>
      <c r="BVU9" s="6"/>
      <c r="BVV9" s="6"/>
      <c r="BVW9" s="6"/>
      <c r="BVX9" s="6"/>
      <c r="BVY9" s="6"/>
      <c r="BVZ9" s="6"/>
      <c r="BWA9" s="6"/>
      <c r="BWB9" s="6"/>
      <c r="BWC9" s="6"/>
      <c r="BWD9" s="6"/>
      <c r="BWE9" s="6"/>
      <c r="BWF9" s="6"/>
      <c r="BWG9" s="6"/>
      <c r="BWH9" s="6"/>
      <c r="BWI9" s="6"/>
      <c r="BWJ9" s="6"/>
      <c r="BWK9" s="6"/>
      <c r="BWL9" s="6"/>
      <c r="BWM9" s="6"/>
      <c r="BWN9" s="6"/>
      <c r="BWO9" s="6"/>
      <c r="BWP9" s="6"/>
      <c r="BWQ9" s="6"/>
      <c r="BWR9" s="6"/>
      <c r="BWS9" s="6"/>
      <c r="BWT9" s="6"/>
      <c r="BWU9" s="6"/>
      <c r="BWV9" s="6"/>
      <c r="BWW9" s="6"/>
      <c r="BWX9" s="6"/>
      <c r="BWY9" s="6"/>
      <c r="BWZ9" s="6"/>
      <c r="BXA9" s="6"/>
      <c r="BXB9" s="6"/>
      <c r="BXC9" s="6"/>
      <c r="BXD9" s="6"/>
      <c r="BXE9" s="6"/>
      <c r="BXF9" s="6"/>
      <c r="BXG9" s="6"/>
      <c r="BXH9" s="6"/>
      <c r="BXI9" s="6"/>
      <c r="BXJ9" s="6"/>
      <c r="BXK9" s="6"/>
      <c r="BXL9" s="6"/>
      <c r="BXM9" s="6"/>
      <c r="BXN9" s="6"/>
      <c r="BXO9" s="6"/>
      <c r="BXP9" s="6"/>
      <c r="BXQ9" s="6"/>
      <c r="BXR9" s="6"/>
      <c r="BXS9" s="6"/>
      <c r="BXT9" s="6"/>
      <c r="BXU9" s="6"/>
      <c r="BXV9" s="6"/>
      <c r="BXW9" s="6"/>
      <c r="BXX9" s="6"/>
      <c r="BXY9" s="6"/>
      <c r="BXZ9" s="6"/>
      <c r="BYA9" s="6"/>
      <c r="BYB9" s="6"/>
      <c r="BYC9" s="6"/>
      <c r="BYD9" s="6"/>
      <c r="BYE9" s="6"/>
      <c r="BYF9" s="6"/>
      <c r="BYG9" s="6"/>
      <c r="BYH9" s="6"/>
      <c r="BYI9" s="6"/>
      <c r="BYJ9" s="6"/>
      <c r="BYK9" s="6"/>
      <c r="BYL9" s="6"/>
      <c r="BYM9" s="6"/>
      <c r="BYN9" s="6"/>
      <c r="BYO9" s="6"/>
      <c r="BYP9" s="6"/>
      <c r="BYQ9" s="6"/>
      <c r="BYR9" s="6"/>
      <c r="BYS9" s="6"/>
      <c r="BYT9" s="6"/>
      <c r="BYU9" s="6"/>
      <c r="BYV9" s="6"/>
      <c r="BYW9" s="6"/>
      <c r="BYX9" s="6"/>
      <c r="BYY9" s="6"/>
      <c r="BYZ9" s="6"/>
      <c r="BZA9" s="6"/>
      <c r="BZB9" s="6"/>
      <c r="BZC9" s="6"/>
      <c r="BZD9" s="6"/>
      <c r="BZE9" s="6"/>
      <c r="BZF9" s="6"/>
      <c r="BZG9" s="6"/>
      <c r="BZH9" s="6"/>
      <c r="BZI9" s="6"/>
      <c r="BZJ9" s="6"/>
      <c r="BZK9" s="6"/>
      <c r="BZL9" s="6"/>
      <c r="BZM9" s="6"/>
      <c r="BZN9" s="6"/>
      <c r="BZO9" s="6"/>
      <c r="BZP9" s="6"/>
      <c r="BZQ9" s="6"/>
      <c r="BZR9" s="6"/>
      <c r="BZS9" s="6"/>
      <c r="BZT9" s="6"/>
      <c r="BZU9" s="6"/>
      <c r="BZV9" s="6"/>
      <c r="BZW9" s="6"/>
      <c r="BZX9" s="6"/>
      <c r="BZY9" s="6"/>
      <c r="BZZ9" s="6"/>
      <c r="CAA9" s="6"/>
      <c r="CAB9" s="6"/>
      <c r="CAC9" s="6"/>
      <c r="CAD9" s="6"/>
      <c r="CAE9" s="6"/>
      <c r="CAF9" s="6"/>
      <c r="CAG9" s="6"/>
      <c r="CAH9" s="6"/>
      <c r="CAI9" s="6"/>
      <c r="CAJ9" s="6"/>
      <c r="CAK9" s="6"/>
      <c r="CAL9" s="6"/>
      <c r="CAM9" s="6"/>
      <c r="CAN9" s="6"/>
      <c r="CAO9" s="6"/>
      <c r="CAP9" s="6"/>
      <c r="CAQ9" s="6"/>
      <c r="CAR9" s="6"/>
      <c r="CAS9" s="6"/>
      <c r="CAT9" s="6"/>
      <c r="CAU9" s="6"/>
      <c r="CAV9" s="6"/>
      <c r="CAW9" s="6"/>
      <c r="CAX9" s="6"/>
      <c r="CAY9" s="6"/>
      <c r="CAZ9" s="6"/>
      <c r="CBA9" s="6"/>
      <c r="CBB9" s="6"/>
      <c r="CBC9" s="6"/>
      <c r="CBD9" s="6"/>
      <c r="CBE9" s="6"/>
      <c r="CBF9" s="6"/>
      <c r="CBG9" s="6"/>
      <c r="CBH9" s="6"/>
      <c r="CBI9" s="6"/>
      <c r="CBJ9" s="6"/>
      <c r="CBK9" s="6"/>
      <c r="CBL9" s="6"/>
      <c r="CBM9" s="6"/>
      <c r="CBN9" s="6"/>
      <c r="CBO9" s="6"/>
      <c r="CBP9" s="6"/>
      <c r="CBQ9" s="6"/>
      <c r="CBR9" s="6"/>
      <c r="CBS9" s="6"/>
      <c r="CBT9" s="6"/>
      <c r="CBU9" s="6"/>
      <c r="CBV9" s="6"/>
      <c r="CBW9" s="6"/>
      <c r="CBX9" s="6"/>
      <c r="CBY9" s="6"/>
      <c r="CBZ9" s="6"/>
      <c r="CCA9" s="6"/>
      <c r="CCB9" s="6"/>
      <c r="CCC9" s="6"/>
      <c r="CCD9" s="6"/>
      <c r="CCE9" s="6"/>
      <c r="CCF9" s="6"/>
      <c r="CCG9" s="6"/>
      <c r="CCH9" s="6"/>
      <c r="CCI9" s="6"/>
      <c r="CCJ9" s="6"/>
      <c r="CCK9" s="6"/>
      <c r="CCL9" s="6"/>
      <c r="CCM9" s="6"/>
      <c r="CCN9" s="6"/>
      <c r="CCO9" s="6"/>
      <c r="CCP9" s="6"/>
      <c r="CCQ9" s="6"/>
      <c r="CCR9" s="6"/>
      <c r="CCS9" s="6"/>
      <c r="CCT9" s="6"/>
      <c r="CCU9" s="6"/>
      <c r="CCV9" s="6"/>
      <c r="CCW9" s="6"/>
      <c r="CCX9" s="6"/>
      <c r="CCY9" s="6"/>
      <c r="CCZ9" s="6"/>
      <c r="CDA9" s="6"/>
      <c r="CDB9" s="6"/>
      <c r="CDC9" s="6"/>
      <c r="CDD9" s="6"/>
      <c r="CDE9" s="6"/>
      <c r="CDF9" s="6"/>
      <c r="CDG9" s="6"/>
      <c r="CDH9" s="6"/>
      <c r="CDI9" s="6"/>
      <c r="CDJ9" s="6"/>
      <c r="CDK9" s="6"/>
      <c r="CDL9" s="6"/>
      <c r="CDM9" s="6"/>
      <c r="CDN9" s="6"/>
      <c r="CDO9" s="6"/>
      <c r="CDP9" s="6"/>
      <c r="CDQ9" s="6"/>
      <c r="CDR9" s="6"/>
      <c r="CDS9" s="6"/>
      <c r="CDT9" s="6"/>
      <c r="CDU9" s="6"/>
      <c r="CDV9" s="6"/>
      <c r="CDW9" s="6"/>
      <c r="CDX9" s="6"/>
      <c r="CDY9" s="6"/>
      <c r="CDZ9" s="6"/>
      <c r="CEA9" s="6"/>
      <c r="CEB9" s="6"/>
      <c r="CEC9" s="6"/>
      <c r="CED9" s="6"/>
      <c r="CEE9" s="6"/>
      <c r="CEF9" s="6"/>
      <c r="CEG9" s="6"/>
      <c r="CEH9" s="6"/>
      <c r="CEI9" s="6"/>
      <c r="CEJ9" s="6"/>
      <c r="CEK9" s="6"/>
      <c r="CEL9" s="6"/>
      <c r="CEM9" s="6"/>
      <c r="CEN9" s="6"/>
      <c r="CEO9" s="6"/>
      <c r="CEP9" s="6"/>
      <c r="CEQ9" s="6"/>
      <c r="CER9" s="6"/>
      <c r="CES9" s="6"/>
      <c r="CET9" s="6"/>
      <c r="CEU9" s="6"/>
      <c r="CEV9" s="6"/>
      <c r="CEW9" s="6"/>
      <c r="CEX9" s="6"/>
      <c r="CEY9" s="6"/>
      <c r="CEZ9" s="6"/>
      <c r="CFA9" s="6"/>
      <c r="CFB9" s="6"/>
      <c r="CFC9" s="6"/>
      <c r="CFD9" s="6"/>
      <c r="CFE9" s="6"/>
      <c r="CFF9" s="6"/>
      <c r="CFG9" s="6"/>
      <c r="CFH9" s="6"/>
      <c r="CFI9" s="6"/>
      <c r="CFJ9" s="6"/>
      <c r="CFK9" s="6"/>
      <c r="CFL9" s="6"/>
      <c r="CFM9" s="6"/>
      <c r="CFN9" s="6"/>
      <c r="CFO9" s="6"/>
      <c r="CFP9" s="6"/>
      <c r="CFQ9" s="6"/>
      <c r="CFR9" s="6"/>
      <c r="CFS9" s="6"/>
      <c r="CFT9" s="6"/>
      <c r="CFU9" s="6"/>
      <c r="CFV9" s="6"/>
      <c r="CFW9" s="6"/>
      <c r="CFX9" s="6"/>
      <c r="CFY9" s="6"/>
      <c r="CFZ9" s="6"/>
      <c r="CGA9" s="6"/>
      <c r="CGB9" s="6"/>
      <c r="CGC9" s="6"/>
      <c r="CGD9" s="6"/>
      <c r="CGE9" s="6"/>
      <c r="CGF9" s="6"/>
      <c r="CGG9" s="6"/>
      <c r="CGH9" s="6"/>
      <c r="CGI9" s="6"/>
      <c r="CGJ9" s="6"/>
      <c r="CGK9" s="6"/>
      <c r="CGL9" s="6"/>
      <c r="CGM9" s="6"/>
      <c r="CGN9" s="6"/>
      <c r="CGO9" s="6"/>
      <c r="CGP9" s="6"/>
      <c r="CGQ9" s="6"/>
      <c r="CGR9" s="6"/>
      <c r="CGS9" s="6"/>
      <c r="CGT9" s="6"/>
      <c r="CGU9" s="6"/>
      <c r="CGV9" s="6"/>
      <c r="CGW9" s="6"/>
      <c r="CGX9" s="6"/>
      <c r="CGY9" s="6"/>
      <c r="CGZ9" s="6"/>
      <c r="CHA9" s="6"/>
      <c r="CHB9" s="6"/>
      <c r="CHC9" s="6"/>
      <c r="CHD9" s="6"/>
      <c r="CHE9" s="6"/>
      <c r="CHF9" s="6"/>
      <c r="CHG9" s="6"/>
      <c r="CHH9" s="6"/>
      <c r="CHI9" s="6"/>
      <c r="CHJ9" s="6"/>
      <c r="CHK9" s="6"/>
      <c r="CHL9" s="6"/>
      <c r="CHM9" s="6"/>
      <c r="CHN9" s="6"/>
      <c r="CHO9" s="6"/>
      <c r="CHP9" s="6"/>
      <c r="CHQ9" s="6"/>
      <c r="CHR9" s="6"/>
      <c r="CHS9" s="6"/>
      <c r="CHT9" s="6"/>
      <c r="CHU9" s="6"/>
      <c r="CHV9" s="6"/>
      <c r="CHW9" s="6"/>
      <c r="CHX9" s="6"/>
      <c r="CHY9" s="6"/>
      <c r="CHZ9" s="6"/>
      <c r="CIA9" s="6"/>
      <c r="CIB9" s="6"/>
      <c r="CIC9" s="6"/>
      <c r="CID9" s="6"/>
      <c r="CIE9" s="6"/>
      <c r="CIF9" s="6"/>
      <c r="CIG9" s="6"/>
      <c r="CIH9" s="6"/>
      <c r="CII9" s="6"/>
      <c r="CIJ9" s="6"/>
      <c r="CIK9" s="6"/>
      <c r="CIL9" s="6"/>
      <c r="CIM9" s="6"/>
      <c r="CIN9" s="6"/>
      <c r="CIO9" s="6"/>
      <c r="CIP9" s="6"/>
      <c r="CIQ9" s="6"/>
      <c r="CIR9" s="6"/>
      <c r="CIS9" s="6"/>
      <c r="CIT9" s="6"/>
      <c r="CIU9" s="6"/>
      <c r="CIV9" s="6"/>
      <c r="CIW9" s="6"/>
      <c r="CIX9" s="6"/>
      <c r="CIY9" s="6"/>
      <c r="CIZ9" s="6"/>
      <c r="CJA9" s="6"/>
      <c r="CJB9" s="6"/>
      <c r="CJC9" s="6"/>
      <c r="CJD9" s="6"/>
      <c r="CJE9" s="6"/>
      <c r="CJF9" s="6"/>
      <c r="CJG9" s="6"/>
      <c r="CJH9" s="6"/>
      <c r="CJI9" s="6"/>
      <c r="CJJ9" s="6"/>
      <c r="CJK9" s="6"/>
      <c r="CJL9" s="6"/>
      <c r="CJM9" s="6"/>
      <c r="CJN9" s="6"/>
      <c r="CJO9" s="6"/>
      <c r="CJP9" s="6"/>
      <c r="CJQ9" s="6"/>
      <c r="CJR9" s="6"/>
      <c r="CJS9" s="6"/>
      <c r="CJT9" s="6"/>
      <c r="CJU9" s="6"/>
      <c r="CJV9" s="6"/>
      <c r="CJW9" s="6"/>
      <c r="CJX9" s="6"/>
      <c r="CJY9" s="6"/>
      <c r="CJZ9" s="6"/>
      <c r="CKA9" s="6"/>
      <c r="CKB9" s="6"/>
      <c r="CKC9" s="6"/>
      <c r="CKD9" s="6"/>
      <c r="CKE9" s="6"/>
      <c r="CKF9" s="6"/>
      <c r="CKG9" s="6"/>
      <c r="CKH9" s="6"/>
      <c r="CKI9" s="6"/>
      <c r="CKJ9" s="6"/>
      <c r="CKK9" s="6"/>
      <c r="CKL9" s="6"/>
      <c r="CKM9" s="6"/>
      <c r="CKN9" s="6"/>
      <c r="CKO9" s="6"/>
      <c r="CKP9" s="6"/>
      <c r="CKQ9" s="6"/>
      <c r="CKR9" s="6"/>
      <c r="CKS9" s="6"/>
      <c r="CKT9" s="6"/>
      <c r="CKU9" s="6"/>
      <c r="CKV9" s="6"/>
      <c r="CKW9" s="6"/>
      <c r="CKX9" s="6"/>
      <c r="CKY9" s="6"/>
      <c r="CKZ9" s="6"/>
      <c r="CLA9" s="6"/>
      <c r="CLB9" s="6"/>
      <c r="CLC9" s="6"/>
      <c r="CLD9" s="6"/>
      <c r="CLE9" s="6"/>
      <c r="CLF9" s="6"/>
      <c r="CLG9" s="6"/>
      <c r="CLH9" s="6"/>
      <c r="CLI9" s="6"/>
      <c r="CLJ9" s="6"/>
      <c r="CLK9" s="6"/>
      <c r="CLL9" s="6"/>
      <c r="CLM9" s="6"/>
      <c r="CLN9" s="6"/>
      <c r="CLO9" s="6"/>
      <c r="CLP9" s="6"/>
      <c r="CLQ9" s="6"/>
      <c r="CLR9" s="6"/>
      <c r="CLS9" s="6"/>
      <c r="CLT9" s="6"/>
      <c r="CLU9" s="6"/>
      <c r="CLV9" s="6"/>
      <c r="CLW9" s="6"/>
      <c r="CLX9" s="6"/>
      <c r="CLY9" s="6"/>
      <c r="CLZ9" s="6"/>
      <c r="CMA9" s="6"/>
      <c r="CMB9" s="6"/>
      <c r="CMC9" s="6"/>
      <c r="CMD9" s="6"/>
      <c r="CME9" s="6"/>
      <c r="CMF9" s="6"/>
      <c r="CMG9" s="6"/>
      <c r="CMH9" s="6"/>
      <c r="CMI9" s="6"/>
      <c r="CMJ9" s="6"/>
      <c r="CMK9" s="6"/>
      <c r="CML9" s="6"/>
      <c r="CMM9" s="6"/>
      <c r="CMN9" s="6"/>
      <c r="CMO9" s="6"/>
      <c r="CMP9" s="6"/>
      <c r="CMQ9" s="6"/>
      <c r="CMR9" s="6"/>
      <c r="CMS9" s="6"/>
      <c r="CMT9" s="6"/>
      <c r="CMU9" s="6"/>
      <c r="CMV9" s="6"/>
      <c r="CMW9" s="6"/>
      <c r="CMX9" s="6"/>
      <c r="CMY9" s="6"/>
      <c r="CMZ9" s="6"/>
      <c r="CNA9" s="6"/>
      <c r="CNB9" s="6"/>
      <c r="CNC9" s="6"/>
      <c r="CND9" s="6"/>
      <c r="CNE9" s="6"/>
      <c r="CNF9" s="6"/>
      <c r="CNG9" s="6"/>
      <c r="CNH9" s="6"/>
      <c r="CNI9" s="6"/>
      <c r="CNJ9" s="6"/>
      <c r="CNK9" s="6"/>
      <c r="CNL9" s="6"/>
      <c r="CNM9" s="6"/>
      <c r="CNN9" s="6"/>
      <c r="CNO9" s="6"/>
      <c r="CNP9" s="6"/>
      <c r="CNQ9" s="6"/>
      <c r="CNR9" s="6"/>
      <c r="CNS9" s="6"/>
      <c r="CNT9" s="6"/>
      <c r="CNU9" s="6"/>
      <c r="CNV9" s="6"/>
      <c r="CNW9" s="6"/>
      <c r="CNX9" s="6"/>
      <c r="CNY9" s="6"/>
      <c r="CNZ9" s="6"/>
      <c r="COA9" s="6"/>
      <c r="COB9" s="6"/>
      <c r="COC9" s="6"/>
      <c r="COD9" s="6"/>
      <c r="COE9" s="6"/>
      <c r="COF9" s="6"/>
      <c r="COG9" s="6"/>
      <c r="COH9" s="6"/>
      <c r="COI9" s="6"/>
      <c r="COJ9" s="6"/>
      <c r="COK9" s="6"/>
      <c r="COL9" s="6"/>
      <c r="COM9" s="6"/>
      <c r="CON9" s="6"/>
      <c r="COO9" s="6"/>
      <c r="COP9" s="6"/>
      <c r="COQ9" s="6"/>
      <c r="COR9" s="6"/>
      <c r="COS9" s="6"/>
      <c r="COT9" s="6"/>
      <c r="COU9" s="6"/>
      <c r="COV9" s="6"/>
      <c r="COW9" s="6"/>
      <c r="COX9" s="6"/>
      <c r="COY9" s="6"/>
      <c r="COZ9" s="6"/>
      <c r="CPA9" s="6"/>
      <c r="CPB9" s="6"/>
      <c r="CPC9" s="6"/>
      <c r="CPD9" s="6"/>
      <c r="CPE9" s="6"/>
      <c r="CPF9" s="6"/>
      <c r="CPG9" s="6"/>
      <c r="CPH9" s="6"/>
      <c r="CPI9" s="6"/>
      <c r="CPJ9" s="6"/>
      <c r="CPK9" s="6"/>
      <c r="CPL9" s="6"/>
      <c r="CPM9" s="6"/>
      <c r="CPN9" s="6"/>
      <c r="CPO9" s="6"/>
      <c r="CPP9" s="6"/>
      <c r="CPQ9" s="6"/>
      <c r="CPR9" s="6"/>
      <c r="CPS9" s="6"/>
      <c r="CPT9" s="6"/>
      <c r="CPU9" s="6"/>
      <c r="CPV9" s="6"/>
      <c r="CPW9" s="6"/>
      <c r="CPX9" s="6"/>
      <c r="CPY9" s="6"/>
      <c r="CPZ9" s="6"/>
      <c r="CQA9" s="6"/>
      <c r="CQB9" s="6"/>
      <c r="CQC9" s="6"/>
      <c r="CQD9" s="6"/>
      <c r="CQE9" s="6"/>
      <c r="CQF9" s="6"/>
      <c r="CQG9" s="6"/>
      <c r="CQH9" s="6"/>
      <c r="CQI9" s="6"/>
      <c r="CQJ9" s="6"/>
      <c r="CQK9" s="6"/>
      <c r="CQL9" s="6"/>
      <c r="CQM9" s="6"/>
      <c r="CQN9" s="6"/>
      <c r="CQO9" s="6"/>
      <c r="CQP9" s="6"/>
      <c r="CQQ9" s="6"/>
      <c r="CQR9" s="6"/>
      <c r="CQS9" s="6"/>
      <c r="CQT9" s="6"/>
      <c r="CQU9" s="6"/>
      <c r="CQV9" s="6"/>
      <c r="CQW9" s="6"/>
      <c r="CQX9" s="6"/>
      <c r="CQY9" s="6"/>
      <c r="CQZ9" s="6"/>
      <c r="CRA9" s="6"/>
      <c r="CRB9" s="6"/>
      <c r="CRC9" s="6"/>
      <c r="CRD9" s="6"/>
      <c r="CRE9" s="6"/>
      <c r="CRF9" s="6"/>
      <c r="CRG9" s="6"/>
      <c r="CRH9" s="6"/>
      <c r="CRI9" s="6"/>
      <c r="CRJ9" s="6"/>
      <c r="CRK9" s="6"/>
      <c r="CRL9" s="6"/>
      <c r="CRM9" s="6"/>
      <c r="CRN9" s="6"/>
      <c r="CRO9" s="6"/>
      <c r="CRP9" s="6"/>
      <c r="CRQ9" s="6"/>
      <c r="CRR9" s="6"/>
      <c r="CRS9" s="6"/>
      <c r="CRT9" s="6"/>
      <c r="CRU9" s="6"/>
      <c r="CRV9" s="6"/>
      <c r="CRW9" s="6"/>
      <c r="CRX9" s="6"/>
      <c r="CRY9" s="6"/>
      <c r="CRZ9" s="6"/>
      <c r="CSA9" s="6"/>
      <c r="CSB9" s="6"/>
      <c r="CSC9" s="6"/>
      <c r="CSD9" s="6"/>
      <c r="CSE9" s="6"/>
      <c r="CSF9" s="6"/>
      <c r="CSG9" s="6"/>
      <c r="CSH9" s="6"/>
      <c r="CSI9" s="6"/>
      <c r="CSJ9" s="6"/>
      <c r="CSK9" s="6"/>
      <c r="CSL9" s="6"/>
      <c r="CSM9" s="6"/>
      <c r="CSN9" s="6"/>
      <c r="CSO9" s="6"/>
      <c r="CSP9" s="6"/>
      <c r="CSQ9" s="6"/>
      <c r="CSR9" s="6"/>
      <c r="CSS9" s="6"/>
      <c r="CST9" s="6"/>
      <c r="CSU9" s="6"/>
      <c r="CSV9" s="6"/>
      <c r="CSW9" s="6"/>
      <c r="CSX9" s="6"/>
      <c r="CSY9" s="6"/>
      <c r="CSZ9" s="6"/>
      <c r="CTA9" s="6"/>
      <c r="CTB9" s="6"/>
      <c r="CTC9" s="6"/>
      <c r="CTD9" s="6"/>
      <c r="CTE9" s="6"/>
      <c r="CTF9" s="6"/>
      <c r="CTG9" s="6"/>
      <c r="CTH9" s="6"/>
      <c r="CTI9" s="6"/>
      <c r="CTJ9" s="6"/>
      <c r="CTK9" s="6"/>
      <c r="CTL9" s="6"/>
      <c r="CTM9" s="6"/>
      <c r="CTN9" s="6"/>
      <c r="CTO9" s="6"/>
      <c r="CTP9" s="6"/>
      <c r="CTQ9" s="6"/>
      <c r="CTR9" s="6"/>
      <c r="CTS9" s="6"/>
      <c r="CTT9" s="6"/>
      <c r="CTU9" s="6"/>
      <c r="CTV9" s="6"/>
      <c r="CTW9" s="6"/>
      <c r="CTX9" s="6"/>
      <c r="CTY9" s="6"/>
      <c r="CTZ9" s="6"/>
      <c r="CUA9" s="6"/>
      <c r="CUB9" s="6"/>
      <c r="CUC9" s="6"/>
      <c r="CUD9" s="6"/>
      <c r="CUE9" s="6"/>
      <c r="CUF9" s="6"/>
      <c r="CUG9" s="6"/>
      <c r="CUH9" s="6"/>
      <c r="CUI9" s="6"/>
      <c r="CUJ9" s="6"/>
      <c r="CUK9" s="6"/>
      <c r="CUL9" s="6"/>
      <c r="CUM9" s="6"/>
      <c r="CUN9" s="6"/>
      <c r="CUO9" s="6"/>
      <c r="CUP9" s="6"/>
      <c r="CUQ9" s="6"/>
      <c r="CUR9" s="6"/>
      <c r="CUS9" s="6"/>
      <c r="CUT9" s="6"/>
      <c r="CUU9" s="6"/>
      <c r="CUV9" s="6"/>
      <c r="CUW9" s="6"/>
      <c r="CUX9" s="6"/>
      <c r="CUY9" s="6"/>
      <c r="CUZ9" s="6"/>
      <c r="CVA9" s="6"/>
      <c r="CVB9" s="6"/>
      <c r="CVC9" s="6"/>
      <c r="CVD9" s="6"/>
      <c r="CVE9" s="6"/>
      <c r="CVF9" s="6"/>
      <c r="CVG9" s="6"/>
      <c r="CVH9" s="6"/>
      <c r="CVI9" s="6"/>
      <c r="CVJ9" s="6"/>
      <c r="CVK9" s="6"/>
      <c r="CVL9" s="6"/>
      <c r="CVM9" s="6"/>
      <c r="CVN9" s="6"/>
      <c r="CVO9" s="6"/>
      <c r="CVP9" s="6"/>
      <c r="CVQ9" s="6"/>
      <c r="CVR9" s="6"/>
      <c r="CVS9" s="6"/>
      <c r="CVT9" s="6"/>
      <c r="CVU9" s="6"/>
      <c r="CVV9" s="6"/>
      <c r="CVW9" s="6"/>
      <c r="CVX9" s="6"/>
      <c r="CVY9" s="6"/>
      <c r="CVZ9" s="6"/>
      <c r="CWA9" s="6"/>
      <c r="CWB9" s="6"/>
      <c r="CWC9" s="6"/>
      <c r="CWD9" s="6"/>
      <c r="CWE9" s="6"/>
      <c r="CWF9" s="6"/>
      <c r="CWG9" s="6"/>
      <c r="CWH9" s="6"/>
      <c r="CWI9" s="6"/>
      <c r="CWJ9" s="6"/>
      <c r="CWK9" s="6"/>
      <c r="CWL9" s="6"/>
      <c r="CWM9" s="6"/>
      <c r="CWN9" s="6"/>
      <c r="CWO9" s="6"/>
      <c r="CWP9" s="6"/>
      <c r="CWQ9" s="6"/>
      <c r="CWR9" s="6"/>
      <c r="CWS9" s="6"/>
      <c r="CWT9" s="6"/>
      <c r="CWU9" s="6"/>
      <c r="CWV9" s="6"/>
      <c r="CWW9" s="6"/>
      <c r="CWX9" s="6"/>
      <c r="CWY9" s="6"/>
      <c r="CWZ9" s="6"/>
      <c r="CXA9" s="6"/>
      <c r="CXB9" s="6"/>
      <c r="CXC9" s="6"/>
      <c r="CXD9" s="6"/>
      <c r="CXE9" s="6"/>
      <c r="CXF9" s="6"/>
      <c r="CXG9" s="6"/>
      <c r="CXH9" s="6"/>
      <c r="CXI9" s="6"/>
      <c r="CXJ9" s="6"/>
      <c r="CXK9" s="6"/>
      <c r="CXL9" s="6"/>
      <c r="CXM9" s="6"/>
      <c r="CXN9" s="6"/>
      <c r="CXO9" s="6"/>
      <c r="CXP9" s="6"/>
      <c r="CXQ9" s="6"/>
      <c r="CXR9" s="6"/>
      <c r="CXS9" s="6"/>
      <c r="CXT9" s="6"/>
      <c r="CXU9" s="6"/>
      <c r="CXV9" s="6"/>
      <c r="CXW9" s="6"/>
      <c r="CXX9" s="6"/>
      <c r="CXY9" s="6"/>
      <c r="CXZ9" s="6"/>
      <c r="CYA9" s="6"/>
      <c r="CYB9" s="6"/>
      <c r="CYC9" s="6"/>
      <c r="CYD9" s="6"/>
      <c r="CYE9" s="6"/>
      <c r="CYF9" s="6"/>
      <c r="CYG9" s="6"/>
      <c r="CYH9" s="6"/>
      <c r="CYI9" s="6"/>
      <c r="CYJ9" s="6"/>
      <c r="CYK9" s="6"/>
      <c r="CYL9" s="6"/>
      <c r="CYM9" s="6"/>
      <c r="CYN9" s="6"/>
      <c r="CYO9" s="6"/>
      <c r="CYP9" s="6"/>
      <c r="CYQ9" s="6"/>
      <c r="CYR9" s="6"/>
      <c r="CYS9" s="6"/>
      <c r="CYT9" s="6"/>
      <c r="CYU9" s="6"/>
      <c r="CYV9" s="6"/>
      <c r="CYW9" s="6"/>
      <c r="CYX9" s="6"/>
      <c r="CYY9" s="6"/>
      <c r="CYZ9" s="6"/>
      <c r="CZA9" s="6"/>
      <c r="CZB9" s="6"/>
      <c r="CZC9" s="6"/>
      <c r="CZD9" s="6"/>
      <c r="CZE9" s="6"/>
      <c r="CZF9" s="6"/>
      <c r="CZG9" s="6"/>
      <c r="CZH9" s="6"/>
      <c r="CZI9" s="6"/>
      <c r="CZJ9" s="6"/>
      <c r="CZK9" s="6"/>
      <c r="CZL9" s="6"/>
      <c r="CZM9" s="6"/>
      <c r="CZN9" s="6"/>
      <c r="CZO9" s="6"/>
      <c r="CZP9" s="6"/>
      <c r="CZQ9" s="6"/>
      <c r="CZR9" s="6"/>
      <c r="CZS9" s="6"/>
      <c r="CZT9" s="6"/>
      <c r="CZU9" s="6"/>
      <c r="CZV9" s="6"/>
      <c r="CZW9" s="6"/>
      <c r="CZX9" s="6"/>
      <c r="CZY9" s="6"/>
      <c r="CZZ9" s="6"/>
      <c r="DAA9" s="6"/>
      <c r="DAB9" s="6"/>
      <c r="DAC9" s="6"/>
      <c r="DAD9" s="6"/>
      <c r="DAE9" s="6"/>
      <c r="DAF9" s="6"/>
      <c r="DAG9" s="6"/>
      <c r="DAH9" s="6"/>
      <c r="DAI9" s="6"/>
      <c r="DAJ9" s="6"/>
      <c r="DAK9" s="6"/>
      <c r="DAL9" s="6"/>
      <c r="DAM9" s="6"/>
      <c r="DAN9" s="6"/>
      <c r="DAO9" s="6"/>
      <c r="DAP9" s="6"/>
      <c r="DAQ9" s="6"/>
      <c r="DAR9" s="6"/>
      <c r="DAS9" s="6"/>
      <c r="DAT9" s="6"/>
      <c r="DAU9" s="6"/>
      <c r="DAV9" s="6"/>
      <c r="DAW9" s="6"/>
      <c r="DAX9" s="6"/>
      <c r="DAY9" s="6"/>
      <c r="DAZ9" s="6"/>
      <c r="DBA9" s="6"/>
      <c r="DBB9" s="6"/>
      <c r="DBC9" s="6"/>
      <c r="DBD9" s="6"/>
      <c r="DBE9" s="6"/>
      <c r="DBF9" s="6"/>
      <c r="DBG9" s="6"/>
      <c r="DBH9" s="6"/>
      <c r="DBI9" s="6"/>
      <c r="DBJ9" s="6"/>
      <c r="DBK9" s="6"/>
      <c r="DBL9" s="6"/>
      <c r="DBM9" s="6"/>
      <c r="DBN9" s="6"/>
      <c r="DBO9" s="6"/>
      <c r="DBP9" s="6"/>
      <c r="DBQ9" s="6"/>
      <c r="DBR9" s="6"/>
      <c r="DBS9" s="6"/>
      <c r="DBT9" s="6"/>
      <c r="DBU9" s="6"/>
      <c r="DBV9" s="6"/>
      <c r="DBW9" s="6"/>
      <c r="DBX9" s="6"/>
      <c r="DBY9" s="6"/>
      <c r="DBZ9" s="6"/>
      <c r="DCA9" s="6"/>
      <c r="DCB9" s="6"/>
      <c r="DCC9" s="6"/>
      <c r="DCD9" s="6"/>
      <c r="DCE9" s="6"/>
      <c r="DCF9" s="6"/>
      <c r="DCG9" s="6"/>
      <c r="DCH9" s="6"/>
      <c r="DCI9" s="6"/>
      <c r="DCJ9" s="6"/>
      <c r="DCK9" s="6"/>
      <c r="DCL9" s="6"/>
      <c r="DCM9" s="6"/>
      <c r="DCN9" s="6"/>
      <c r="DCO9" s="6"/>
      <c r="DCP9" s="6"/>
      <c r="DCQ9" s="6"/>
      <c r="DCR9" s="6"/>
      <c r="DCS9" s="6"/>
      <c r="DCT9" s="6"/>
      <c r="DCU9" s="6"/>
      <c r="DCV9" s="6"/>
      <c r="DCW9" s="6"/>
      <c r="DCX9" s="6"/>
      <c r="DCY9" s="6"/>
      <c r="DCZ9" s="6"/>
      <c r="DDA9" s="6"/>
      <c r="DDB9" s="6"/>
      <c r="DDC9" s="6"/>
      <c r="DDD9" s="6"/>
      <c r="DDE9" s="6"/>
      <c r="DDF9" s="6"/>
      <c r="DDG9" s="6"/>
      <c r="DDH9" s="6"/>
      <c r="DDI9" s="6"/>
      <c r="DDJ9" s="6"/>
      <c r="DDK9" s="6"/>
      <c r="DDL9" s="6"/>
      <c r="DDM9" s="6"/>
      <c r="DDN9" s="6"/>
      <c r="DDO9" s="6"/>
      <c r="DDP9" s="6"/>
      <c r="DDQ9" s="6"/>
      <c r="DDR9" s="6"/>
      <c r="DDS9" s="6"/>
      <c r="DDT9" s="6"/>
      <c r="DDU9" s="6"/>
      <c r="DDV9" s="6"/>
      <c r="DDW9" s="6"/>
      <c r="DDX9" s="6"/>
      <c r="DDY9" s="6"/>
      <c r="DDZ9" s="6"/>
      <c r="DEA9" s="6"/>
      <c r="DEB9" s="6"/>
      <c r="DEC9" s="6"/>
      <c r="DED9" s="6"/>
      <c r="DEE9" s="6"/>
      <c r="DEF9" s="6"/>
      <c r="DEG9" s="6"/>
      <c r="DEH9" s="6"/>
      <c r="DEI9" s="6"/>
      <c r="DEJ9" s="6"/>
      <c r="DEK9" s="6"/>
      <c r="DEL9" s="6"/>
      <c r="DEM9" s="6"/>
      <c r="DEN9" s="6"/>
      <c r="DEO9" s="6"/>
      <c r="DEP9" s="6"/>
      <c r="DEQ9" s="6"/>
      <c r="DER9" s="6"/>
      <c r="DES9" s="6"/>
      <c r="DET9" s="6"/>
      <c r="DEU9" s="6"/>
      <c r="DEV9" s="6"/>
      <c r="DEW9" s="6"/>
      <c r="DEX9" s="6"/>
      <c r="DEY9" s="6"/>
      <c r="DEZ9" s="6"/>
      <c r="DFA9" s="6"/>
      <c r="DFB9" s="6"/>
      <c r="DFC9" s="6"/>
      <c r="DFD9" s="6"/>
      <c r="DFE9" s="6"/>
      <c r="DFF9" s="6"/>
      <c r="DFG9" s="6"/>
      <c r="DFH9" s="6"/>
      <c r="DFI9" s="6"/>
      <c r="DFJ9" s="6"/>
      <c r="DFK9" s="6"/>
      <c r="DFL9" s="6"/>
      <c r="DFM9" s="6"/>
      <c r="DFN9" s="6"/>
      <c r="DFO9" s="6"/>
      <c r="DFP9" s="6"/>
      <c r="DFQ9" s="6"/>
      <c r="DFR9" s="6"/>
      <c r="DFS9" s="6"/>
      <c r="DFT9" s="6"/>
      <c r="DFU9" s="6"/>
      <c r="DFV9" s="6"/>
      <c r="DFW9" s="6"/>
      <c r="DFX9" s="6"/>
      <c r="DFY9" s="6"/>
      <c r="DFZ9" s="6"/>
      <c r="DGA9" s="6"/>
      <c r="DGB9" s="6"/>
      <c r="DGC9" s="6"/>
      <c r="DGD9" s="6"/>
      <c r="DGE9" s="6"/>
      <c r="DGF9" s="6"/>
      <c r="DGG9" s="6"/>
      <c r="DGH9" s="6"/>
      <c r="DGI9" s="6"/>
      <c r="DGJ9" s="6"/>
      <c r="DGK9" s="6"/>
      <c r="DGL9" s="6"/>
      <c r="DGM9" s="6"/>
      <c r="DGN9" s="6"/>
      <c r="DGO9" s="6"/>
      <c r="DGP9" s="6"/>
      <c r="DGQ9" s="6"/>
      <c r="DGR9" s="6"/>
      <c r="DGS9" s="6"/>
      <c r="DGT9" s="6"/>
      <c r="DGU9" s="6"/>
      <c r="DGV9" s="6"/>
      <c r="DGW9" s="6"/>
      <c r="DGX9" s="6"/>
      <c r="DGY9" s="6"/>
      <c r="DGZ9" s="6"/>
      <c r="DHA9" s="6"/>
      <c r="DHB9" s="6"/>
      <c r="DHC9" s="6"/>
      <c r="DHD9" s="6"/>
      <c r="DHE9" s="6"/>
      <c r="DHF9" s="6"/>
      <c r="DHG9" s="6"/>
      <c r="DHH9" s="6"/>
      <c r="DHI9" s="6"/>
      <c r="DHJ9" s="6"/>
      <c r="DHK9" s="6"/>
      <c r="DHL9" s="6"/>
      <c r="DHM9" s="6"/>
      <c r="DHN9" s="6"/>
      <c r="DHO9" s="6"/>
      <c r="DHP9" s="6"/>
      <c r="DHQ9" s="6"/>
      <c r="DHR9" s="6"/>
      <c r="DHS9" s="6"/>
      <c r="DHT9" s="6"/>
      <c r="DHU9" s="6"/>
      <c r="DHV9" s="6"/>
      <c r="DHW9" s="6"/>
      <c r="DHX9" s="6"/>
      <c r="DHY9" s="6"/>
      <c r="DHZ9" s="6"/>
      <c r="DIA9" s="6"/>
      <c r="DIB9" s="6"/>
      <c r="DIC9" s="6"/>
      <c r="DID9" s="6"/>
      <c r="DIE9" s="6"/>
      <c r="DIF9" s="6"/>
      <c r="DIG9" s="6"/>
      <c r="DIH9" s="6"/>
      <c r="DII9" s="6"/>
      <c r="DIJ9" s="6"/>
      <c r="DIK9" s="6"/>
      <c r="DIL9" s="6"/>
      <c r="DIM9" s="6"/>
      <c r="DIN9" s="6"/>
      <c r="DIO9" s="6"/>
      <c r="DIP9" s="6"/>
      <c r="DIQ9" s="6"/>
      <c r="DIR9" s="6"/>
      <c r="DIS9" s="6"/>
      <c r="DIT9" s="6"/>
      <c r="DIU9" s="6"/>
      <c r="DIV9" s="6"/>
      <c r="DIW9" s="6"/>
      <c r="DIX9" s="6"/>
      <c r="DIY9" s="6"/>
      <c r="DIZ9" s="6"/>
      <c r="DJA9" s="6"/>
      <c r="DJB9" s="6"/>
      <c r="DJC9" s="6"/>
      <c r="DJD9" s="6"/>
      <c r="DJE9" s="6"/>
      <c r="DJF9" s="6"/>
      <c r="DJG9" s="6"/>
      <c r="DJH9" s="6"/>
      <c r="DJI9" s="6"/>
      <c r="DJJ9" s="6"/>
      <c r="DJK9" s="6"/>
      <c r="DJL9" s="6"/>
      <c r="DJM9" s="6"/>
      <c r="DJN9" s="6"/>
      <c r="DJO9" s="6"/>
      <c r="DJP9" s="6"/>
      <c r="DJQ9" s="6"/>
      <c r="DJR9" s="6"/>
      <c r="DJS9" s="6"/>
      <c r="DJT9" s="6"/>
      <c r="DJU9" s="6"/>
      <c r="DJV9" s="6"/>
      <c r="DJW9" s="6"/>
      <c r="DJX9" s="6"/>
      <c r="DJY9" s="6"/>
      <c r="DJZ9" s="6"/>
      <c r="DKA9" s="6"/>
      <c r="DKB9" s="6"/>
      <c r="DKC9" s="6"/>
      <c r="DKD9" s="6"/>
      <c r="DKE9" s="6"/>
      <c r="DKF9" s="6"/>
      <c r="DKG9" s="6"/>
      <c r="DKH9" s="6"/>
      <c r="DKI9" s="6"/>
      <c r="DKJ9" s="6"/>
      <c r="DKK9" s="6"/>
      <c r="DKL9" s="6"/>
      <c r="DKM9" s="6"/>
      <c r="DKN9" s="6"/>
      <c r="DKO9" s="6"/>
      <c r="DKP9" s="6"/>
      <c r="DKQ9" s="6"/>
      <c r="DKR9" s="6"/>
      <c r="DKS9" s="6"/>
      <c r="DKT9" s="6"/>
      <c r="DKU9" s="6"/>
      <c r="DKV9" s="6"/>
      <c r="DKW9" s="6"/>
      <c r="DKX9" s="6"/>
      <c r="DKY9" s="6"/>
      <c r="DKZ9" s="6"/>
      <c r="DLA9" s="6"/>
      <c r="DLB9" s="6"/>
      <c r="DLC9" s="6"/>
      <c r="DLD9" s="6"/>
      <c r="DLE9" s="6"/>
      <c r="DLF9" s="6"/>
      <c r="DLG9" s="6"/>
      <c r="DLH9" s="6"/>
      <c r="DLI9" s="6"/>
      <c r="DLJ9" s="6"/>
      <c r="DLK9" s="6"/>
      <c r="DLL9" s="6"/>
      <c r="DLM9" s="6"/>
      <c r="DLN9" s="6"/>
      <c r="DLO9" s="6"/>
      <c r="DLP9" s="6"/>
      <c r="DLQ9" s="6"/>
      <c r="DLR9" s="6"/>
      <c r="DLS9" s="6"/>
      <c r="DLT9" s="6"/>
      <c r="DLU9" s="6"/>
      <c r="DLV9" s="6"/>
      <c r="DLW9" s="6"/>
      <c r="DLX9" s="6"/>
      <c r="DLY9" s="6"/>
      <c r="DLZ9" s="6"/>
      <c r="DMA9" s="6"/>
      <c r="DMB9" s="6"/>
      <c r="DMC9" s="6"/>
      <c r="DMD9" s="6"/>
      <c r="DME9" s="6"/>
      <c r="DMF9" s="6"/>
      <c r="DMG9" s="6"/>
      <c r="DMH9" s="6"/>
      <c r="DMI9" s="6"/>
      <c r="DMJ9" s="6"/>
      <c r="DMK9" s="6"/>
      <c r="DML9" s="6"/>
      <c r="DMM9" s="6"/>
      <c r="DMN9" s="6"/>
      <c r="DMO9" s="6"/>
      <c r="DMP9" s="6"/>
      <c r="DMQ9" s="6"/>
      <c r="DMR9" s="6"/>
      <c r="DMS9" s="6"/>
      <c r="DMT9" s="6"/>
      <c r="DMU9" s="6"/>
      <c r="DMV9" s="6"/>
      <c r="DMW9" s="6"/>
      <c r="DMX9" s="6"/>
      <c r="DMY9" s="6"/>
      <c r="DMZ9" s="6"/>
      <c r="DNA9" s="6"/>
      <c r="DNB9" s="6"/>
      <c r="DNC9" s="6"/>
      <c r="DND9" s="6"/>
      <c r="DNE9" s="6"/>
      <c r="DNF9" s="6"/>
      <c r="DNG9" s="6"/>
      <c r="DNH9" s="6"/>
      <c r="DNI9" s="6"/>
      <c r="DNJ9" s="6"/>
      <c r="DNK9" s="6"/>
      <c r="DNL9" s="6"/>
      <c r="DNM9" s="6"/>
      <c r="DNN9" s="6"/>
      <c r="DNO9" s="6"/>
      <c r="DNP9" s="6"/>
      <c r="DNQ9" s="6"/>
      <c r="DNR9" s="6"/>
      <c r="DNS9" s="6"/>
      <c r="DNT9" s="6"/>
      <c r="DNU9" s="6"/>
      <c r="DNV9" s="6"/>
      <c r="DNW9" s="6"/>
      <c r="DNX9" s="6"/>
      <c r="DNY9" s="6"/>
      <c r="DNZ9" s="6"/>
      <c r="DOA9" s="6"/>
      <c r="DOB9" s="6"/>
      <c r="DOC9" s="6"/>
      <c r="DOD9" s="6"/>
      <c r="DOE9" s="6"/>
      <c r="DOF9" s="6"/>
      <c r="DOG9" s="6"/>
      <c r="DOH9" s="6"/>
      <c r="DOI9" s="6"/>
      <c r="DOJ9" s="6"/>
      <c r="DOK9" s="6"/>
      <c r="DOL9" s="6"/>
      <c r="DOM9" s="6"/>
      <c r="DON9" s="6"/>
      <c r="DOO9" s="6"/>
      <c r="DOP9" s="6"/>
      <c r="DOQ9" s="6"/>
      <c r="DOR9" s="6"/>
      <c r="DOS9" s="6"/>
      <c r="DOT9" s="6"/>
      <c r="DOU9" s="6"/>
      <c r="DOV9" s="6"/>
      <c r="DOW9" s="6"/>
      <c r="DOX9" s="6"/>
      <c r="DOY9" s="6"/>
      <c r="DOZ9" s="6"/>
      <c r="DPA9" s="6"/>
      <c r="DPB9" s="6"/>
      <c r="DPC9" s="6"/>
      <c r="DPD9" s="6"/>
      <c r="DPE9" s="6"/>
      <c r="DPF9" s="6"/>
      <c r="DPG9" s="6"/>
      <c r="DPH9" s="6"/>
      <c r="DPI9" s="6"/>
      <c r="DPJ9" s="6"/>
      <c r="DPK9" s="6"/>
      <c r="DPL9" s="6"/>
      <c r="DPM9" s="6"/>
      <c r="DPN9" s="6"/>
      <c r="DPO9" s="6"/>
      <c r="DPP9" s="6"/>
      <c r="DPQ9" s="6"/>
      <c r="DPR9" s="6"/>
      <c r="DPS9" s="6"/>
      <c r="DPT9" s="6"/>
      <c r="DPU9" s="6"/>
      <c r="DPV9" s="6"/>
      <c r="DPW9" s="6"/>
      <c r="DPX9" s="6"/>
      <c r="DPY9" s="6"/>
      <c r="DPZ9" s="6"/>
      <c r="DQA9" s="6"/>
      <c r="DQB9" s="6"/>
      <c r="DQC9" s="6"/>
      <c r="DQD9" s="6"/>
      <c r="DQE9" s="6"/>
      <c r="DQF9" s="6"/>
      <c r="DQG9" s="6"/>
      <c r="DQH9" s="6"/>
      <c r="DQI9" s="6"/>
      <c r="DQJ9" s="6"/>
      <c r="DQK9" s="6"/>
      <c r="DQL9" s="6"/>
      <c r="DQM9" s="6"/>
      <c r="DQN9" s="6"/>
      <c r="DQO9" s="6"/>
      <c r="DQP9" s="6"/>
      <c r="DQQ9" s="6"/>
      <c r="DQR9" s="6"/>
      <c r="DQS9" s="6"/>
      <c r="DQT9" s="6"/>
      <c r="DQU9" s="6"/>
      <c r="DQV9" s="6"/>
      <c r="DQW9" s="6"/>
      <c r="DQX9" s="6"/>
      <c r="DQY9" s="6"/>
      <c r="DQZ9" s="6"/>
      <c r="DRA9" s="6"/>
      <c r="DRB9" s="6"/>
      <c r="DRC9" s="6"/>
      <c r="DRD9" s="6"/>
      <c r="DRE9" s="6"/>
      <c r="DRF9" s="6"/>
      <c r="DRG9" s="6"/>
      <c r="DRH9" s="6"/>
      <c r="DRI9" s="6"/>
      <c r="DRJ9" s="6"/>
      <c r="DRK9" s="6"/>
      <c r="DRL9" s="6"/>
      <c r="DRM9" s="6"/>
      <c r="DRN9" s="6"/>
      <c r="DRO9" s="6"/>
      <c r="DRP9" s="6"/>
      <c r="DRQ9" s="6"/>
      <c r="DRR9" s="6"/>
      <c r="DRS9" s="6"/>
      <c r="DRT9" s="6"/>
      <c r="DRU9" s="6"/>
      <c r="DRV9" s="6"/>
      <c r="DRW9" s="6"/>
      <c r="DRX9" s="6"/>
      <c r="DRY9" s="6"/>
      <c r="DRZ9" s="6"/>
      <c r="DSA9" s="6"/>
      <c r="DSB9" s="6"/>
      <c r="DSC9" s="6"/>
      <c r="DSD9" s="6"/>
      <c r="DSE9" s="6"/>
      <c r="DSF9" s="6"/>
      <c r="DSG9" s="6"/>
      <c r="DSH9" s="6"/>
      <c r="DSI9" s="6"/>
      <c r="DSJ9" s="6"/>
      <c r="DSK9" s="6"/>
      <c r="DSL9" s="6"/>
      <c r="DSM9" s="6"/>
      <c r="DSN9" s="6"/>
      <c r="DSO9" s="6"/>
      <c r="DSP9" s="6"/>
      <c r="DSQ9" s="6"/>
      <c r="DSR9" s="6"/>
      <c r="DSS9" s="6"/>
      <c r="DST9" s="6"/>
      <c r="DSU9" s="6"/>
      <c r="DSV9" s="6"/>
      <c r="DSW9" s="6"/>
      <c r="DSX9" s="6"/>
      <c r="DSY9" s="6"/>
      <c r="DSZ9" s="6"/>
      <c r="DTA9" s="6"/>
      <c r="DTB9" s="6"/>
      <c r="DTC9" s="6"/>
      <c r="DTD9" s="6"/>
      <c r="DTE9" s="6"/>
      <c r="DTF9" s="6"/>
      <c r="DTG9" s="6"/>
      <c r="DTH9" s="6"/>
      <c r="DTI9" s="6"/>
      <c r="DTJ9" s="6"/>
      <c r="DTK9" s="6"/>
      <c r="DTL9" s="6"/>
      <c r="DTM9" s="6"/>
      <c r="DTN9" s="6"/>
      <c r="DTO9" s="6"/>
      <c r="DTP9" s="6"/>
      <c r="DTQ9" s="6"/>
      <c r="DTR9" s="6"/>
      <c r="DTS9" s="6"/>
      <c r="DTT9" s="6"/>
      <c r="DTU9" s="6"/>
      <c r="DTV9" s="6"/>
      <c r="DTW9" s="6"/>
      <c r="DTX9" s="6"/>
      <c r="DTY9" s="6"/>
      <c r="DTZ9" s="6"/>
      <c r="DUA9" s="6"/>
      <c r="DUB9" s="6"/>
      <c r="DUC9" s="6"/>
      <c r="DUD9" s="6"/>
      <c r="DUE9" s="6"/>
      <c r="DUF9" s="6"/>
      <c r="DUG9" s="6"/>
      <c r="DUH9" s="6"/>
      <c r="DUI9" s="6"/>
      <c r="DUJ9" s="6"/>
      <c r="DUK9" s="6"/>
      <c r="DUL9" s="6"/>
      <c r="DUM9" s="6"/>
      <c r="DUN9" s="6"/>
      <c r="DUO9" s="6"/>
      <c r="DUP9" s="6"/>
      <c r="DUQ9" s="6"/>
      <c r="DUR9" s="6"/>
      <c r="DUS9" s="6"/>
      <c r="DUT9" s="6"/>
      <c r="DUU9" s="6"/>
      <c r="DUV9" s="6"/>
      <c r="DUW9" s="6"/>
      <c r="DUX9" s="6"/>
      <c r="DUY9" s="6"/>
      <c r="DUZ9" s="6"/>
      <c r="DVA9" s="6"/>
      <c r="DVB9" s="6"/>
      <c r="DVC9" s="6"/>
      <c r="DVD9" s="6"/>
      <c r="DVE9" s="6"/>
      <c r="DVF9" s="6"/>
      <c r="DVG9" s="6"/>
      <c r="DVH9" s="6"/>
      <c r="DVI9" s="6"/>
      <c r="DVJ9" s="6"/>
      <c r="DVK9" s="6"/>
      <c r="DVL9" s="6"/>
      <c r="DVM9" s="6"/>
      <c r="DVN9" s="6"/>
      <c r="DVO9" s="6"/>
      <c r="DVP9" s="6"/>
      <c r="DVQ9" s="6"/>
      <c r="DVR9" s="6"/>
      <c r="DVS9" s="6"/>
      <c r="DVT9" s="6"/>
      <c r="DVU9" s="6"/>
      <c r="DVV9" s="6"/>
      <c r="DVW9" s="6"/>
      <c r="DVX9" s="6"/>
      <c r="DVY9" s="6"/>
      <c r="DVZ9" s="6"/>
      <c r="DWA9" s="6"/>
      <c r="DWB9" s="6"/>
      <c r="DWC9" s="6"/>
      <c r="DWD9" s="6"/>
      <c r="DWE9" s="6"/>
      <c r="DWF9" s="6"/>
      <c r="DWG9" s="6"/>
      <c r="DWH9" s="6"/>
      <c r="DWI9" s="6"/>
      <c r="DWJ9" s="6"/>
      <c r="DWK9" s="6"/>
      <c r="DWL9" s="6"/>
      <c r="DWM9" s="6"/>
      <c r="DWN9" s="6"/>
      <c r="DWO9" s="6"/>
      <c r="DWP9" s="6"/>
      <c r="DWQ9" s="6"/>
      <c r="DWR9" s="6"/>
      <c r="DWS9" s="6"/>
      <c r="DWT9" s="6"/>
      <c r="DWU9" s="6"/>
      <c r="DWV9" s="6"/>
      <c r="DWW9" s="6"/>
      <c r="DWX9" s="6"/>
      <c r="DWY9" s="6"/>
      <c r="DWZ9" s="6"/>
      <c r="DXA9" s="6"/>
      <c r="DXB9" s="6"/>
      <c r="DXC9" s="6"/>
      <c r="DXD9" s="6"/>
      <c r="DXE9" s="6"/>
      <c r="DXF9" s="6"/>
      <c r="DXG9" s="6"/>
      <c r="DXH9" s="6"/>
      <c r="DXI9" s="6"/>
      <c r="DXJ9" s="6"/>
      <c r="DXK9" s="6"/>
      <c r="DXL9" s="6"/>
      <c r="DXM9" s="6"/>
      <c r="DXN9" s="6"/>
      <c r="DXO9" s="6"/>
      <c r="DXP9" s="6"/>
      <c r="DXQ9" s="6"/>
      <c r="DXR9" s="6"/>
      <c r="DXS9" s="6"/>
      <c r="DXT9" s="6"/>
      <c r="DXU9" s="6"/>
      <c r="DXV9" s="6"/>
      <c r="DXW9" s="6"/>
      <c r="DXX9" s="6"/>
      <c r="DXY9" s="6"/>
      <c r="DXZ9" s="6"/>
      <c r="DYA9" s="6"/>
      <c r="DYB9" s="6"/>
      <c r="DYC9" s="6"/>
      <c r="DYD9" s="6"/>
      <c r="DYE9" s="6"/>
      <c r="DYF9" s="6"/>
      <c r="DYG9" s="6"/>
      <c r="DYH9" s="6"/>
      <c r="DYI9" s="6"/>
      <c r="DYJ9" s="6"/>
      <c r="DYK9" s="6"/>
      <c r="DYL9" s="6"/>
      <c r="DYM9" s="6"/>
      <c r="DYN9" s="6"/>
      <c r="DYO9" s="6"/>
      <c r="DYP9" s="6"/>
      <c r="DYQ9" s="6"/>
      <c r="DYR9" s="6"/>
      <c r="DYS9" s="6"/>
      <c r="DYT9" s="6"/>
      <c r="DYU9" s="6"/>
      <c r="DYV9" s="6"/>
      <c r="DYW9" s="6"/>
      <c r="DYX9" s="6"/>
      <c r="DYY9" s="6"/>
      <c r="DYZ9" s="6"/>
      <c r="DZA9" s="6"/>
      <c r="DZB9" s="6"/>
      <c r="DZC9" s="6"/>
      <c r="DZD9" s="6"/>
      <c r="DZE9" s="6"/>
      <c r="DZF9" s="6"/>
      <c r="DZG9" s="6"/>
      <c r="DZH9" s="6"/>
      <c r="DZI9" s="6"/>
      <c r="DZJ9" s="6"/>
      <c r="DZK9" s="6"/>
      <c r="DZL9" s="6"/>
      <c r="DZM9" s="6"/>
      <c r="DZN9" s="6"/>
      <c r="DZO9" s="6"/>
      <c r="DZP9" s="6"/>
      <c r="DZQ9" s="6"/>
      <c r="DZR9" s="6"/>
      <c r="DZS9" s="6"/>
      <c r="DZT9" s="6"/>
      <c r="DZU9" s="6"/>
      <c r="DZV9" s="6"/>
      <c r="DZW9" s="6"/>
      <c r="DZX9" s="6"/>
      <c r="DZY9" s="6"/>
      <c r="DZZ9" s="6"/>
      <c r="EAA9" s="6"/>
      <c r="EAB9" s="6"/>
      <c r="EAC9" s="6"/>
      <c r="EAD9" s="6"/>
      <c r="EAE9" s="6"/>
      <c r="EAF9" s="6"/>
      <c r="EAG9" s="6"/>
      <c r="EAH9" s="6"/>
      <c r="EAI9" s="6"/>
      <c r="EAJ9" s="6"/>
      <c r="EAK9" s="6"/>
      <c r="EAL9" s="6"/>
      <c r="EAM9" s="6"/>
      <c r="EAN9" s="6"/>
      <c r="EAO9" s="6"/>
      <c r="EAP9" s="6"/>
      <c r="EAQ9" s="6"/>
      <c r="EAR9" s="6"/>
      <c r="EAS9" s="6"/>
      <c r="EAT9" s="6"/>
      <c r="EAU9" s="6"/>
      <c r="EAV9" s="6"/>
      <c r="EAW9" s="6"/>
      <c r="EAX9" s="6"/>
      <c r="EAY9" s="6"/>
      <c r="EAZ9" s="6"/>
      <c r="EBA9" s="6"/>
      <c r="EBB9" s="6"/>
      <c r="EBC9" s="6"/>
      <c r="EBD9" s="6"/>
      <c r="EBE9" s="6"/>
      <c r="EBF9" s="6"/>
      <c r="EBG9" s="6"/>
      <c r="EBH9" s="6"/>
      <c r="EBI9" s="6"/>
      <c r="EBJ9" s="6"/>
      <c r="EBK9" s="6"/>
      <c r="EBL9" s="6"/>
      <c r="EBM9" s="6"/>
      <c r="EBN9" s="6"/>
      <c r="EBO9" s="6"/>
      <c r="EBP9" s="6"/>
      <c r="EBQ9" s="6"/>
      <c r="EBR9" s="6"/>
      <c r="EBS9" s="6"/>
      <c r="EBT9" s="6"/>
      <c r="EBU9" s="6"/>
      <c r="EBV9" s="6"/>
      <c r="EBW9" s="6"/>
      <c r="EBX9" s="6"/>
      <c r="EBY9" s="6"/>
      <c r="EBZ9" s="6"/>
      <c r="ECA9" s="6"/>
      <c r="ECB9" s="6"/>
      <c r="ECC9" s="6"/>
      <c r="ECD9" s="6"/>
      <c r="ECE9" s="6"/>
      <c r="ECF9" s="6"/>
      <c r="ECG9" s="6"/>
      <c r="ECH9" s="6"/>
      <c r="ECI9" s="6"/>
      <c r="ECJ9" s="6"/>
      <c r="ECK9" s="6"/>
      <c r="ECL9" s="6"/>
      <c r="ECM9" s="6"/>
      <c r="ECN9" s="6"/>
      <c r="ECO9" s="6"/>
      <c r="ECP9" s="6"/>
      <c r="ECQ9" s="6"/>
      <c r="ECR9" s="6"/>
      <c r="ECS9" s="6"/>
      <c r="ECT9" s="6"/>
      <c r="ECU9" s="6"/>
      <c r="ECV9" s="6"/>
      <c r="ECW9" s="6"/>
      <c r="ECX9" s="6"/>
      <c r="ECY9" s="6"/>
      <c r="ECZ9" s="6"/>
      <c r="EDA9" s="6"/>
      <c r="EDB9" s="6"/>
      <c r="EDC9" s="6"/>
      <c r="EDD9" s="6"/>
      <c r="EDE9" s="6"/>
      <c r="EDF9" s="6"/>
      <c r="EDG9" s="6"/>
      <c r="EDH9" s="6"/>
      <c r="EDI9" s="6"/>
      <c r="EDJ9" s="6"/>
      <c r="EDK9" s="6"/>
      <c r="EDL9" s="6"/>
      <c r="EDM9" s="6"/>
      <c r="EDN9" s="6"/>
      <c r="EDO9" s="6"/>
      <c r="EDP9" s="6"/>
      <c r="EDQ9" s="6"/>
      <c r="EDR9" s="6"/>
      <c r="EDS9" s="6"/>
      <c r="EDT9" s="6"/>
      <c r="EDU9" s="6"/>
      <c r="EDV9" s="6"/>
      <c r="EDW9" s="6"/>
      <c r="EDX9" s="6"/>
      <c r="EDY9" s="6"/>
      <c r="EDZ9" s="6"/>
      <c r="EEA9" s="6"/>
      <c r="EEB9" s="6"/>
      <c r="EEC9" s="6"/>
      <c r="EED9" s="6"/>
      <c r="EEE9" s="6"/>
      <c r="EEF9" s="6"/>
      <c r="EEG9" s="6"/>
      <c r="EEH9" s="6"/>
      <c r="EEI9" s="6"/>
      <c r="EEJ9" s="6"/>
      <c r="EEK9" s="6"/>
      <c r="EEL9" s="6"/>
      <c r="EEM9" s="6"/>
      <c r="EEN9" s="6"/>
      <c r="EEO9" s="6"/>
      <c r="EEP9" s="6"/>
      <c r="EEQ9" s="6"/>
      <c r="EER9" s="6"/>
      <c r="EES9" s="6"/>
      <c r="EET9" s="6"/>
      <c r="EEU9" s="6"/>
      <c r="EEV9" s="6"/>
      <c r="EEW9" s="6"/>
      <c r="EEX9" s="6"/>
      <c r="EEY9" s="6"/>
      <c r="EEZ9" s="6"/>
      <c r="EFA9" s="6"/>
      <c r="EFB9" s="6"/>
      <c r="EFC9" s="6"/>
      <c r="EFD9" s="6"/>
      <c r="EFE9" s="6"/>
      <c r="EFF9" s="6"/>
      <c r="EFG9" s="6"/>
      <c r="EFH9" s="6"/>
      <c r="EFI9" s="6"/>
      <c r="EFJ9" s="6"/>
      <c r="EFK9" s="6"/>
      <c r="EFL9" s="6"/>
      <c r="EFM9" s="6"/>
      <c r="EFN9" s="6"/>
      <c r="EFO9" s="6"/>
      <c r="EFP9" s="6"/>
      <c r="EFQ9" s="6"/>
      <c r="EFR9" s="6"/>
      <c r="EFS9" s="6"/>
      <c r="EFT9" s="6"/>
      <c r="EFU9" s="6"/>
      <c r="EFV9" s="6"/>
      <c r="EFW9" s="6"/>
      <c r="EFX9" s="6"/>
      <c r="EFY9" s="6"/>
      <c r="EFZ9" s="6"/>
      <c r="EGA9" s="6"/>
      <c r="EGB9" s="6"/>
      <c r="EGC9" s="6"/>
      <c r="EGD9" s="6"/>
      <c r="EGE9" s="6"/>
      <c r="EGF9" s="6"/>
      <c r="EGG9" s="6"/>
      <c r="EGH9" s="6"/>
      <c r="EGI9" s="6"/>
      <c r="EGJ9" s="6"/>
      <c r="EGK9" s="6"/>
      <c r="EGL9" s="6"/>
      <c r="EGM9" s="6"/>
      <c r="EGN9" s="6"/>
      <c r="EGO9" s="6"/>
      <c r="EGP9" s="6"/>
      <c r="EGQ9" s="6"/>
      <c r="EGR9" s="6"/>
      <c r="EGS9" s="6"/>
      <c r="EGT9" s="6"/>
      <c r="EGU9" s="6"/>
      <c r="EGV9" s="6"/>
      <c r="EGW9" s="6"/>
      <c r="EGX9" s="6"/>
      <c r="EGY9" s="6"/>
      <c r="EGZ9" s="6"/>
      <c r="EHA9" s="6"/>
      <c r="EHB9" s="6"/>
      <c r="EHC9" s="6"/>
      <c r="EHD9" s="6"/>
      <c r="EHE9" s="6"/>
      <c r="EHF9" s="6"/>
      <c r="EHG9" s="6"/>
      <c r="EHH9" s="6"/>
      <c r="EHI9" s="6"/>
      <c r="EHJ9" s="6"/>
      <c r="EHK9" s="6"/>
      <c r="EHL9" s="6"/>
      <c r="EHM9" s="6"/>
      <c r="EHN9" s="6"/>
      <c r="EHO9" s="6"/>
      <c r="EHP9" s="6"/>
      <c r="EHQ9" s="6"/>
      <c r="EHR9" s="6"/>
      <c r="EHS9" s="6"/>
      <c r="EHT9" s="6"/>
      <c r="EHU9" s="6"/>
      <c r="EHV9" s="6"/>
      <c r="EHW9" s="6"/>
      <c r="EHX9" s="6"/>
      <c r="EHY9" s="6"/>
      <c r="EHZ9" s="6"/>
      <c r="EIA9" s="6"/>
      <c r="EIB9" s="6"/>
      <c r="EIC9" s="6"/>
      <c r="EID9" s="6"/>
      <c r="EIE9" s="6"/>
      <c r="EIF9" s="6"/>
      <c r="EIG9" s="6"/>
      <c r="EIH9" s="6"/>
      <c r="EII9" s="6"/>
      <c r="EIJ9" s="6"/>
      <c r="EIK9" s="6"/>
      <c r="EIL9" s="6"/>
      <c r="EIM9" s="6"/>
      <c r="EIN9" s="6"/>
      <c r="EIO9" s="6"/>
      <c r="EIP9" s="6"/>
      <c r="EIQ9" s="6"/>
      <c r="EIR9" s="6"/>
      <c r="EIS9" s="6"/>
      <c r="EIT9" s="6"/>
      <c r="EIU9" s="6"/>
      <c r="EIV9" s="6"/>
      <c r="EIW9" s="6"/>
      <c r="EIX9" s="6"/>
      <c r="EIY9" s="6"/>
      <c r="EIZ9" s="6"/>
      <c r="EJA9" s="6"/>
      <c r="EJB9" s="6"/>
      <c r="EJC9" s="6"/>
      <c r="EJD9" s="6"/>
      <c r="EJE9" s="6"/>
      <c r="EJF9" s="6"/>
      <c r="EJG9" s="6"/>
      <c r="EJH9" s="6"/>
      <c r="EJI9" s="6"/>
      <c r="EJJ9" s="6"/>
      <c r="EJK9" s="6"/>
      <c r="EJL9" s="6"/>
      <c r="EJM9" s="6"/>
      <c r="EJN9" s="6"/>
      <c r="EJO9" s="6"/>
      <c r="EJP9" s="6"/>
      <c r="EJQ9" s="6"/>
      <c r="EJR9" s="6"/>
      <c r="EJS9" s="6"/>
      <c r="EJT9" s="6"/>
      <c r="EJU9" s="6"/>
      <c r="EJV9" s="6"/>
      <c r="EJW9" s="6"/>
      <c r="EJX9" s="6"/>
      <c r="EJY9" s="6"/>
      <c r="EJZ9" s="6"/>
      <c r="EKA9" s="6"/>
      <c r="EKB9" s="6"/>
      <c r="EKC9" s="6"/>
      <c r="EKD9" s="6"/>
      <c r="EKE9" s="6"/>
      <c r="EKF9" s="6"/>
      <c r="EKG9" s="6"/>
      <c r="EKH9" s="6"/>
      <c r="EKI9" s="6"/>
      <c r="EKJ9" s="6"/>
      <c r="EKK9" s="6"/>
      <c r="EKL9" s="6"/>
      <c r="EKM9" s="6"/>
      <c r="EKN9" s="6"/>
      <c r="EKO9" s="6"/>
      <c r="EKP9" s="6"/>
      <c r="EKQ9" s="6"/>
      <c r="EKR9" s="6"/>
      <c r="EKS9" s="6"/>
      <c r="EKT9" s="6"/>
      <c r="EKU9" s="6"/>
      <c r="EKV9" s="6"/>
      <c r="EKW9" s="6"/>
      <c r="EKX9" s="6"/>
      <c r="EKY9" s="6"/>
      <c r="EKZ9" s="6"/>
      <c r="ELA9" s="6"/>
      <c r="ELB9" s="6"/>
      <c r="ELC9" s="6"/>
      <c r="ELD9" s="6"/>
      <c r="ELE9" s="6"/>
      <c r="ELF9" s="6"/>
      <c r="ELG9" s="6"/>
      <c r="ELH9" s="6"/>
      <c r="ELI9" s="6"/>
      <c r="ELJ9" s="6"/>
      <c r="ELK9" s="6"/>
      <c r="ELL9" s="6"/>
      <c r="ELM9" s="6"/>
      <c r="ELN9" s="6"/>
      <c r="ELO9" s="6"/>
      <c r="ELP9" s="6"/>
      <c r="ELQ9" s="6"/>
      <c r="ELR9" s="6"/>
      <c r="ELS9" s="6"/>
      <c r="ELT9" s="6"/>
      <c r="ELU9" s="6"/>
      <c r="ELV9" s="6"/>
      <c r="ELW9" s="6"/>
      <c r="ELX9" s="6"/>
      <c r="ELY9" s="6"/>
      <c r="ELZ9" s="6"/>
      <c r="EMA9" s="6"/>
      <c r="EMB9" s="6"/>
      <c r="EMC9" s="6"/>
      <c r="EMD9" s="6"/>
      <c r="EME9" s="6"/>
      <c r="EMF9" s="6"/>
      <c r="EMG9" s="6"/>
      <c r="EMH9" s="6"/>
      <c r="EMI9" s="6"/>
      <c r="EMJ9" s="6"/>
      <c r="EMK9" s="6"/>
      <c r="EML9" s="6"/>
      <c r="EMM9" s="6"/>
      <c r="EMN9" s="6"/>
      <c r="EMO9" s="6"/>
      <c r="EMP9" s="6"/>
      <c r="EMQ9" s="6"/>
      <c r="EMR9" s="6"/>
      <c r="EMS9" s="6"/>
      <c r="EMT9" s="6"/>
      <c r="EMU9" s="6"/>
      <c r="EMV9" s="6"/>
      <c r="EMW9" s="6"/>
      <c r="EMX9" s="6"/>
      <c r="EMY9" s="6"/>
      <c r="EMZ9" s="6"/>
      <c r="ENA9" s="6"/>
      <c r="ENB9" s="6"/>
      <c r="ENC9" s="6"/>
      <c r="END9" s="6"/>
      <c r="ENE9" s="6"/>
      <c r="ENF9" s="6"/>
      <c r="ENG9" s="6"/>
      <c r="ENH9" s="6"/>
      <c r="ENI9" s="6"/>
      <c r="ENJ9" s="6"/>
      <c r="ENK9" s="6"/>
      <c r="ENL9" s="6"/>
      <c r="ENM9" s="6"/>
      <c r="ENN9" s="6"/>
      <c r="ENO9" s="6"/>
      <c r="ENP9" s="6"/>
      <c r="ENQ9" s="6"/>
      <c r="ENR9" s="6"/>
      <c r="ENS9" s="6"/>
      <c r="ENT9" s="6"/>
      <c r="ENU9" s="6"/>
      <c r="ENV9" s="6"/>
      <c r="ENW9" s="6"/>
      <c r="ENX9" s="6"/>
      <c r="ENY9" s="6"/>
      <c r="ENZ9" s="6"/>
      <c r="EOA9" s="6"/>
      <c r="EOB9" s="6"/>
      <c r="EOC9" s="6"/>
      <c r="EOD9" s="6"/>
      <c r="EOE9" s="6"/>
      <c r="EOF9" s="6"/>
      <c r="EOG9" s="6"/>
      <c r="EOH9" s="6"/>
      <c r="EOI9" s="6"/>
      <c r="EOJ9" s="6"/>
      <c r="EOK9" s="6"/>
      <c r="EOL9" s="6"/>
      <c r="EOM9" s="6"/>
      <c r="EON9" s="6"/>
      <c r="EOO9" s="6"/>
      <c r="EOP9" s="6"/>
      <c r="EOQ9" s="6"/>
      <c r="EOR9" s="6"/>
      <c r="EOS9" s="6"/>
      <c r="EOT9" s="6"/>
      <c r="EOU9" s="6"/>
      <c r="EOV9" s="6"/>
      <c r="EOW9" s="6"/>
      <c r="EOX9" s="6"/>
      <c r="EOY9" s="6"/>
      <c r="EOZ9" s="6"/>
      <c r="EPA9" s="6"/>
      <c r="EPB9" s="6"/>
      <c r="EPC9" s="6"/>
      <c r="EPD9" s="6"/>
      <c r="EPE9" s="6"/>
      <c r="EPF9" s="6"/>
      <c r="EPG9" s="6"/>
      <c r="EPH9" s="6"/>
      <c r="EPI9" s="6"/>
      <c r="EPJ9" s="6"/>
      <c r="EPK9" s="6"/>
      <c r="EPL9" s="6"/>
      <c r="EPM9" s="6"/>
      <c r="EPN9" s="6"/>
      <c r="EPO9" s="6"/>
      <c r="EPP9" s="6"/>
      <c r="EPQ9" s="6"/>
      <c r="EPR9" s="6"/>
      <c r="EPS9" s="6"/>
      <c r="EPT9" s="6"/>
      <c r="EPU9" s="6"/>
      <c r="EPV9" s="6"/>
      <c r="EPW9" s="6"/>
      <c r="EPX9" s="6"/>
      <c r="EPY9" s="6"/>
      <c r="EPZ9" s="6"/>
      <c r="EQA9" s="6"/>
      <c r="EQB9" s="6"/>
      <c r="EQC9" s="6"/>
      <c r="EQD9" s="6"/>
      <c r="EQE9" s="6"/>
      <c r="EQF9" s="6"/>
      <c r="EQG9" s="6"/>
      <c r="EQH9" s="6"/>
      <c r="EQI9" s="6"/>
      <c r="EQJ9" s="6"/>
      <c r="EQK9" s="6"/>
      <c r="EQL9" s="6"/>
      <c r="EQM9" s="6"/>
      <c r="EQN9" s="6"/>
      <c r="EQO9" s="6"/>
      <c r="EQP9" s="6"/>
      <c r="EQQ9" s="6"/>
      <c r="EQR9" s="6"/>
      <c r="EQS9" s="6"/>
      <c r="EQT9" s="6"/>
      <c r="EQU9" s="6"/>
      <c r="EQV9" s="6"/>
      <c r="EQW9" s="6"/>
      <c r="EQX9" s="6"/>
      <c r="EQY9" s="6"/>
      <c r="EQZ9" s="6"/>
      <c r="ERA9" s="6"/>
      <c r="ERB9" s="6"/>
      <c r="ERC9" s="6"/>
      <c r="ERD9" s="6"/>
      <c r="ERE9" s="6"/>
      <c r="ERF9" s="6"/>
      <c r="ERG9" s="6"/>
      <c r="ERH9" s="6"/>
      <c r="ERI9" s="6"/>
      <c r="ERJ9" s="6"/>
      <c r="ERK9" s="6"/>
      <c r="ERL9" s="6"/>
      <c r="ERM9" s="6"/>
      <c r="ERN9" s="6"/>
      <c r="ERO9" s="6"/>
      <c r="ERP9" s="6"/>
      <c r="ERQ9" s="6"/>
      <c r="ERR9" s="6"/>
      <c r="ERS9" s="6"/>
      <c r="ERT9" s="6"/>
      <c r="ERU9" s="6"/>
      <c r="ERV9" s="6"/>
      <c r="ERW9" s="6"/>
      <c r="ERX9" s="6"/>
      <c r="ERY9" s="6"/>
      <c r="ERZ9" s="6"/>
      <c r="ESA9" s="6"/>
      <c r="ESB9" s="6"/>
      <c r="ESC9" s="6"/>
      <c r="ESD9" s="6"/>
      <c r="ESE9" s="6"/>
      <c r="ESF9" s="6"/>
      <c r="ESG9" s="6"/>
      <c r="ESH9" s="6"/>
      <c r="ESI9" s="6"/>
      <c r="ESJ9" s="6"/>
      <c r="ESK9" s="6"/>
      <c r="ESL9" s="6"/>
      <c r="ESM9" s="6"/>
      <c r="ESN9" s="6"/>
      <c r="ESO9" s="6"/>
      <c r="ESP9" s="6"/>
      <c r="ESQ9" s="6"/>
      <c r="ESR9" s="6"/>
      <c r="ESS9" s="6"/>
      <c r="EST9" s="6"/>
      <c r="ESU9" s="6"/>
      <c r="ESV9" s="6"/>
      <c r="ESW9" s="6"/>
      <c r="ESX9" s="6"/>
      <c r="ESY9" s="6"/>
      <c r="ESZ9" s="6"/>
      <c r="ETA9" s="6"/>
      <c r="ETB9" s="6"/>
      <c r="ETC9" s="6"/>
      <c r="ETD9" s="6"/>
      <c r="ETE9" s="6"/>
      <c r="ETF9" s="6"/>
      <c r="ETG9" s="6"/>
      <c r="ETH9" s="6"/>
      <c r="ETI9" s="6"/>
      <c r="ETJ9" s="6"/>
      <c r="ETK9" s="6"/>
      <c r="ETL9" s="6"/>
      <c r="ETM9" s="6"/>
      <c r="ETN9" s="6"/>
      <c r="ETO9" s="6"/>
      <c r="ETP9" s="6"/>
      <c r="ETQ9" s="6"/>
      <c r="ETR9" s="6"/>
      <c r="ETS9" s="6"/>
      <c r="ETT9" s="6"/>
      <c r="ETU9" s="6"/>
      <c r="ETV9" s="6"/>
      <c r="ETW9" s="6"/>
      <c r="ETX9" s="6"/>
      <c r="ETY9" s="6"/>
      <c r="ETZ9" s="6"/>
      <c r="EUA9" s="6"/>
      <c r="EUB9" s="6"/>
      <c r="EUC9" s="6"/>
      <c r="EUD9" s="6"/>
      <c r="EUE9" s="6"/>
      <c r="EUF9" s="6"/>
      <c r="EUG9" s="6"/>
      <c r="EUH9" s="6"/>
      <c r="EUI9" s="6"/>
      <c r="EUJ9" s="6"/>
      <c r="EUK9" s="6"/>
      <c r="EUL9" s="6"/>
      <c r="EUM9" s="6"/>
      <c r="EUN9" s="6"/>
      <c r="EUO9" s="6"/>
      <c r="EUP9" s="6"/>
      <c r="EUQ9" s="6"/>
      <c r="EUR9" s="6"/>
      <c r="EUS9" s="6"/>
      <c r="EUT9" s="6"/>
      <c r="EUU9" s="6"/>
      <c r="EUV9" s="6"/>
      <c r="EUW9" s="6"/>
      <c r="EUX9" s="6"/>
      <c r="EUY9" s="6"/>
      <c r="EUZ9" s="6"/>
      <c r="EVA9" s="6"/>
      <c r="EVB9" s="6"/>
      <c r="EVC9" s="6"/>
      <c r="EVD9" s="6"/>
      <c r="EVE9" s="6"/>
      <c r="EVF9" s="6"/>
      <c r="EVG9" s="6"/>
      <c r="EVH9" s="6"/>
      <c r="EVI9" s="6"/>
      <c r="EVJ9" s="6"/>
      <c r="EVK9" s="6"/>
      <c r="EVL9" s="6"/>
      <c r="EVM9" s="6"/>
      <c r="EVN9" s="6"/>
      <c r="EVO9" s="6"/>
      <c r="EVP9" s="6"/>
      <c r="EVQ9" s="6"/>
      <c r="EVR9" s="6"/>
      <c r="EVS9" s="6"/>
      <c r="EVT9" s="6"/>
      <c r="EVU9" s="6"/>
      <c r="EVV9" s="6"/>
      <c r="EVW9" s="6"/>
      <c r="EVX9" s="6"/>
      <c r="EVY9" s="6"/>
      <c r="EVZ9" s="6"/>
      <c r="EWA9" s="6"/>
      <c r="EWB9" s="6"/>
      <c r="EWC9" s="6"/>
      <c r="EWD9" s="6"/>
      <c r="EWE9" s="6"/>
      <c r="EWF9" s="6"/>
      <c r="EWG9" s="6"/>
      <c r="EWH9" s="6"/>
      <c r="EWI9" s="6"/>
      <c r="EWJ9" s="6"/>
      <c r="EWK9" s="6"/>
      <c r="EWL9" s="6"/>
      <c r="EWM9" s="6"/>
      <c r="EWN9" s="6"/>
      <c r="EWO9" s="6"/>
      <c r="EWP9" s="6"/>
      <c r="EWQ9" s="6"/>
      <c r="EWR9" s="6"/>
      <c r="EWS9" s="6"/>
      <c r="EWT9" s="6"/>
      <c r="EWU9" s="6"/>
      <c r="EWV9" s="6"/>
      <c r="EWW9" s="6"/>
      <c r="EWX9" s="6"/>
      <c r="EWY9" s="6"/>
      <c r="EWZ9" s="6"/>
      <c r="EXA9" s="6"/>
      <c r="EXB9" s="6"/>
      <c r="EXC9" s="6"/>
      <c r="EXD9" s="6"/>
      <c r="EXE9" s="6"/>
      <c r="EXF9" s="6"/>
      <c r="EXG9" s="6"/>
      <c r="EXH9" s="6"/>
      <c r="EXI9" s="6"/>
      <c r="EXJ9" s="6"/>
      <c r="EXK9" s="6"/>
      <c r="EXL9" s="6"/>
      <c r="EXM9" s="6"/>
      <c r="EXN9" s="6"/>
      <c r="EXO9" s="6"/>
      <c r="EXP9" s="6"/>
      <c r="EXQ9" s="6"/>
      <c r="EXR9" s="6"/>
      <c r="EXS9" s="6"/>
      <c r="EXT9" s="6"/>
      <c r="EXU9" s="6"/>
      <c r="EXV9" s="6"/>
      <c r="EXW9" s="6"/>
      <c r="EXX9" s="6"/>
      <c r="EXY9" s="6"/>
      <c r="EXZ9" s="6"/>
      <c r="EYA9" s="6"/>
      <c r="EYB9" s="6"/>
      <c r="EYC9" s="6"/>
      <c r="EYD9" s="6"/>
      <c r="EYE9" s="6"/>
      <c r="EYF9" s="6"/>
      <c r="EYG9" s="6"/>
      <c r="EYH9" s="6"/>
      <c r="EYI9" s="6"/>
      <c r="EYJ9" s="6"/>
      <c r="EYK9" s="6"/>
      <c r="EYL9" s="6"/>
      <c r="EYM9" s="6"/>
      <c r="EYN9" s="6"/>
      <c r="EYO9" s="6"/>
      <c r="EYP9" s="6"/>
      <c r="EYQ9" s="6"/>
      <c r="EYR9" s="6"/>
      <c r="EYS9" s="6"/>
      <c r="EYT9" s="6"/>
      <c r="EYU9" s="6"/>
      <c r="EYV9" s="6"/>
      <c r="EYW9" s="6"/>
      <c r="EYX9" s="6"/>
      <c r="EYY9" s="6"/>
      <c r="EYZ9" s="6"/>
      <c r="EZA9" s="6"/>
      <c r="EZB9" s="6"/>
      <c r="EZC9" s="6"/>
      <c r="EZD9" s="6"/>
      <c r="EZE9" s="6"/>
      <c r="EZF9" s="6"/>
      <c r="EZG9" s="6"/>
      <c r="EZH9" s="6"/>
      <c r="EZI9" s="6"/>
      <c r="EZJ9" s="6"/>
      <c r="EZK9" s="6"/>
      <c r="EZL9" s="6"/>
      <c r="EZM9" s="6"/>
      <c r="EZN9" s="6"/>
      <c r="EZO9" s="6"/>
      <c r="EZP9" s="6"/>
      <c r="EZQ9" s="6"/>
      <c r="EZR9" s="6"/>
      <c r="EZS9" s="6"/>
      <c r="EZT9" s="6"/>
      <c r="EZU9" s="6"/>
      <c r="EZV9" s="6"/>
      <c r="EZW9" s="6"/>
      <c r="EZX9" s="6"/>
      <c r="EZY9" s="6"/>
      <c r="EZZ9" s="6"/>
      <c r="FAA9" s="6"/>
      <c r="FAB9" s="6"/>
      <c r="FAC9" s="6"/>
      <c r="FAD9" s="6"/>
      <c r="FAE9" s="6"/>
      <c r="FAF9" s="6"/>
      <c r="FAG9" s="6"/>
      <c r="FAH9" s="6"/>
      <c r="FAI9" s="6"/>
      <c r="FAJ9" s="6"/>
      <c r="FAK9" s="6"/>
      <c r="FAL9" s="6"/>
      <c r="FAM9" s="6"/>
      <c r="FAN9" s="6"/>
      <c r="FAO9" s="6"/>
      <c r="FAP9" s="6"/>
      <c r="FAQ9" s="6"/>
      <c r="FAR9" s="6"/>
      <c r="FAS9" s="6"/>
      <c r="FAT9" s="6"/>
      <c r="FAU9" s="6"/>
      <c r="FAV9" s="6"/>
      <c r="FAW9" s="6"/>
      <c r="FAX9" s="6"/>
      <c r="FAY9" s="6"/>
      <c r="FAZ9" s="6"/>
      <c r="FBA9" s="6"/>
      <c r="FBB9" s="6"/>
      <c r="FBC9" s="6"/>
      <c r="FBD9" s="6"/>
      <c r="FBE9" s="6"/>
      <c r="FBF9" s="6"/>
      <c r="FBG9" s="6"/>
      <c r="FBH9" s="6"/>
      <c r="FBI9" s="6"/>
      <c r="FBJ9" s="6"/>
      <c r="FBK9" s="6"/>
      <c r="FBL9" s="6"/>
      <c r="FBM9" s="6"/>
      <c r="FBN9" s="6"/>
      <c r="FBO9" s="6"/>
      <c r="FBP9" s="6"/>
      <c r="FBQ9" s="6"/>
      <c r="FBR9" s="6"/>
      <c r="FBS9" s="6"/>
      <c r="FBT9" s="6"/>
      <c r="FBU9" s="6"/>
      <c r="FBV9" s="6"/>
      <c r="FBW9" s="6"/>
      <c r="FBX9" s="6"/>
      <c r="FBY9" s="6"/>
      <c r="FBZ9" s="6"/>
      <c r="FCA9" s="6"/>
      <c r="FCB9" s="6"/>
      <c r="FCC9" s="6"/>
      <c r="FCD9" s="6"/>
      <c r="FCE9" s="6"/>
      <c r="FCF9" s="6"/>
      <c r="FCG9" s="6"/>
      <c r="FCH9" s="6"/>
      <c r="FCI9" s="6"/>
      <c r="FCJ9" s="6"/>
      <c r="FCK9" s="6"/>
      <c r="FCL9" s="6"/>
      <c r="FCM9" s="6"/>
      <c r="FCN9" s="6"/>
      <c r="FCO9" s="6"/>
      <c r="FCP9" s="6"/>
      <c r="FCQ9" s="6"/>
      <c r="FCR9" s="6"/>
      <c r="FCS9" s="6"/>
      <c r="FCT9" s="6"/>
      <c r="FCU9" s="6"/>
      <c r="FCV9" s="6"/>
      <c r="FCW9" s="6"/>
      <c r="FCX9" s="6"/>
      <c r="FCY9" s="6"/>
      <c r="FCZ9" s="6"/>
      <c r="FDA9" s="6"/>
      <c r="FDB9" s="6"/>
      <c r="FDC9" s="6"/>
      <c r="FDD9" s="6"/>
      <c r="FDE9" s="6"/>
      <c r="FDF9" s="6"/>
      <c r="FDG9" s="6"/>
      <c r="FDH9" s="6"/>
      <c r="FDI9" s="6"/>
      <c r="FDJ9" s="6"/>
      <c r="FDK9" s="6"/>
      <c r="FDL9" s="6"/>
      <c r="FDM9" s="6"/>
      <c r="FDN9" s="6"/>
      <c r="FDO9" s="6"/>
      <c r="FDP9" s="6"/>
      <c r="FDQ9" s="6"/>
      <c r="FDR9" s="6"/>
      <c r="FDS9" s="6"/>
      <c r="FDT9" s="6"/>
      <c r="FDU9" s="6"/>
      <c r="FDV9" s="6"/>
      <c r="FDW9" s="6"/>
      <c r="FDX9" s="6"/>
      <c r="FDY9" s="6"/>
      <c r="FDZ9" s="6"/>
      <c r="FEA9" s="6"/>
      <c r="FEB9" s="6"/>
      <c r="FEC9" s="6"/>
      <c r="FED9" s="6"/>
      <c r="FEE9" s="6"/>
      <c r="FEF9" s="6"/>
      <c r="FEG9" s="6"/>
      <c r="FEH9" s="6"/>
      <c r="FEI9" s="6"/>
      <c r="FEJ9" s="6"/>
      <c r="FEK9" s="6"/>
      <c r="FEL9" s="6"/>
      <c r="FEM9" s="6"/>
      <c r="FEN9" s="6"/>
      <c r="FEO9" s="6"/>
      <c r="FEP9" s="6"/>
      <c r="FEQ9" s="6"/>
      <c r="FER9" s="6"/>
      <c r="FES9" s="6"/>
      <c r="FET9" s="6"/>
      <c r="FEU9" s="6"/>
      <c r="FEV9" s="6"/>
      <c r="FEW9" s="6"/>
      <c r="FEX9" s="6"/>
      <c r="FEY9" s="6"/>
      <c r="FEZ9" s="6"/>
      <c r="FFA9" s="6"/>
      <c r="FFB9" s="6"/>
      <c r="FFC9" s="6"/>
      <c r="FFD9" s="6"/>
      <c r="FFE9" s="6"/>
      <c r="FFF9" s="6"/>
      <c r="FFG9" s="6"/>
      <c r="FFH9" s="6"/>
      <c r="FFI9" s="6"/>
      <c r="FFJ9" s="6"/>
      <c r="FFK9" s="6"/>
      <c r="FFL9" s="6"/>
      <c r="FFM9" s="6"/>
      <c r="FFN9" s="6"/>
      <c r="FFO9" s="6"/>
      <c r="FFP9" s="6"/>
      <c r="FFQ9" s="6"/>
      <c r="FFR9" s="6"/>
      <c r="FFS9" s="6"/>
      <c r="FFT9" s="6"/>
      <c r="FFU9" s="6"/>
      <c r="FFV9" s="6"/>
      <c r="FFW9" s="6"/>
      <c r="FFX9" s="6"/>
      <c r="FFY9" s="6"/>
      <c r="FFZ9" s="6"/>
      <c r="FGA9" s="6"/>
      <c r="FGB9" s="6"/>
      <c r="FGC9" s="6"/>
      <c r="FGD9" s="6"/>
      <c r="FGE9" s="6"/>
      <c r="FGF9" s="6"/>
      <c r="FGG9" s="6"/>
      <c r="FGH9" s="6"/>
      <c r="FGI9" s="6"/>
      <c r="FGJ9" s="6"/>
      <c r="FGK9" s="6"/>
      <c r="FGL9" s="6"/>
      <c r="FGM9" s="6"/>
      <c r="FGN9" s="6"/>
      <c r="FGO9" s="6"/>
      <c r="FGP9" s="6"/>
      <c r="FGQ9" s="6"/>
      <c r="FGR9" s="6"/>
      <c r="FGS9" s="6"/>
      <c r="FGT9" s="6"/>
      <c r="FGU9" s="6"/>
      <c r="FGV9" s="6"/>
      <c r="FGW9" s="6"/>
      <c r="FGX9" s="6"/>
      <c r="FGY9" s="6"/>
      <c r="FGZ9" s="6"/>
      <c r="FHA9" s="6"/>
      <c r="FHB9" s="6"/>
      <c r="FHC9" s="6"/>
      <c r="FHD9" s="6"/>
      <c r="FHE9" s="6"/>
      <c r="FHF9" s="6"/>
      <c r="FHG9" s="6"/>
      <c r="FHH9" s="6"/>
      <c r="FHI9" s="6"/>
      <c r="FHJ9" s="6"/>
      <c r="FHK9" s="6"/>
      <c r="FHL9" s="6"/>
      <c r="FHM9" s="6"/>
      <c r="FHN9" s="6"/>
      <c r="FHO9" s="6"/>
      <c r="FHP9" s="6"/>
      <c r="FHQ9" s="6"/>
      <c r="FHR9" s="6"/>
      <c r="FHS9" s="6"/>
      <c r="FHT9" s="6"/>
      <c r="FHU9" s="6"/>
      <c r="FHV9" s="6"/>
      <c r="FHW9" s="6"/>
      <c r="FHX9" s="6"/>
      <c r="FHY9" s="6"/>
      <c r="FHZ9" s="6"/>
      <c r="FIA9" s="6"/>
      <c r="FIB9" s="6"/>
      <c r="FIC9" s="6"/>
      <c r="FID9" s="6"/>
      <c r="FIE9" s="6"/>
      <c r="FIF9" s="6"/>
      <c r="FIG9" s="6"/>
      <c r="FIH9" s="6"/>
      <c r="FII9" s="6"/>
      <c r="FIJ9" s="6"/>
      <c r="FIK9" s="6"/>
      <c r="FIL9" s="6"/>
      <c r="FIM9" s="6"/>
      <c r="FIN9" s="6"/>
      <c r="FIO9" s="6"/>
      <c r="FIP9" s="6"/>
      <c r="FIQ9" s="6"/>
      <c r="FIR9" s="6"/>
      <c r="FIS9" s="6"/>
      <c r="FIT9" s="6"/>
      <c r="FIU9" s="6"/>
      <c r="FIV9" s="6"/>
      <c r="FIW9" s="6"/>
      <c r="FIX9" s="6"/>
      <c r="FIY9" s="6"/>
      <c r="FIZ9" s="6"/>
      <c r="FJA9" s="6"/>
      <c r="FJB9" s="6"/>
      <c r="FJC9" s="6"/>
      <c r="FJD9" s="6"/>
      <c r="FJE9" s="6"/>
      <c r="FJF9" s="6"/>
      <c r="FJG9" s="6"/>
      <c r="FJH9" s="6"/>
      <c r="FJI9" s="6"/>
      <c r="FJJ9" s="6"/>
      <c r="FJK9" s="6"/>
      <c r="FJL9" s="6"/>
      <c r="FJM9" s="6"/>
      <c r="FJN9" s="6"/>
      <c r="FJO9" s="6"/>
      <c r="FJP9" s="6"/>
      <c r="FJQ9" s="6"/>
      <c r="FJR9" s="6"/>
      <c r="FJS9" s="6"/>
      <c r="FJT9" s="6"/>
      <c r="FJU9" s="6"/>
      <c r="FJV9" s="6"/>
      <c r="FJW9" s="6"/>
      <c r="FJX9" s="6"/>
      <c r="FJY9" s="6"/>
      <c r="FJZ9" s="6"/>
      <c r="FKA9" s="6"/>
      <c r="FKB9" s="6"/>
      <c r="FKC9" s="6"/>
      <c r="FKD9" s="6"/>
      <c r="FKE9" s="6"/>
      <c r="FKF9" s="6"/>
      <c r="FKG9" s="6"/>
      <c r="FKH9" s="6"/>
      <c r="FKI9" s="6"/>
      <c r="FKJ9" s="6"/>
      <c r="FKK9" s="6"/>
      <c r="FKL9" s="6"/>
      <c r="FKM9" s="6"/>
      <c r="FKN9" s="6"/>
      <c r="FKO9" s="6"/>
      <c r="FKP9" s="6"/>
      <c r="FKQ9" s="6"/>
      <c r="FKR9" s="6"/>
      <c r="FKS9" s="6"/>
      <c r="FKT9" s="6"/>
      <c r="FKU9" s="6"/>
      <c r="FKV9" s="6"/>
      <c r="FKW9" s="6"/>
      <c r="FKX9" s="6"/>
      <c r="FKY9" s="6"/>
      <c r="FKZ9" s="6"/>
      <c r="FLA9" s="6"/>
      <c r="FLB9" s="6"/>
      <c r="FLC9" s="6"/>
      <c r="FLD9" s="6"/>
      <c r="FLE9" s="6"/>
      <c r="FLF9" s="6"/>
      <c r="FLG9" s="6"/>
      <c r="FLH9" s="6"/>
      <c r="FLI9" s="6"/>
      <c r="FLJ9" s="6"/>
      <c r="FLK9" s="6"/>
      <c r="FLL9" s="6"/>
      <c r="FLM9" s="6"/>
      <c r="FLN9" s="6"/>
      <c r="FLO9" s="6"/>
      <c r="FLP9" s="6"/>
      <c r="FLQ9" s="6"/>
      <c r="FLR9" s="6"/>
      <c r="FLS9" s="6"/>
      <c r="FLT9" s="6"/>
      <c r="FLU9" s="6"/>
      <c r="FLV9" s="6"/>
      <c r="FLW9" s="6"/>
      <c r="FLX9" s="6"/>
      <c r="FLY9" s="6"/>
      <c r="FLZ9" s="6"/>
      <c r="FMA9" s="6"/>
      <c r="FMB9" s="6"/>
      <c r="FMC9" s="6"/>
      <c r="FMD9" s="6"/>
      <c r="FME9" s="6"/>
      <c r="FMF9" s="6"/>
      <c r="FMG9" s="6"/>
      <c r="FMH9" s="6"/>
      <c r="FMI9" s="6"/>
      <c r="FMJ9" s="6"/>
      <c r="FMK9" s="6"/>
      <c r="FML9" s="6"/>
      <c r="FMM9" s="6"/>
      <c r="FMN9" s="6"/>
      <c r="FMO9" s="6"/>
      <c r="FMP9" s="6"/>
      <c r="FMQ9" s="6"/>
      <c r="FMR9" s="6"/>
      <c r="FMS9" s="6"/>
      <c r="FMT9" s="6"/>
      <c r="FMU9" s="6"/>
      <c r="FMV9" s="6"/>
      <c r="FMW9" s="6"/>
      <c r="FMX9" s="6"/>
      <c r="FMY9" s="6"/>
      <c r="FMZ9" s="6"/>
      <c r="FNA9" s="6"/>
      <c r="FNB9" s="6"/>
      <c r="FNC9" s="6"/>
      <c r="FND9" s="6"/>
      <c r="FNE9" s="6"/>
      <c r="FNF9" s="6"/>
      <c r="FNG9" s="6"/>
      <c r="FNH9" s="6"/>
      <c r="FNI9" s="6"/>
      <c r="FNJ9" s="6"/>
      <c r="FNK9" s="6"/>
      <c r="FNL9" s="6"/>
      <c r="FNM9" s="6"/>
      <c r="FNN9" s="6"/>
      <c r="FNO9" s="6"/>
      <c r="FNP9" s="6"/>
      <c r="FNQ9" s="6"/>
      <c r="FNR9" s="6"/>
      <c r="FNS9" s="6"/>
      <c r="FNT9" s="6"/>
      <c r="FNU9" s="6"/>
      <c r="FNV9" s="6"/>
      <c r="FNW9" s="6"/>
      <c r="FNX9" s="6"/>
      <c r="FNY9" s="6"/>
      <c r="FNZ9" s="6"/>
      <c r="FOA9" s="6"/>
      <c r="FOB9" s="6"/>
      <c r="FOC9" s="6"/>
      <c r="FOD9" s="6"/>
      <c r="FOE9" s="6"/>
      <c r="FOF9" s="6"/>
      <c r="FOG9" s="6"/>
      <c r="FOH9" s="6"/>
      <c r="FOI9" s="6"/>
      <c r="FOJ9" s="6"/>
      <c r="FOK9" s="6"/>
      <c r="FOL9" s="6"/>
      <c r="FOM9" s="6"/>
      <c r="FON9" s="6"/>
      <c r="FOO9" s="6"/>
      <c r="FOP9" s="6"/>
      <c r="FOQ9" s="6"/>
      <c r="FOR9" s="6"/>
      <c r="FOS9" s="6"/>
      <c r="FOT9" s="6"/>
      <c r="FOU9" s="6"/>
      <c r="FOV9" s="6"/>
      <c r="FOW9" s="6"/>
      <c r="FOX9" s="6"/>
      <c r="FOY9" s="6"/>
      <c r="FOZ9" s="6"/>
      <c r="FPA9" s="6"/>
      <c r="FPB9" s="6"/>
      <c r="FPC9" s="6"/>
      <c r="FPD9" s="6"/>
      <c r="FPE9" s="6"/>
      <c r="FPF9" s="6"/>
      <c r="FPG9" s="6"/>
      <c r="FPH9" s="6"/>
      <c r="FPI9" s="6"/>
      <c r="FPJ9" s="6"/>
      <c r="FPK9" s="6"/>
      <c r="FPL9" s="6"/>
      <c r="FPM9" s="6"/>
      <c r="FPN9" s="6"/>
      <c r="FPO9" s="6"/>
      <c r="FPP9" s="6"/>
      <c r="FPQ9" s="6"/>
      <c r="FPR9" s="6"/>
      <c r="FPS9" s="6"/>
      <c r="FPT9" s="6"/>
      <c r="FPU9" s="6"/>
      <c r="FPV9" s="6"/>
      <c r="FPW9" s="6"/>
      <c r="FPX9" s="6"/>
      <c r="FPY9" s="6"/>
      <c r="FPZ9" s="6"/>
      <c r="FQA9" s="6"/>
      <c r="FQB9" s="6"/>
      <c r="FQC9" s="6"/>
      <c r="FQD9" s="6"/>
      <c r="FQE9" s="6"/>
      <c r="FQF9" s="6"/>
      <c r="FQG9" s="6"/>
      <c r="FQH9" s="6"/>
      <c r="FQI9" s="6"/>
      <c r="FQJ9" s="6"/>
      <c r="FQK9" s="6"/>
      <c r="FQL9" s="6"/>
      <c r="FQM9" s="6"/>
      <c r="FQN9" s="6"/>
      <c r="FQO9" s="6"/>
      <c r="FQP9" s="6"/>
      <c r="FQQ9" s="6"/>
      <c r="FQR9" s="6"/>
      <c r="FQS9" s="6"/>
      <c r="FQT9" s="6"/>
      <c r="FQU9" s="6"/>
      <c r="FQV9" s="6"/>
      <c r="FQW9" s="6"/>
      <c r="FQX9" s="6"/>
      <c r="FQY9" s="6"/>
      <c r="FQZ9" s="6"/>
      <c r="FRA9" s="6"/>
      <c r="FRB9" s="6"/>
      <c r="FRC9" s="6"/>
      <c r="FRD9" s="6"/>
      <c r="FRE9" s="6"/>
      <c r="FRF9" s="6"/>
      <c r="FRG9" s="6"/>
      <c r="FRH9" s="6"/>
      <c r="FRI9" s="6"/>
      <c r="FRJ9" s="6"/>
      <c r="FRK9" s="6"/>
      <c r="FRL9" s="6"/>
      <c r="FRM9" s="6"/>
      <c r="FRN9" s="6"/>
      <c r="FRO9" s="6"/>
      <c r="FRP9" s="6"/>
      <c r="FRQ9" s="6"/>
      <c r="FRR9" s="6"/>
      <c r="FRS9" s="6"/>
      <c r="FRT9" s="6"/>
      <c r="FRU9" s="6"/>
      <c r="FRV9" s="6"/>
      <c r="FRW9" s="6"/>
      <c r="FRX9" s="6"/>
      <c r="FRY9" s="6"/>
      <c r="FRZ9" s="6"/>
      <c r="FSA9" s="6"/>
      <c r="FSB9" s="6"/>
      <c r="FSC9" s="6"/>
      <c r="FSD9" s="6"/>
      <c r="FSE9" s="6"/>
      <c r="FSF9" s="6"/>
      <c r="FSG9" s="6"/>
      <c r="FSH9" s="6"/>
      <c r="FSI9" s="6"/>
      <c r="FSJ9" s="6"/>
      <c r="FSK9" s="6"/>
      <c r="FSL9" s="6"/>
      <c r="FSM9" s="6"/>
      <c r="FSN9" s="6"/>
      <c r="FSO9" s="6"/>
      <c r="FSP9" s="6"/>
      <c r="FSQ9" s="6"/>
      <c r="FSR9" s="6"/>
      <c r="FSS9" s="6"/>
      <c r="FST9" s="6"/>
      <c r="FSU9" s="6"/>
      <c r="FSV9" s="6"/>
      <c r="FSW9" s="6"/>
      <c r="FSX9" s="6"/>
      <c r="FSY9" s="6"/>
      <c r="FSZ9" s="6"/>
      <c r="FTA9" s="6"/>
      <c r="FTB9" s="6"/>
      <c r="FTC9" s="6"/>
      <c r="FTD9" s="6"/>
      <c r="FTE9" s="6"/>
      <c r="FTF9" s="6"/>
      <c r="FTG9" s="6"/>
      <c r="FTH9" s="6"/>
      <c r="FTI9" s="6"/>
      <c r="FTJ9" s="6"/>
      <c r="FTK9" s="6"/>
      <c r="FTL9" s="6"/>
      <c r="FTM9" s="6"/>
      <c r="FTN9" s="6"/>
      <c r="FTO9" s="6"/>
      <c r="FTP9" s="6"/>
      <c r="FTQ9" s="6"/>
      <c r="FTR9" s="6"/>
      <c r="FTS9" s="6"/>
      <c r="FTT9" s="6"/>
      <c r="FTU9" s="6"/>
      <c r="FTV9" s="6"/>
      <c r="FTW9" s="6"/>
      <c r="FTX9" s="6"/>
      <c r="FTY9" s="6"/>
      <c r="FTZ9" s="6"/>
      <c r="FUA9" s="6"/>
      <c r="FUB9" s="6"/>
      <c r="FUC9" s="6"/>
      <c r="FUD9" s="6"/>
      <c r="FUE9" s="6"/>
      <c r="FUF9" s="6"/>
      <c r="FUG9" s="6"/>
      <c r="FUH9" s="6"/>
      <c r="FUI9" s="6"/>
      <c r="FUJ9" s="6"/>
      <c r="FUK9" s="6"/>
      <c r="FUL9" s="6"/>
      <c r="FUM9" s="6"/>
      <c r="FUN9" s="6"/>
      <c r="FUO9" s="6"/>
      <c r="FUP9" s="6"/>
      <c r="FUQ9" s="6"/>
      <c r="FUR9" s="6"/>
      <c r="FUS9" s="6"/>
      <c r="FUT9" s="6"/>
      <c r="FUU9" s="6"/>
      <c r="FUV9" s="6"/>
      <c r="FUW9" s="6"/>
      <c r="FUX9" s="6"/>
      <c r="FUY9" s="6"/>
      <c r="FUZ9" s="6"/>
      <c r="FVA9" s="6"/>
      <c r="FVB9" s="6"/>
      <c r="FVC9" s="6"/>
      <c r="FVD9" s="6"/>
      <c r="FVE9" s="6"/>
      <c r="FVF9" s="6"/>
      <c r="FVG9" s="6"/>
      <c r="FVH9" s="6"/>
      <c r="FVI9" s="6"/>
      <c r="FVJ9" s="6"/>
      <c r="FVK9" s="6"/>
      <c r="FVL9" s="6"/>
      <c r="FVM9" s="6"/>
      <c r="FVN9" s="6"/>
      <c r="FVO9" s="6"/>
      <c r="FVP9" s="6"/>
      <c r="FVQ9" s="6"/>
      <c r="FVR9" s="6"/>
      <c r="FVS9" s="6"/>
      <c r="FVT9" s="6"/>
      <c r="FVU9" s="6"/>
      <c r="FVV9" s="6"/>
      <c r="FVW9" s="6"/>
      <c r="FVX9" s="6"/>
      <c r="FVY9" s="6"/>
      <c r="FVZ9" s="6"/>
      <c r="FWA9" s="6"/>
      <c r="FWB9" s="6"/>
      <c r="FWC9" s="6"/>
      <c r="FWD9" s="6"/>
      <c r="FWE9" s="6"/>
      <c r="FWF9" s="6"/>
      <c r="FWG9" s="6"/>
      <c r="FWH9" s="6"/>
      <c r="FWI9" s="6"/>
      <c r="FWJ9" s="6"/>
      <c r="FWK9" s="6"/>
      <c r="FWL9" s="6"/>
      <c r="FWM9" s="6"/>
      <c r="FWN9" s="6"/>
      <c r="FWO9" s="6"/>
      <c r="FWP9" s="6"/>
      <c r="FWQ9" s="6"/>
      <c r="FWR9" s="6"/>
      <c r="FWS9" s="6"/>
      <c r="FWT9" s="6"/>
      <c r="FWU9" s="6"/>
      <c r="FWV9" s="6"/>
      <c r="FWW9" s="6"/>
      <c r="FWX9" s="6"/>
      <c r="FWY9" s="6"/>
      <c r="FWZ9" s="6"/>
      <c r="FXA9" s="6"/>
      <c r="FXB9" s="6"/>
      <c r="FXC9" s="6"/>
      <c r="FXD9" s="6"/>
      <c r="FXE9" s="6"/>
      <c r="FXF9" s="6"/>
      <c r="FXG9" s="6"/>
      <c r="FXH9" s="6"/>
      <c r="FXI9" s="6"/>
      <c r="FXJ9" s="6"/>
      <c r="FXK9" s="6"/>
      <c r="FXL9" s="6"/>
      <c r="FXM9" s="6"/>
      <c r="FXN9" s="6"/>
      <c r="FXO9" s="6"/>
      <c r="FXP9" s="6"/>
      <c r="FXQ9" s="6"/>
      <c r="FXR9" s="6"/>
      <c r="FXS9" s="6"/>
      <c r="FXT9" s="6"/>
      <c r="FXU9" s="6"/>
      <c r="FXV9" s="6"/>
      <c r="FXW9" s="6"/>
      <c r="FXX9" s="6"/>
      <c r="FXY9" s="6"/>
      <c r="FXZ9" s="6"/>
      <c r="FYA9" s="6"/>
      <c r="FYB9" s="6"/>
      <c r="FYC9" s="6"/>
      <c r="FYD9" s="6"/>
      <c r="FYE9" s="6"/>
      <c r="FYF9" s="6"/>
      <c r="FYG9" s="6"/>
      <c r="FYH9" s="6"/>
      <c r="FYI9" s="6"/>
      <c r="FYJ9" s="6"/>
      <c r="FYK9" s="6"/>
      <c r="FYL9" s="6"/>
      <c r="FYM9" s="6"/>
      <c r="FYN9" s="6"/>
      <c r="FYO9" s="6"/>
      <c r="FYP9" s="6"/>
      <c r="FYQ9" s="6"/>
      <c r="FYR9" s="6"/>
      <c r="FYS9" s="6"/>
      <c r="FYT9" s="6"/>
      <c r="FYU9" s="6"/>
      <c r="FYV9" s="6"/>
      <c r="FYW9" s="6"/>
      <c r="FYX9" s="6"/>
      <c r="FYY9" s="6"/>
      <c r="FYZ9" s="6"/>
      <c r="FZA9" s="6"/>
      <c r="FZB9" s="6"/>
      <c r="FZC9" s="6"/>
      <c r="FZD9" s="6"/>
      <c r="FZE9" s="6"/>
      <c r="FZF9" s="6"/>
      <c r="FZG9" s="6"/>
      <c r="FZH9" s="6"/>
      <c r="FZI9" s="6"/>
      <c r="FZJ9" s="6"/>
      <c r="FZK9" s="6"/>
      <c r="FZL9" s="6"/>
      <c r="FZM9" s="6"/>
      <c r="FZN9" s="6"/>
      <c r="FZO9" s="6"/>
      <c r="FZP9" s="6"/>
      <c r="FZQ9" s="6"/>
      <c r="FZR9" s="6"/>
      <c r="FZS9" s="6"/>
      <c r="FZT9" s="6"/>
      <c r="FZU9" s="6"/>
      <c r="FZV9" s="6"/>
      <c r="FZW9" s="6"/>
      <c r="FZX9" s="6"/>
      <c r="FZY9" s="6"/>
      <c r="FZZ9" s="6"/>
      <c r="GAA9" s="6"/>
      <c r="GAB9" s="6"/>
      <c r="GAC9" s="6"/>
      <c r="GAD9" s="6"/>
      <c r="GAE9" s="6"/>
      <c r="GAF9" s="6"/>
      <c r="GAG9" s="6"/>
      <c r="GAH9" s="6"/>
      <c r="GAI9" s="6"/>
      <c r="GAJ9" s="6"/>
      <c r="GAK9" s="6"/>
      <c r="GAL9" s="6"/>
      <c r="GAM9" s="6"/>
      <c r="GAN9" s="6"/>
      <c r="GAO9" s="6"/>
      <c r="GAP9" s="6"/>
      <c r="GAQ9" s="6"/>
      <c r="GAR9" s="6"/>
      <c r="GAS9" s="6"/>
      <c r="GAT9" s="6"/>
      <c r="GAU9" s="6"/>
      <c r="GAV9" s="6"/>
      <c r="GAW9" s="6"/>
      <c r="GAX9" s="6"/>
      <c r="GAY9" s="6"/>
      <c r="GAZ9" s="6"/>
      <c r="GBA9" s="6"/>
      <c r="GBB9" s="6"/>
      <c r="GBC9" s="6"/>
      <c r="GBD9" s="6"/>
      <c r="GBE9" s="6"/>
      <c r="GBF9" s="6"/>
      <c r="GBG9" s="6"/>
      <c r="GBH9" s="6"/>
      <c r="GBI9" s="6"/>
      <c r="GBJ9" s="6"/>
      <c r="GBK9" s="6"/>
      <c r="GBL9" s="6"/>
      <c r="GBM9" s="6"/>
      <c r="GBN9" s="6"/>
      <c r="GBO9" s="6"/>
      <c r="GBP9" s="6"/>
      <c r="GBQ9" s="6"/>
      <c r="GBR9" s="6"/>
      <c r="GBS9" s="6"/>
      <c r="GBT9" s="6"/>
      <c r="GBU9" s="6"/>
      <c r="GBV9" s="6"/>
      <c r="GBW9" s="6"/>
      <c r="GBX9" s="6"/>
      <c r="GBY9" s="6"/>
      <c r="GBZ9" s="6"/>
      <c r="GCA9" s="6"/>
      <c r="GCB9" s="6"/>
      <c r="GCC9" s="6"/>
      <c r="GCD9" s="6"/>
      <c r="GCE9" s="6"/>
      <c r="GCF9" s="6"/>
      <c r="GCG9" s="6"/>
      <c r="GCH9" s="6"/>
      <c r="GCI9" s="6"/>
      <c r="GCJ9" s="6"/>
      <c r="GCK9" s="6"/>
      <c r="GCL9" s="6"/>
      <c r="GCM9" s="6"/>
      <c r="GCN9" s="6"/>
      <c r="GCO9" s="6"/>
      <c r="GCP9" s="6"/>
      <c r="GCQ9" s="6"/>
      <c r="GCR9" s="6"/>
      <c r="GCS9" s="6"/>
      <c r="GCT9" s="6"/>
      <c r="GCU9" s="6"/>
      <c r="GCV9" s="6"/>
      <c r="GCW9" s="6"/>
      <c r="GCX9" s="6"/>
      <c r="GCY9" s="6"/>
      <c r="GCZ9" s="6"/>
      <c r="GDA9" s="6"/>
      <c r="GDB9" s="6"/>
      <c r="GDC9" s="6"/>
      <c r="GDD9" s="6"/>
      <c r="GDE9" s="6"/>
      <c r="GDF9" s="6"/>
      <c r="GDG9" s="6"/>
      <c r="GDH9" s="6"/>
      <c r="GDI9" s="6"/>
      <c r="GDJ9" s="6"/>
      <c r="GDK9" s="6"/>
      <c r="GDL9" s="6"/>
      <c r="GDM9" s="6"/>
      <c r="GDN9" s="6"/>
      <c r="GDO9" s="6"/>
      <c r="GDP9" s="6"/>
      <c r="GDQ9" s="6"/>
      <c r="GDR9" s="6"/>
      <c r="GDS9" s="6"/>
      <c r="GDT9" s="6"/>
      <c r="GDU9" s="6"/>
      <c r="GDV9" s="6"/>
      <c r="GDW9" s="6"/>
      <c r="GDX9" s="6"/>
      <c r="GDY9" s="6"/>
      <c r="GDZ9" s="6"/>
      <c r="GEA9" s="6"/>
      <c r="GEB9" s="6"/>
      <c r="GEC9" s="6"/>
      <c r="GED9" s="6"/>
      <c r="GEE9" s="6"/>
      <c r="GEF9" s="6"/>
      <c r="GEG9" s="6"/>
      <c r="GEH9" s="6"/>
      <c r="GEI9" s="6"/>
      <c r="GEJ9" s="6"/>
      <c r="GEK9" s="6"/>
      <c r="GEL9" s="6"/>
      <c r="GEM9" s="6"/>
      <c r="GEN9" s="6"/>
      <c r="GEO9" s="6"/>
      <c r="GEP9" s="6"/>
      <c r="GEQ9" s="6"/>
      <c r="GER9" s="6"/>
      <c r="GES9" s="6"/>
      <c r="GET9" s="6"/>
      <c r="GEU9" s="6"/>
      <c r="GEV9" s="6"/>
      <c r="GEW9" s="6"/>
      <c r="GEX9" s="6"/>
      <c r="GEY9" s="6"/>
      <c r="GEZ9" s="6"/>
      <c r="GFA9" s="6"/>
      <c r="GFB9" s="6"/>
      <c r="GFC9" s="6"/>
      <c r="GFD9" s="6"/>
      <c r="GFE9" s="6"/>
      <c r="GFF9" s="6"/>
      <c r="GFG9" s="6"/>
      <c r="GFH9" s="6"/>
      <c r="GFI9" s="6"/>
      <c r="GFJ9" s="6"/>
      <c r="GFK9" s="6"/>
      <c r="GFL9" s="6"/>
      <c r="GFM9" s="6"/>
      <c r="GFN9" s="6"/>
      <c r="GFO9" s="6"/>
      <c r="GFP9" s="6"/>
      <c r="GFQ9" s="6"/>
      <c r="GFR9" s="6"/>
      <c r="GFS9" s="6"/>
      <c r="GFT9" s="6"/>
      <c r="GFU9" s="6"/>
      <c r="GFV9" s="6"/>
      <c r="GFW9" s="6"/>
      <c r="GFX9" s="6"/>
      <c r="GFY9" s="6"/>
      <c r="GFZ9" s="6"/>
      <c r="GGA9" s="6"/>
      <c r="GGB9" s="6"/>
      <c r="GGC9" s="6"/>
      <c r="GGD9" s="6"/>
      <c r="GGE9" s="6"/>
      <c r="GGF9" s="6"/>
      <c r="GGG9" s="6"/>
      <c r="GGH9" s="6"/>
      <c r="GGI9" s="6"/>
      <c r="GGJ9" s="6"/>
      <c r="GGK9" s="6"/>
      <c r="GGL9" s="6"/>
      <c r="GGM9" s="6"/>
      <c r="GGN9" s="6"/>
      <c r="GGO9" s="6"/>
      <c r="GGP9" s="6"/>
      <c r="GGQ9" s="6"/>
      <c r="GGR9" s="6"/>
      <c r="GGS9" s="6"/>
      <c r="GGT9" s="6"/>
      <c r="GGU9" s="6"/>
      <c r="GGV9" s="6"/>
      <c r="GGW9" s="6"/>
      <c r="GGX9" s="6"/>
      <c r="GGY9" s="6"/>
      <c r="GGZ9" s="6"/>
      <c r="GHA9" s="6"/>
      <c r="GHB9" s="6"/>
      <c r="GHC9" s="6"/>
      <c r="GHD9" s="6"/>
      <c r="GHE9" s="6"/>
      <c r="GHF9" s="6"/>
      <c r="GHG9" s="6"/>
      <c r="GHH9" s="6"/>
      <c r="GHI9" s="6"/>
      <c r="GHJ9" s="6"/>
      <c r="GHK9" s="6"/>
      <c r="GHL9" s="6"/>
      <c r="GHM9" s="6"/>
      <c r="GHN9" s="6"/>
      <c r="GHO9" s="6"/>
      <c r="GHP9" s="6"/>
      <c r="GHQ9" s="6"/>
      <c r="GHR9" s="6"/>
      <c r="GHS9" s="6"/>
      <c r="GHT9" s="6"/>
      <c r="GHU9" s="6"/>
      <c r="GHV9" s="6"/>
      <c r="GHW9" s="6"/>
      <c r="GHX9" s="6"/>
      <c r="GHY9" s="6"/>
      <c r="GHZ9" s="6"/>
      <c r="GIA9" s="6"/>
      <c r="GIB9" s="6"/>
      <c r="GIC9" s="6"/>
      <c r="GID9" s="6"/>
      <c r="GIE9" s="6"/>
      <c r="GIF9" s="6"/>
      <c r="GIG9" s="6"/>
      <c r="GIH9" s="6"/>
      <c r="GII9" s="6"/>
      <c r="GIJ9" s="6"/>
      <c r="GIK9" s="6"/>
      <c r="GIL9" s="6"/>
      <c r="GIM9" s="6"/>
      <c r="GIN9" s="6"/>
      <c r="GIO9" s="6"/>
      <c r="GIP9" s="6"/>
      <c r="GIQ9" s="6"/>
      <c r="GIR9" s="6"/>
      <c r="GIS9" s="6"/>
      <c r="GIT9" s="6"/>
      <c r="GIU9" s="6"/>
      <c r="GIV9" s="6"/>
      <c r="GIW9" s="6"/>
      <c r="GIX9" s="6"/>
      <c r="GIY9" s="6"/>
      <c r="GIZ9" s="6"/>
      <c r="GJA9" s="6"/>
      <c r="GJB9" s="6"/>
      <c r="GJC9" s="6"/>
      <c r="GJD9" s="6"/>
      <c r="GJE9" s="6"/>
      <c r="GJF9" s="6"/>
      <c r="GJG9" s="6"/>
      <c r="GJH9" s="6"/>
      <c r="GJI9" s="6"/>
      <c r="GJJ9" s="6"/>
      <c r="GJK9" s="6"/>
      <c r="GJL9" s="6"/>
      <c r="GJM9" s="6"/>
      <c r="GJN9" s="6"/>
      <c r="GJO9" s="6"/>
      <c r="GJP9" s="6"/>
      <c r="GJQ9" s="6"/>
      <c r="GJR9" s="6"/>
      <c r="GJS9" s="6"/>
      <c r="GJT9" s="6"/>
      <c r="GJU9" s="6"/>
      <c r="GJV9" s="6"/>
      <c r="GJW9" s="6"/>
      <c r="GJX9" s="6"/>
      <c r="GJY9" s="6"/>
      <c r="GJZ9" s="6"/>
      <c r="GKA9" s="6"/>
      <c r="GKB9" s="6"/>
      <c r="GKC9" s="6"/>
      <c r="GKD9" s="6"/>
      <c r="GKE9" s="6"/>
      <c r="GKF9" s="6"/>
      <c r="GKG9" s="6"/>
      <c r="GKH9" s="6"/>
      <c r="GKI9" s="6"/>
      <c r="GKJ9" s="6"/>
      <c r="GKK9" s="6"/>
      <c r="GKL9" s="6"/>
      <c r="GKM9" s="6"/>
      <c r="GKN9" s="6"/>
      <c r="GKO9" s="6"/>
      <c r="GKP9" s="6"/>
      <c r="GKQ9" s="6"/>
      <c r="GKR9" s="6"/>
      <c r="GKS9" s="6"/>
      <c r="GKT9" s="6"/>
      <c r="GKU9" s="6"/>
      <c r="GKV9" s="6"/>
      <c r="GKW9" s="6"/>
      <c r="GKX9" s="6"/>
      <c r="GKY9" s="6"/>
      <c r="GKZ9" s="6"/>
      <c r="GLA9" s="6"/>
      <c r="GLB9" s="6"/>
      <c r="GLC9" s="6"/>
      <c r="GLD9" s="6"/>
      <c r="GLE9" s="6"/>
      <c r="GLF9" s="6"/>
      <c r="GLG9" s="6"/>
      <c r="GLH9" s="6"/>
      <c r="GLI9" s="6"/>
      <c r="GLJ9" s="6"/>
      <c r="GLK9" s="6"/>
      <c r="GLL9" s="6"/>
      <c r="GLM9" s="6"/>
      <c r="GLN9" s="6"/>
      <c r="GLO9" s="6"/>
      <c r="GLP9" s="6"/>
      <c r="GLQ9" s="6"/>
      <c r="GLR9" s="6"/>
      <c r="GLS9" s="6"/>
      <c r="GLT9" s="6"/>
      <c r="GLU9" s="6"/>
      <c r="GLV9" s="6"/>
      <c r="GLW9" s="6"/>
      <c r="GLX9" s="6"/>
      <c r="GLY9" s="6"/>
      <c r="GLZ9" s="6"/>
      <c r="GMA9" s="6"/>
      <c r="GMB9" s="6"/>
      <c r="GMC9" s="6"/>
      <c r="GMD9" s="6"/>
      <c r="GME9" s="6"/>
      <c r="GMF9" s="6"/>
      <c r="GMG9" s="6"/>
      <c r="GMH9" s="6"/>
      <c r="GMI9" s="6"/>
      <c r="GMJ9" s="6"/>
      <c r="GMK9" s="6"/>
      <c r="GML9" s="6"/>
      <c r="GMM9" s="6"/>
      <c r="GMN9" s="6"/>
      <c r="GMO9" s="6"/>
      <c r="GMP9" s="6"/>
      <c r="GMQ9" s="6"/>
      <c r="GMR9" s="6"/>
      <c r="GMS9" s="6"/>
      <c r="GMT9" s="6"/>
      <c r="GMU9" s="6"/>
      <c r="GMV9" s="6"/>
      <c r="GMW9" s="6"/>
      <c r="GMX9" s="6"/>
      <c r="GMY9" s="6"/>
      <c r="GMZ9" s="6"/>
      <c r="GNA9" s="6"/>
      <c r="GNB9" s="6"/>
      <c r="GNC9" s="6"/>
      <c r="GND9" s="6"/>
      <c r="GNE9" s="6"/>
      <c r="GNF9" s="6"/>
      <c r="GNG9" s="6"/>
      <c r="GNH9" s="6"/>
      <c r="GNI9" s="6"/>
      <c r="GNJ9" s="6"/>
      <c r="GNK9" s="6"/>
      <c r="GNL9" s="6"/>
      <c r="GNM9" s="6"/>
      <c r="GNN9" s="6"/>
      <c r="GNO9" s="6"/>
      <c r="GNP9" s="6"/>
      <c r="GNQ9" s="6"/>
      <c r="GNR9" s="6"/>
      <c r="GNS9" s="6"/>
      <c r="GNT9" s="6"/>
      <c r="GNU9" s="6"/>
      <c r="GNV9" s="6"/>
      <c r="GNW9" s="6"/>
      <c r="GNX9" s="6"/>
      <c r="GNY9" s="6"/>
      <c r="GNZ9" s="6"/>
      <c r="GOA9" s="6"/>
      <c r="GOB9" s="6"/>
      <c r="GOC9" s="6"/>
      <c r="GOD9" s="6"/>
      <c r="GOE9" s="6"/>
      <c r="GOF9" s="6"/>
      <c r="GOG9" s="6"/>
      <c r="GOH9" s="6"/>
      <c r="GOI9" s="6"/>
      <c r="GOJ9" s="6"/>
      <c r="GOK9" s="6"/>
      <c r="GOL9" s="6"/>
      <c r="GOM9" s="6"/>
      <c r="GON9" s="6"/>
      <c r="GOO9" s="6"/>
      <c r="GOP9" s="6"/>
      <c r="GOQ9" s="6"/>
      <c r="GOR9" s="6"/>
      <c r="GOS9" s="6"/>
      <c r="GOT9" s="6"/>
      <c r="GOU9" s="6"/>
      <c r="GOV9" s="6"/>
      <c r="GOW9" s="6"/>
      <c r="GOX9" s="6"/>
      <c r="GOY9" s="6"/>
      <c r="GOZ9" s="6"/>
      <c r="GPA9" s="6"/>
      <c r="GPB9" s="6"/>
      <c r="GPC9" s="6"/>
      <c r="GPD9" s="6"/>
      <c r="GPE9" s="6"/>
      <c r="GPF9" s="6"/>
      <c r="GPG9" s="6"/>
      <c r="GPH9" s="6"/>
      <c r="GPI9" s="6"/>
      <c r="GPJ9" s="6"/>
      <c r="GPK9" s="6"/>
      <c r="GPL9" s="6"/>
      <c r="GPM9" s="6"/>
      <c r="GPN9" s="6"/>
      <c r="GPO9" s="6"/>
      <c r="GPP9" s="6"/>
      <c r="GPQ9" s="6"/>
      <c r="GPR9" s="6"/>
      <c r="GPS9" s="6"/>
      <c r="GPT9" s="6"/>
      <c r="GPU9" s="6"/>
      <c r="GPV9" s="6"/>
      <c r="GPW9" s="6"/>
      <c r="GPX9" s="6"/>
      <c r="GPY9" s="6"/>
      <c r="GPZ9" s="6"/>
      <c r="GQA9" s="6"/>
      <c r="GQB9" s="6"/>
      <c r="GQC9" s="6"/>
      <c r="GQD9" s="6"/>
      <c r="GQE9" s="6"/>
      <c r="GQF9" s="6"/>
      <c r="GQG9" s="6"/>
      <c r="GQH9" s="6"/>
      <c r="GQI9" s="6"/>
      <c r="GQJ9" s="6"/>
      <c r="GQK9" s="6"/>
      <c r="GQL9" s="6"/>
      <c r="GQM9" s="6"/>
      <c r="GQN9" s="6"/>
      <c r="GQO9" s="6"/>
      <c r="GQP9" s="6"/>
      <c r="GQQ9" s="6"/>
      <c r="GQR9" s="6"/>
      <c r="GQS9" s="6"/>
      <c r="GQT9" s="6"/>
      <c r="GQU9" s="6"/>
      <c r="GQV9" s="6"/>
      <c r="GQW9" s="6"/>
      <c r="GQX9" s="6"/>
      <c r="GQY9" s="6"/>
      <c r="GQZ9" s="6"/>
      <c r="GRA9" s="6"/>
      <c r="GRB9" s="6"/>
      <c r="GRC9" s="6"/>
      <c r="GRD9" s="6"/>
      <c r="GRE9" s="6"/>
      <c r="GRF9" s="6"/>
      <c r="GRG9" s="6"/>
      <c r="GRH9" s="6"/>
      <c r="GRI9" s="6"/>
      <c r="GRJ9" s="6"/>
      <c r="GRK9" s="6"/>
      <c r="GRL9" s="6"/>
      <c r="GRM9" s="6"/>
      <c r="GRN9" s="6"/>
      <c r="GRO9" s="6"/>
      <c r="GRP9" s="6"/>
      <c r="GRQ9" s="6"/>
      <c r="GRR9" s="6"/>
      <c r="GRS9" s="6"/>
      <c r="GRT9" s="6"/>
      <c r="GRU9" s="6"/>
      <c r="GRV9" s="6"/>
      <c r="GRW9" s="6"/>
      <c r="GRX9" s="6"/>
      <c r="GRY9" s="6"/>
      <c r="GRZ9" s="6"/>
      <c r="GSA9" s="6"/>
      <c r="GSB9" s="6"/>
      <c r="GSC9" s="6"/>
      <c r="GSD9" s="6"/>
      <c r="GSE9" s="6"/>
      <c r="GSF9" s="6"/>
      <c r="GSG9" s="6"/>
      <c r="GSH9" s="6"/>
      <c r="GSI9" s="6"/>
      <c r="GSJ9" s="6"/>
      <c r="GSK9" s="6"/>
      <c r="GSL9" s="6"/>
      <c r="GSM9" s="6"/>
      <c r="GSN9" s="6"/>
      <c r="GSO9" s="6"/>
      <c r="GSP9" s="6"/>
      <c r="GSQ9" s="6"/>
      <c r="GSR9" s="6"/>
      <c r="GSS9" s="6"/>
      <c r="GST9" s="6"/>
      <c r="GSU9" s="6"/>
      <c r="GSV9" s="6"/>
      <c r="GSW9" s="6"/>
      <c r="GSX9" s="6"/>
      <c r="GSY9" s="6"/>
      <c r="GSZ9" s="6"/>
      <c r="GTA9" s="6"/>
      <c r="GTB9" s="6"/>
      <c r="GTC9" s="6"/>
      <c r="GTD9" s="6"/>
      <c r="GTE9" s="6"/>
      <c r="GTF9" s="6"/>
      <c r="GTG9" s="6"/>
      <c r="GTH9" s="6"/>
      <c r="GTI9" s="6"/>
      <c r="GTJ9" s="6"/>
      <c r="GTK9" s="6"/>
      <c r="GTL9" s="6"/>
      <c r="GTM9" s="6"/>
      <c r="GTN9" s="6"/>
      <c r="GTO9" s="6"/>
      <c r="GTP9" s="6"/>
      <c r="GTQ9" s="6"/>
      <c r="GTR9" s="6"/>
      <c r="GTS9" s="6"/>
      <c r="GTT9" s="6"/>
      <c r="GTU9" s="6"/>
      <c r="GTV9" s="6"/>
      <c r="GTW9" s="6"/>
      <c r="GTX9" s="6"/>
      <c r="GTY9" s="6"/>
      <c r="GTZ9" s="6"/>
      <c r="GUA9" s="6"/>
      <c r="GUB9" s="6"/>
      <c r="GUC9" s="6"/>
      <c r="GUD9" s="6"/>
      <c r="GUE9" s="6"/>
      <c r="GUF9" s="6"/>
      <c r="GUG9" s="6"/>
      <c r="GUH9" s="6"/>
      <c r="GUI9" s="6"/>
      <c r="GUJ9" s="6"/>
      <c r="GUK9" s="6"/>
      <c r="GUL9" s="6"/>
      <c r="GUM9" s="6"/>
      <c r="GUN9" s="6"/>
      <c r="GUO9" s="6"/>
      <c r="GUP9" s="6"/>
      <c r="GUQ9" s="6"/>
      <c r="GUR9" s="6"/>
      <c r="GUS9" s="6"/>
      <c r="GUT9" s="6"/>
      <c r="GUU9" s="6"/>
      <c r="GUV9" s="6"/>
      <c r="GUW9" s="6"/>
      <c r="GUX9" s="6"/>
      <c r="GUY9" s="6"/>
      <c r="GUZ9" s="6"/>
      <c r="GVA9" s="6"/>
      <c r="GVB9" s="6"/>
      <c r="GVC9" s="6"/>
      <c r="GVD9" s="6"/>
      <c r="GVE9" s="6"/>
      <c r="GVF9" s="6"/>
      <c r="GVG9" s="6"/>
      <c r="GVH9" s="6"/>
      <c r="GVI9" s="6"/>
      <c r="GVJ9" s="6"/>
      <c r="GVK9" s="6"/>
      <c r="GVL9" s="6"/>
      <c r="GVM9" s="6"/>
      <c r="GVN9" s="6"/>
      <c r="GVO9" s="6"/>
      <c r="GVP9" s="6"/>
      <c r="GVQ9" s="6"/>
      <c r="GVR9" s="6"/>
      <c r="GVS9" s="6"/>
      <c r="GVT9" s="6"/>
      <c r="GVU9" s="6"/>
      <c r="GVV9" s="6"/>
      <c r="GVW9" s="6"/>
      <c r="GVX9" s="6"/>
      <c r="GVY9" s="6"/>
      <c r="GVZ9" s="6"/>
      <c r="GWA9" s="6"/>
      <c r="GWB9" s="6"/>
      <c r="GWC9" s="6"/>
      <c r="GWD9" s="6"/>
      <c r="GWE9" s="6"/>
      <c r="GWF9" s="6"/>
      <c r="GWG9" s="6"/>
      <c r="GWH9" s="6"/>
      <c r="GWI9" s="6"/>
      <c r="GWJ9" s="6"/>
      <c r="GWK9" s="6"/>
      <c r="GWL9" s="6"/>
      <c r="GWM9" s="6"/>
      <c r="GWN9" s="6"/>
      <c r="GWO9" s="6"/>
      <c r="GWP9" s="6"/>
      <c r="GWQ9" s="6"/>
      <c r="GWR9" s="6"/>
      <c r="GWS9" s="6"/>
      <c r="GWT9" s="6"/>
      <c r="GWU9" s="6"/>
      <c r="GWV9" s="6"/>
      <c r="GWW9" s="6"/>
      <c r="GWX9" s="6"/>
      <c r="GWY9" s="6"/>
      <c r="GWZ9" s="6"/>
      <c r="GXA9" s="6"/>
      <c r="GXB9" s="6"/>
      <c r="GXC9" s="6"/>
      <c r="GXD9" s="6"/>
      <c r="GXE9" s="6"/>
      <c r="GXF9" s="6"/>
      <c r="GXG9" s="6"/>
      <c r="GXH9" s="6"/>
      <c r="GXI9" s="6"/>
      <c r="GXJ9" s="6"/>
      <c r="GXK9" s="6"/>
      <c r="GXL9" s="6"/>
      <c r="GXM9" s="6"/>
      <c r="GXN9" s="6"/>
      <c r="GXO9" s="6"/>
      <c r="GXP9" s="6"/>
      <c r="GXQ9" s="6"/>
      <c r="GXR9" s="6"/>
      <c r="GXS9" s="6"/>
      <c r="GXT9" s="6"/>
      <c r="GXU9" s="6"/>
      <c r="GXV9" s="6"/>
      <c r="GXW9" s="6"/>
      <c r="GXX9" s="6"/>
      <c r="GXY9" s="6"/>
      <c r="GXZ9" s="6"/>
      <c r="GYA9" s="6"/>
      <c r="GYB9" s="6"/>
      <c r="GYC9" s="6"/>
      <c r="GYD9" s="6"/>
      <c r="GYE9" s="6"/>
      <c r="GYF9" s="6"/>
      <c r="GYG9" s="6"/>
      <c r="GYH9" s="6"/>
      <c r="GYI9" s="6"/>
      <c r="GYJ9" s="6"/>
      <c r="GYK9" s="6"/>
      <c r="GYL9" s="6"/>
      <c r="GYM9" s="6"/>
      <c r="GYN9" s="6"/>
      <c r="GYO9" s="6"/>
      <c r="GYP9" s="6"/>
      <c r="GYQ9" s="6"/>
      <c r="GYR9" s="6"/>
      <c r="GYS9" s="6"/>
      <c r="GYT9" s="6"/>
      <c r="GYU9" s="6"/>
      <c r="GYV9" s="6"/>
      <c r="GYW9" s="6"/>
      <c r="GYX9" s="6"/>
      <c r="GYY9" s="6"/>
      <c r="GYZ9" s="6"/>
      <c r="GZA9" s="6"/>
      <c r="GZB9" s="6"/>
      <c r="GZC9" s="6"/>
      <c r="GZD9" s="6"/>
      <c r="GZE9" s="6"/>
      <c r="GZF9" s="6"/>
      <c r="GZG9" s="6"/>
      <c r="GZH9" s="6"/>
      <c r="GZI9" s="6"/>
      <c r="GZJ9" s="6"/>
      <c r="GZK9" s="6"/>
      <c r="GZL9" s="6"/>
      <c r="GZM9" s="6"/>
      <c r="GZN9" s="6"/>
      <c r="GZO9" s="6"/>
      <c r="GZP9" s="6"/>
      <c r="GZQ9" s="6"/>
      <c r="GZR9" s="6"/>
      <c r="GZS9" s="6"/>
      <c r="GZT9" s="6"/>
      <c r="GZU9" s="6"/>
      <c r="GZV9" s="6"/>
      <c r="GZW9" s="6"/>
      <c r="GZX9" s="6"/>
      <c r="GZY9" s="6"/>
      <c r="GZZ9" s="6"/>
      <c r="HAA9" s="6"/>
      <c r="HAB9" s="6"/>
      <c r="HAC9" s="6"/>
      <c r="HAD9" s="6"/>
      <c r="HAE9" s="6"/>
      <c r="HAF9" s="6"/>
      <c r="HAG9" s="6"/>
      <c r="HAH9" s="6"/>
      <c r="HAI9" s="6"/>
      <c r="HAJ9" s="6"/>
      <c r="HAK9" s="6"/>
      <c r="HAL9" s="6"/>
      <c r="HAM9" s="6"/>
      <c r="HAN9" s="6"/>
      <c r="HAO9" s="6"/>
      <c r="HAP9" s="6"/>
      <c r="HAQ9" s="6"/>
      <c r="HAR9" s="6"/>
      <c r="HAS9" s="6"/>
      <c r="HAT9" s="6"/>
      <c r="HAU9" s="6"/>
      <c r="HAV9" s="6"/>
      <c r="HAW9" s="6"/>
      <c r="HAX9" s="6"/>
      <c r="HAY9" s="6"/>
      <c r="HAZ9" s="6"/>
      <c r="HBA9" s="6"/>
      <c r="HBB9" s="6"/>
      <c r="HBC9" s="6"/>
      <c r="HBD9" s="6"/>
      <c r="HBE9" s="6"/>
      <c r="HBF9" s="6"/>
      <c r="HBG9" s="6"/>
      <c r="HBH9" s="6"/>
      <c r="HBI9" s="6"/>
      <c r="HBJ9" s="6"/>
      <c r="HBK9" s="6"/>
      <c r="HBL9" s="6"/>
      <c r="HBM9" s="6"/>
      <c r="HBN9" s="6"/>
      <c r="HBO9" s="6"/>
      <c r="HBP9" s="6"/>
      <c r="HBQ9" s="6"/>
      <c r="HBR9" s="6"/>
      <c r="HBS9" s="6"/>
      <c r="HBT9" s="6"/>
      <c r="HBU9" s="6"/>
      <c r="HBV9" s="6"/>
      <c r="HBW9" s="6"/>
      <c r="HBX9" s="6"/>
      <c r="HBY9" s="6"/>
      <c r="HBZ9" s="6"/>
      <c r="HCA9" s="6"/>
      <c r="HCB9" s="6"/>
      <c r="HCC9" s="6"/>
      <c r="HCD9" s="6"/>
      <c r="HCE9" s="6"/>
      <c r="HCF9" s="6"/>
      <c r="HCG9" s="6"/>
      <c r="HCH9" s="6"/>
      <c r="HCI9" s="6"/>
      <c r="HCJ9" s="6"/>
      <c r="HCK9" s="6"/>
      <c r="HCL9" s="6"/>
      <c r="HCM9" s="6"/>
      <c r="HCN9" s="6"/>
      <c r="HCO9" s="6"/>
      <c r="HCP9" s="6"/>
      <c r="HCQ9" s="6"/>
      <c r="HCR9" s="6"/>
      <c r="HCS9" s="6"/>
      <c r="HCT9" s="6"/>
      <c r="HCU9" s="6"/>
      <c r="HCV9" s="6"/>
      <c r="HCW9" s="6"/>
      <c r="HCX9" s="6"/>
      <c r="HCY9" s="6"/>
      <c r="HCZ9" s="6"/>
      <c r="HDA9" s="6"/>
      <c r="HDB9" s="6"/>
      <c r="HDC9" s="6"/>
      <c r="HDD9" s="6"/>
      <c r="HDE9" s="6"/>
      <c r="HDF9" s="6"/>
      <c r="HDG9" s="6"/>
      <c r="HDH9" s="6"/>
      <c r="HDI9" s="6"/>
      <c r="HDJ9" s="6"/>
      <c r="HDK9" s="6"/>
      <c r="HDL9" s="6"/>
      <c r="HDM9" s="6"/>
      <c r="HDN9" s="6"/>
      <c r="HDO9" s="6"/>
      <c r="HDP9" s="6"/>
      <c r="HDQ9" s="6"/>
      <c r="HDR9" s="6"/>
      <c r="HDS9" s="6"/>
      <c r="HDT9" s="6"/>
      <c r="HDU9" s="6"/>
      <c r="HDV9" s="6"/>
      <c r="HDW9" s="6"/>
      <c r="HDX9" s="6"/>
      <c r="HDY9" s="6"/>
      <c r="HDZ9" s="6"/>
      <c r="HEA9" s="6"/>
      <c r="HEB9" s="6"/>
      <c r="HEC9" s="6"/>
      <c r="HED9" s="6"/>
      <c r="HEE9" s="6"/>
      <c r="HEF9" s="6"/>
      <c r="HEG9" s="6"/>
      <c r="HEH9" s="6"/>
      <c r="HEI9" s="6"/>
      <c r="HEJ9" s="6"/>
      <c r="HEK9" s="6"/>
      <c r="HEL9" s="6"/>
      <c r="HEM9" s="6"/>
      <c r="HEN9" s="6"/>
      <c r="HEO9" s="6"/>
      <c r="HEP9" s="6"/>
      <c r="HEQ9" s="6"/>
      <c r="HER9" s="6"/>
      <c r="HES9" s="6"/>
      <c r="HET9" s="6"/>
      <c r="HEU9" s="6"/>
      <c r="HEV9" s="6"/>
      <c r="HEW9" s="6"/>
      <c r="HEX9" s="6"/>
      <c r="HEY9" s="6"/>
      <c r="HEZ9" s="6"/>
      <c r="HFA9" s="6"/>
      <c r="HFB9" s="6"/>
      <c r="HFC9" s="6"/>
      <c r="HFD9" s="6"/>
      <c r="HFE9" s="6"/>
      <c r="HFF9" s="6"/>
      <c r="HFG9" s="6"/>
      <c r="HFH9" s="6"/>
      <c r="HFI9" s="6"/>
      <c r="HFJ9" s="6"/>
      <c r="HFK9" s="6"/>
      <c r="HFL9" s="6"/>
      <c r="HFM9" s="6"/>
      <c r="HFN9" s="6"/>
      <c r="HFO9" s="6"/>
      <c r="HFP9" s="6"/>
      <c r="HFQ9" s="6"/>
      <c r="HFR9" s="6"/>
      <c r="HFS9" s="6"/>
      <c r="HFT9" s="6"/>
      <c r="HFU9" s="6"/>
      <c r="HFV9" s="6"/>
      <c r="HFW9" s="6"/>
      <c r="HFX9" s="6"/>
      <c r="HFY9" s="6"/>
      <c r="HFZ9" s="6"/>
      <c r="HGA9" s="6"/>
      <c r="HGB9" s="6"/>
      <c r="HGC9" s="6"/>
      <c r="HGD9" s="6"/>
      <c r="HGE9" s="6"/>
      <c r="HGF9" s="6"/>
      <c r="HGG9" s="6"/>
      <c r="HGH9" s="6"/>
      <c r="HGI9" s="6"/>
      <c r="HGJ9" s="6"/>
      <c r="HGK9" s="6"/>
      <c r="HGL9" s="6"/>
      <c r="HGM9" s="6"/>
      <c r="HGN9" s="6"/>
      <c r="HGO9" s="6"/>
      <c r="HGP9" s="6"/>
      <c r="HGQ9" s="6"/>
      <c r="HGR9" s="6"/>
      <c r="HGS9" s="6"/>
      <c r="HGT9" s="6"/>
      <c r="HGU9" s="6"/>
      <c r="HGV9" s="6"/>
      <c r="HGW9" s="6"/>
      <c r="HGX9" s="6"/>
      <c r="HGY9" s="6"/>
      <c r="HGZ9" s="6"/>
      <c r="HHA9" s="6"/>
      <c r="HHB9" s="6"/>
      <c r="HHC9" s="6"/>
      <c r="HHD9" s="6"/>
      <c r="HHE9" s="6"/>
      <c r="HHF9" s="6"/>
      <c r="HHG9" s="6"/>
      <c r="HHH9" s="6"/>
      <c r="HHI9" s="6"/>
      <c r="HHJ9" s="6"/>
      <c r="HHK9" s="6"/>
      <c r="HHL9" s="6"/>
      <c r="HHM9" s="6"/>
      <c r="HHN9" s="6"/>
      <c r="HHO9" s="6"/>
      <c r="HHP9" s="6"/>
      <c r="HHQ9" s="6"/>
      <c r="HHR9" s="6"/>
      <c r="HHS9" s="6"/>
      <c r="HHT9" s="6"/>
      <c r="HHU9" s="6"/>
      <c r="HHV9" s="6"/>
      <c r="HHW9" s="6"/>
      <c r="HHX9" s="6"/>
      <c r="HHY9" s="6"/>
      <c r="HHZ9" s="6"/>
      <c r="HIA9" s="6"/>
      <c r="HIB9" s="6"/>
      <c r="HIC9" s="6"/>
      <c r="HID9" s="6"/>
      <c r="HIE9" s="6"/>
      <c r="HIF9" s="6"/>
      <c r="HIG9" s="6"/>
      <c r="HIH9" s="6"/>
      <c r="HII9" s="6"/>
      <c r="HIJ9" s="6"/>
      <c r="HIK9" s="6"/>
      <c r="HIL9" s="6"/>
      <c r="HIM9" s="6"/>
      <c r="HIN9" s="6"/>
      <c r="HIO9" s="6"/>
      <c r="HIP9" s="6"/>
      <c r="HIQ9" s="6"/>
      <c r="HIR9" s="6"/>
      <c r="HIS9" s="6"/>
      <c r="HIT9" s="6"/>
      <c r="HIU9" s="6"/>
      <c r="HIV9" s="6"/>
      <c r="HIW9" s="6"/>
      <c r="HIX9" s="6"/>
      <c r="HIY9" s="6"/>
      <c r="HIZ9" s="6"/>
      <c r="HJA9" s="6"/>
      <c r="HJB9" s="6"/>
      <c r="HJC9" s="6"/>
      <c r="HJD9" s="6"/>
      <c r="HJE9" s="6"/>
      <c r="HJF9" s="6"/>
      <c r="HJG9" s="6"/>
      <c r="HJH9" s="6"/>
      <c r="HJI9" s="6"/>
      <c r="HJJ9" s="6"/>
      <c r="HJK9" s="6"/>
      <c r="HJL9" s="6"/>
      <c r="HJM9" s="6"/>
      <c r="HJN9" s="6"/>
      <c r="HJO9" s="6"/>
      <c r="HJP9" s="6"/>
      <c r="HJQ9" s="6"/>
      <c r="HJR9" s="6"/>
      <c r="HJS9" s="6"/>
      <c r="HJT9" s="6"/>
      <c r="HJU9" s="6"/>
      <c r="HJV9" s="6"/>
      <c r="HJW9" s="6"/>
      <c r="HJX9" s="6"/>
      <c r="HJY9" s="6"/>
      <c r="HJZ9" s="6"/>
      <c r="HKA9" s="6"/>
      <c r="HKB9" s="6"/>
      <c r="HKC9" s="6"/>
      <c r="HKD9" s="6"/>
      <c r="HKE9" s="6"/>
      <c r="HKF9" s="6"/>
      <c r="HKG9" s="6"/>
      <c r="HKH9" s="6"/>
      <c r="HKI9" s="6"/>
      <c r="HKJ9" s="6"/>
      <c r="HKK9" s="6"/>
      <c r="HKL9" s="6"/>
      <c r="HKM9" s="6"/>
      <c r="HKN9" s="6"/>
      <c r="HKO9" s="6"/>
      <c r="HKP9" s="6"/>
      <c r="HKQ9" s="6"/>
      <c r="HKR9" s="6"/>
      <c r="HKS9" s="6"/>
      <c r="HKT9" s="6"/>
      <c r="HKU9" s="6"/>
      <c r="HKV9" s="6"/>
      <c r="HKW9" s="6"/>
      <c r="HKX9" s="6"/>
      <c r="HKY9" s="6"/>
      <c r="HKZ9" s="6"/>
      <c r="HLA9" s="6"/>
      <c r="HLB9" s="6"/>
      <c r="HLC9" s="6"/>
      <c r="HLD9" s="6"/>
      <c r="HLE9" s="6"/>
      <c r="HLF9" s="6"/>
      <c r="HLG9" s="6"/>
      <c r="HLH9" s="6"/>
      <c r="HLI9" s="6"/>
      <c r="HLJ9" s="6"/>
      <c r="HLK9" s="6"/>
      <c r="HLL9" s="6"/>
      <c r="HLM9" s="6"/>
      <c r="HLN9" s="6"/>
      <c r="HLO9" s="6"/>
      <c r="HLP9" s="6"/>
      <c r="HLQ9" s="6"/>
      <c r="HLR9" s="6"/>
      <c r="HLS9" s="6"/>
      <c r="HLT9" s="6"/>
      <c r="HLU9" s="6"/>
      <c r="HLV9" s="6"/>
      <c r="HLW9" s="6"/>
      <c r="HLX9" s="6"/>
      <c r="HLY9" s="6"/>
      <c r="HLZ9" s="6"/>
      <c r="HMA9" s="6"/>
      <c r="HMB9" s="6"/>
      <c r="HMC9" s="6"/>
      <c r="HMD9" s="6"/>
      <c r="HME9" s="6"/>
      <c r="HMF9" s="6"/>
      <c r="HMG9" s="6"/>
      <c r="HMH9" s="6"/>
      <c r="HMI9" s="6"/>
      <c r="HMJ9" s="6"/>
      <c r="HMK9" s="6"/>
      <c r="HML9" s="6"/>
      <c r="HMM9" s="6"/>
      <c r="HMN9" s="6"/>
      <c r="HMO9" s="6"/>
      <c r="HMP9" s="6"/>
      <c r="HMQ9" s="6"/>
      <c r="HMR9" s="6"/>
      <c r="HMS9" s="6"/>
      <c r="HMT9" s="6"/>
      <c r="HMU9" s="6"/>
      <c r="HMV9" s="6"/>
      <c r="HMW9" s="6"/>
      <c r="HMX9" s="6"/>
      <c r="HMY9" s="6"/>
      <c r="HMZ9" s="6"/>
      <c r="HNA9" s="6"/>
      <c r="HNB9" s="6"/>
      <c r="HNC9" s="6"/>
      <c r="HND9" s="6"/>
      <c r="HNE9" s="6"/>
      <c r="HNF9" s="6"/>
      <c r="HNG9" s="6"/>
      <c r="HNH9" s="6"/>
      <c r="HNI9" s="6"/>
      <c r="HNJ9" s="6"/>
      <c r="HNK9" s="6"/>
      <c r="HNL9" s="6"/>
      <c r="HNM9" s="6"/>
      <c r="HNN9" s="6"/>
      <c r="HNO9" s="6"/>
      <c r="HNP9" s="6"/>
      <c r="HNQ9" s="6"/>
      <c r="HNR9" s="6"/>
      <c r="HNS9" s="6"/>
      <c r="HNT9" s="6"/>
      <c r="HNU9" s="6"/>
      <c r="HNV9" s="6"/>
      <c r="HNW9" s="6"/>
      <c r="HNX9" s="6"/>
      <c r="HNY9" s="6"/>
      <c r="HNZ9" s="6"/>
      <c r="HOA9" s="6"/>
      <c r="HOB9" s="6"/>
      <c r="HOC9" s="6"/>
      <c r="HOD9" s="6"/>
      <c r="HOE9" s="6"/>
      <c r="HOF9" s="6"/>
      <c r="HOG9" s="6"/>
      <c r="HOH9" s="6"/>
      <c r="HOI9" s="6"/>
      <c r="HOJ9" s="6"/>
      <c r="HOK9" s="6"/>
      <c r="HOL9" s="6"/>
      <c r="HOM9" s="6"/>
      <c r="HON9" s="6"/>
      <c r="HOO9" s="6"/>
      <c r="HOP9" s="6"/>
      <c r="HOQ9" s="6"/>
      <c r="HOR9" s="6"/>
      <c r="HOS9" s="6"/>
      <c r="HOT9" s="6"/>
      <c r="HOU9" s="6"/>
      <c r="HOV9" s="6"/>
      <c r="HOW9" s="6"/>
      <c r="HOX9" s="6"/>
      <c r="HOY9" s="6"/>
      <c r="HOZ9" s="6"/>
      <c r="HPA9" s="6"/>
      <c r="HPB9" s="6"/>
      <c r="HPC9" s="6"/>
      <c r="HPD9" s="6"/>
      <c r="HPE9" s="6"/>
      <c r="HPF9" s="6"/>
      <c r="HPG9" s="6"/>
      <c r="HPH9" s="6"/>
      <c r="HPI9" s="6"/>
      <c r="HPJ9" s="6"/>
      <c r="HPK9" s="6"/>
      <c r="HPL9" s="6"/>
      <c r="HPM9" s="6"/>
      <c r="HPN9" s="6"/>
      <c r="HPO9" s="6"/>
      <c r="HPP9" s="6"/>
      <c r="HPQ9" s="6"/>
      <c r="HPR9" s="6"/>
      <c r="HPS9" s="6"/>
      <c r="HPT9" s="6"/>
      <c r="HPU9" s="6"/>
      <c r="HPV9" s="6"/>
      <c r="HPW9" s="6"/>
      <c r="HPX9" s="6"/>
      <c r="HPY9" s="6"/>
      <c r="HPZ9" s="6"/>
      <c r="HQA9" s="6"/>
      <c r="HQB9" s="6"/>
      <c r="HQC9" s="6"/>
      <c r="HQD9" s="6"/>
      <c r="HQE9" s="6"/>
      <c r="HQF9" s="6"/>
      <c r="HQG9" s="6"/>
      <c r="HQH9" s="6"/>
      <c r="HQI9" s="6"/>
      <c r="HQJ9" s="6"/>
      <c r="HQK9" s="6"/>
      <c r="HQL9" s="6"/>
      <c r="HQM9" s="6"/>
      <c r="HQN9" s="6"/>
      <c r="HQO9" s="6"/>
      <c r="HQP9" s="6"/>
      <c r="HQQ9" s="6"/>
      <c r="HQR9" s="6"/>
      <c r="HQS9" s="6"/>
      <c r="HQT9" s="6"/>
      <c r="HQU9" s="6"/>
      <c r="HQV9" s="6"/>
      <c r="HQW9" s="6"/>
      <c r="HQX9" s="6"/>
      <c r="HQY9" s="6"/>
      <c r="HQZ9" s="6"/>
      <c r="HRA9" s="6"/>
      <c r="HRB9" s="6"/>
      <c r="HRC9" s="6"/>
      <c r="HRD9" s="6"/>
      <c r="HRE9" s="6"/>
      <c r="HRF9" s="6"/>
      <c r="HRG9" s="6"/>
      <c r="HRH9" s="6"/>
      <c r="HRI9" s="6"/>
      <c r="HRJ9" s="6"/>
      <c r="HRK9" s="6"/>
      <c r="HRL9" s="6"/>
      <c r="HRM9" s="6"/>
      <c r="HRN9" s="6"/>
      <c r="HRO9" s="6"/>
      <c r="HRP9" s="6"/>
      <c r="HRQ9" s="6"/>
      <c r="HRR9" s="6"/>
      <c r="HRS9" s="6"/>
      <c r="HRT9" s="6"/>
      <c r="HRU9" s="6"/>
      <c r="HRV9" s="6"/>
      <c r="HRW9" s="6"/>
      <c r="HRX9" s="6"/>
      <c r="HRY9" s="6"/>
      <c r="HRZ9" s="6"/>
      <c r="HSA9" s="6"/>
      <c r="HSB9" s="6"/>
      <c r="HSC9" s="6"/>
      <c r="HSD9" s="6"/>
      <c r="HSE9" s="6"/>
      <c r="HSF9" s="6"/>
      <c r="HSG9" s="6"/>
      <c r="HSH9" s="6"/>
      <c r="HSI9" s="6"/>
      <c r="HSJ9" s="6"/>
      <c r="HSK9" s="6"/>
      <c r="HSL9" s="6"/>
      <c r="HSM9" s="6"/>
      <c r="HSN9" s="6"/>
      <c r="HSO9" s="6"/>
      <c r="HSP9" s="6"/>
      <c r="HSQ9" s="6"/>
      <c r="HSR9" s="6"/>
      <c r="HSS9" s="6"/>
      <c r="HST9" s="6"/>
      <c r="HSU9" s="6"/>
      <c r="HSV9" s="6"/>
      <c r="HSW9" s="6"/>
      <c r="HSX9" s="6"/>
      <c r="HSY9" s="6"/>
      <c r="HSZ9" s="6"/>
      <c r="HTA9" s="6"/>
      <c r="HTB9" s="6"/>
      <c r="HTC9" s="6"/>
      <c r="HTD9" s="6"/>
      <c r="HTE9" s="6"/>
      <c r="HTF9" s="6"/>
      <c r="HTG9" s="6"/>
      <c r="HTH9" s="6"/>
      <c r="HTI9" s="6"/>
      <c r="HTJ9" s="6"/>
      <c r="HTK9" s="6"/>
      <c r="HTL9" s="6"/>
      <c r="HTM9" s="6"/>
      <c r="HTN9" s="6"/>
      <c r="HTO9" s="6"/>
      <c r="HTP9" s="6"/>
      <c r="HTQ9" s="6"/>
      <c r="HTR9" s="6"/>
      <c r="HTS9" s="6"/>
      <c r="HTT9" s="6"/>
      <c r="HTU9" s="6"/>
      <c r="HTV9" s="6"/>
      <c r="HTW9" s="6"/>
      <c r="HTX9" s="6"/>
      <c r="HTY9" s="6"/>
      <c r="HTZ9" s="6"/>
      <c r="HUA9" s="6"/>
      <c r="HUB9" s="6"/>
      <c r="HUC9" s="6"/>
      <c r="HUD9" s="6"/>
      <c r="HUE9" s="6"/>
      <c r="HUF9" s="6"/>
      <c r="HUG9" s="6"/>
      <c r="HUH9" s="6"/>
      <c r="HUI9" s="6"/>
      <c r="HUJ9" s="6"/>
      <c r="HUK9" s="6"/>
      <c r="HUL9" s="6"/>
      <c r="HUM9" s="6"/>
      <c r="HUN9" s="6"/>
      <c r="HUO9" s="6"/>
      <c r="HUP9" s="6"/>
      <c r="HUQ9" s="6"/>
      <c r="HUR9" s="6"/>
      <c r="HUS9" s="6"/>
      <c r="HUT9" s="6"/>
      <c r="HUU9" s="6"/>
      <c r="HUV9" s="6"/>
      <c r="HUW9" s="6"/>
      <c r="HUX9" s="6"/>
      <c r="HUY9" s="6"/>
      <c r="HUZ9" s="6"/>
      <c r="HVA9" s="6"/>
      <c r="HVB9" s="6"/>
      <c r="HVC9" s="6"/>
      <c r="HVD9" s="6"/>
      <c r="HVE9" s="6"/>
      <c r="HVF9" s="6"/>
      <c r="HVG9" s="6"/>
      <c r="HVH9" s="6"/>
      <c r="HVI9" s="6"/>
      <c r="HVJ9" s="6"/>
      <c r="HVK9" s="6"/>
      <c r="HVL9" s="6"/>
      <c r="HVM9" s="6"/>
      <c r="HVN9" s="6"/>
      <c r="HVO9" s="6"/>
      <c r="HVP9" s="6"/>
      <c r="HVQ9" s="6"/>
      <c r="HVR9" s="6"/>
      <c r="HVS9" s="6"/>
      <c r="HVT9" s="6"/>
      <c r="HVU9" s="6"/>
      <c r="HVV9" s="6"/>
      <c r="HVW9" s="6"/>
      <c r="HVX9" s="6"/>
      <c r="HVY9" s="6"/>
      <c r="HVZ9" s="6"/>
      <c r="HWA9" s="6"/>
      <c r="HWB9" s="6"/>
      <c r="HWC9" s="6"/>
      <c r="HWD9" s="6"/>
      <c r="HWE9" s="6"/>
      <c r="HWF9" s="6"/>
      <c r="HWG9" s="6"/>
      <c r="HWH9" s="6"/>
      <c r="HWI9" s="6"/>
      <c r="HWJ9" s="6"/>
      <c r="HWK9" s="6"/>
      <c r="HWL9" s="6"/>
      <c r="HWM9" s="6"/>
      <c r="HWN9" s="6"/>
      <c r="HWO9" s="6"/>
      <c r="HWP9" s="6"/>
      <c r="HWQ9" s="6"/>
      <c r="HWR9" s="6"/>
      <c r="HWS9" s="6"/>
      <c r="HWT9" s="6"/>
      <c r="HWU9" s="6"/>
      <c r="HWV9" s="6"/>
      <c r="HWW9" s="6"/>
      <c r="HWX9" s="6"/>
      <c r="HWY9" s="6"/>
      <c r="HWZ9" s="6"/>
      <c r="HXA9" s="6"/>
      <c r="HXB9" s="6"/>
      <c r="HXC9" s="6"/>
      <c r="HXD9" s="6"/>
      <c r="HXE9" s="6"/>
      <c r="HXF9" s="6"/>
      <c r="HXG9" s="6"/>
      <c r="HXH9" s="6"/>
      <c r="HXI9" s="6"/>
      <c r="HXJ9" s="6"/>
      <c r="HXK9" s="6"/>
      <c r="HXL9" s="6"/>
      <c r="HXM9" s="6"/>
      <c r="HXN9" s="6"/>
      <c r="HXO9" s="6"/>
      <c r="HXP9" s="6"/>
      <c r="HXQ9" s="6"/>
      <c r="HXR9" s="6"/>
      <c r="HXS9" s="6"/>
      <c r="HXT9" s="6"/>
      <c r="HXU9" s="6"/>
      <c r="HXV9" s="6"/>
      <c r="HXW9" s="6"/>
      <c r="HXX9" s="6"/>
      <c r="HXY9" s="6"/>
      <c r="HXZ9" s="6"/>
      <c r="HYA9" s="6"/>
      <c r="HYB9" s="6"/>
      <c r="HYC9" s="6"/>
      <c r="HYD9" s="6"/>
      <c r="HYE9" s="6"/>
      <c r="HYF9" s="6"/>
      <c r="HYG9" s="6"/>
      <c r="HYH9" s="6"/>
      <c r="HYI9" s="6"/>
      <c r="HYJ9" s="6"/>
      <c r="HYK9" s="6"/>
      <c r="HYL9" s="6"/>
      <c r="HYM9" s="6"/>
      <c r="HYN9" s="6"/>
      <c r="HYO9" s="6"/>
      <c r="HYP9" s="6"/>
      <c r="HYQ9" s="6"/>
      <c r="HYR9" s="6"/>
      <c r="HYS9" s="6"/>
      <c r="HYT9" s="6"/>
      <c r="HYU9" s="6"/>
      <c r="HYV9" s="6"/>
      <c r="HYW9" s="6"/>
      <c r="HYX9" s="6"/>
      <c r="HYY9" s="6"/>
      <c r="HYZ9" s="6"/>
      <c r="HZA9" s="6"/>
      <c r="HZB9" s="6"/>
      <c r="HZC9" s="6"/>
      <c r="HZD9" s="6"/>
      <c r="HZE9" s="6"/>
      <c r="HZF9" s="6"/>
      <c r="HZG9" s="6"/>
      <c r="HZH9" s="6"/>
      <c r="HZI9" s="6"/>
      <c r="HZJ9" s="6"/>
      <c r="HZK9" s="6"/>
      <c r="HZL9" s="6"/>
      <c r="HZM9" s="6"/>
      <c r="HZN9" s="6"/>
      <c r="HZO9" s="6"/>
      <c r="HZP9" s="6"/>
      <c r="HZQ9" s="6"/>
      <c r="HZR9" s="6"/>
      <c r="HZS9" s="6"/>
      <c r="HZT9" s="6"/>
      <c r="HZU9" s="6"/>
      <c r="HZV9" s="6"/>
      <c r="HZW9" s="6"/>
      <c r="HZX9" s="6"/>
      <c r="HZY9" s="6"/>
      <c r="HZZ9" s="6"/>
      <c r="IAA9" s="6"/>
      <c r="IAB9" s="6"/>
      <c r="IAC9" s="6"/>
      <c r="IAD9" s="6"/>
      <c r="IAE9" s="6"/>
      <c r="IAF9" s="6"/>
      <c r="IAG9" s="6"/>
      <c r="IAH9" s="6"/>
      <c r="IAI9" s="6"/>
      <c r="IAJ9" s="6"/>
      <c r="IAK9" s="6"/>
      <c r="IAL9" s="6"/>
      <c r="IAM9" s="6"/>
      <c r="IAN9" s="6"/>
      <c r="IAO9" s="6"/>
      <c r="IAP9" s="6"/>
      <c r="IAQ9" s="6"/>
      <c r="IAR9" s="6"/>
      <c r="IAS9" s="6"/>
      <c r="IAT9" s="6"/>
      <c r="IAU9" s="6"/>
      <c r="IAV9" s="6"/>
      <c r="IAW9" s="6"/>
      <c r="IAX9" s="6"/>
      <c r="IAY9" s="6"/>
      <c r="IAZ9" s="6"/>
      <c r="IBA9" s="6"/>
      <c r="IBB9" s="6"/>
      <c r="IBC9" s="6"/>
      <c r="IBD9" s="6"/>
      <c r="IBE9" s="6"/>
      <c r="IBF9" s="6"/>
      <c r="IBG9" s="6"/>
      <c r="IBH9" s="6"/>
      <c r="IBI9" s="6"/>
      <c r="IBJ9" s="6"/>
      <c r="IBK9" s="6"/>
      <c r="IBL9" s="6"/>
      <c r="IBM9" s="6"/>
      <c r="IBN9" s="6"/>
      <c r="IBO9" s="6"/>
      <c r="IBP9" s="6"/>
      <c r="IBQ9" s="6"/>
      <c r="IBR9" s="6"/>
      <c r="IBS9" s="6"/>
      <c r="IBT9" s="6"/>
      <c r="IBU9" s="6"/>
      <c r="IBV9" s="6"/>
      <c r="IBW9" s="6"/>
      <c r="IBX9" s="6"/>
      <c r="IBY9" s="6"/>
      <c r="IBZ9" s="6"/>
      <c r="ICA9" s="6"/>
      <c r="ICB9" s="6"/>
      <c r="ICC9" s="6"/>
      <c r="ICD9" s="6"/>
      <c r="ICE9" s="6"/>
      <c r="ICF9" s="6"/>
      <c r="ICG9" s="6"/>
      <c r="ICH9" s="6"/>
      <c r="ICI9" s="6"/>
      <c r="ICJ9" s="6"/>
      <c r="ICK9" s="6"/>
      <c r="ICL9" s="6"/>
      <c r="ICM9" s="6"/>
      <c r="ICN9" s="6"/>
      <c r="ICO9" s="6"/>
      <c r="ICP9" s="6"/>
      <c r="ICQ9" s="6"/>
      <c r="ICR9" s="6"/>
      <c r="ICS9" s="6"/>
      <c r="ICT9" s="6"/>
      <c r="ICU9" s="6"/>
      <c r="ICV9" s="6"/>
      <c r="ICW9" s="6"/>
      <c r="ICX9" s="6"/>
      <c r="ICY9" s="6"/>
      <c r="ICZ9" s="6"/>
      <c r="IDA9" s="6"/>
      <c r="IDB9" s="6"/>
      <c r="IDC9" s="6"/>
      <c r="IDD9" s="6"/>
      <c r="IDE9" s="6"/>
      <c r="IDF9" s="6"/>
      <c r="IDG9" s="6"/>
      <c r="IDH9" s="6"/>
      <c r="IDI9" s="6"/>
      <c r="IDJ9" s="6"/>
      <c r="IDK9" s="6"/>
      <c r="IDL9" s="6"/>
      <c r="IDM9" s="6"/>
      <c r="IDN9" s="6"/>
      <c r="IDO9" s="6"/>
      <c r="IDP9" s="6"/>
      <c r="IDQ9" s="6"/>
      <c r="IDR9" s="6"/>
      <c r="IDS9" s="6"/>
      <c r="IDT9" s="6"/>
      <c r="IDU9" s="6"/>
      <c r="IDV9" s="6"/>
      <c r="IDW9" s="6"/>
      <c r="IDX9" s="6"/>
      <c r="IDY9" s="6"/>
      <c r="IDZ9" s="6"/>
      <c r="IEA9" s="6"/>
      <c r="IEB9" s="6"/>
      <c r="IEC9" s="6"/>
      <c r="IED9" s="6"/>
      <c r="IEE9" s="6"/>
      <c r="IEF9" s="6"/>
      <c r="IEG9" s="6"/>
      <c r="IEH9" s="6"/>
      <c r="IEI9" s="6"/>
      <c r="IEJ9" s="6"/>
      <c r="IEK9" s="6"/>
      <c r="IEL9" s="6"/>
      <c r="IEM9" s="6"/>
      <c r="IEN9" s="6"/>
      <c r="IEO9" s="6"/>
      <c r="IEP9" s="6"/>
      <c r="IEQ9" s="6"/>
      <c r="IER9" s="6"/>
      <c r="IES9" s="6"/>
      <c r="IET9" s="6"/>
      <c r="IEU9" s="6"/>
      <c r="IEV9" s="6"/>
      <c r="IEW9" s="6"/>
      <c r="IEX9" s="6"/>
      <c r="IEY9" s="6"/>
      <c r="IEZ9" s="6"/>
      <c r="IFA9" s="6"/>
      <c r="IFB9" s="6"/>
      <c r="IFC9" s="6"/>
      <c r="IFD9" s="6"/>
      <c r="IFE9" s="6"/>
      <c r="IFF9" s="6"/>
      <c r="IFG9" s="6"/>
      <c r="IFH9" s="6"/>
      <c r="IFI9" s="6"/>
      <c r="IFJ9" s="6"/>
      <c r="IFK9" s="6"/>
      <c r="IFL9" s="6"/>
      <c r="IFM9" s="6"/>
      <c r="IFN9" s="6"/>
      <c r="IFO9" s="6"/>
      <c r="IFP9" s="6"/>
      <c r="IFQ9" s="6"/>
      <c r="IFR9" s="6"/>
      <c r="IFS9" s="6"/>
      <c r="IFT9" s="6"/>
      <c r="IFU9" s="6"/>
      <c r="IFV9" s="6"/>
      <c r="IFW9" s="6"/>
      <c r="IFX9" s="6"/>
      <c r="IFY9" s="6"/>
      <c r="IFZ9" s="6"/>
      <c r="IGA9" s="6"/>
      <c r="IGB9" s="6"/>
      <c r="IGC9" s="6"/>
      <c r="IGD9" s="6"/>
      <c r="IGE9" s="6"/>
      <c r="IGF9" s="6"/>
      <c r="IGG9" s="6"/>
      <c r="IGH9" s="6"/>
      <c r="IGI9" s="6"/>
      <c r="IGJ9" s="6"/>
      <c r="IGK9" s="6"/>
      <c r="IGL9" s="6"/>
      <c r="IGM9" s="6"/>
      <c r="IGN9" s="6"/>
      <c r="IGO9" s="6"/>
      <c r="IGP9" s="6"/>
      <c r="IGQ9" s="6"/>
      <c r="IGR9" s="6"/>
      <c r="IGS9" s="6"/>
      <c r="IGT9" s="6"/>
      <c r="IGU9" s="6"/>
      <c r="IGV9" s="6"/>
      <c r="IGW9" s="6"/>
      <c r="IGX9" s="6"/>
      <c r="IGY9" s="6"/>
      <c r="IGZ9" s="6"/>
      <c r="IHA9" s="6"/>
      <c r="IHB9" s="6"/>
      <c r="IHC9" s="6"/>
      <c r="IHD9" s="6"/>
      <c r="IHE9" s="6"/>
      <c r="IHF9" s="6"/>
      <c r="IHG9" s="6"/>
      <c r="IHH9" s="6"/>
      <c r="IHI9" s="6"/>
      <c r="IHJ9" s="6"/>
      <c r="IHK9" s="6"/>
      <c r="IHL9" s="6"/>
      <c r="IHM9" s="6"/>
      <c r="IHN9" s="6"/>
      <c r="IHO9" s="6"/>
      <c r="IHP9" s="6"/>
      <c r="IHQ9" s="6"/>
      <c r="IHR9" s="6"/>
      <c r="IHS9" s="6"/>
      <c r="IHT9" s="6"/>
      <c r="IHU9" s="6"/>
      <c r="IHV9" s="6"/>
      <c r="IHW9" s="6"/>
      <c r="IHX9" s="6"/>
      <c r="IHY9" s="6"/>
      <c r="IHZ9" s="6"/>
      <c r="IIA9" s="6"/>
      <c r="IIB9" s="6"/>
      <c r="IIC9" s="6"/>
      <c r="IID9" s="6"/>
      <c r="IIE9" s="6"/>
      <c r="IIF9" s="6"/>
      <c r="IIG9" s="6"/>
      <c r="IIH9" s="6"/>
      <c r="III9" s="6"/>
      <c r="IIJ9" s="6"/>
      <c r="IIK9" s="6"/>
      <c r="IIL9" s="6"/>
      <c r="IIM9" s="6"/>
      <c r="IIN9" s="6"/>
      <c r="IIO9" s="6"/>
      <c r="IIP9" s="6"/>
      <c r="IIQ9" s="6"/>
      <c r="IIR9" s="6"/>
      <c r="IIS9" s="6"/>
      <c r="IIT9" s="6"/>
      <c r="IIU9" s="6"/>
      <c r="IIV9" s="6"/>
      <c r="IIW9" s="6"/>
      <c r="IIX9" s="6"/>
      <c r="IIY9" s="6"/>
      <c r="IIZ9" s="6"/>
      <c r="IJA9" s="6"/>
      <c r="IJB9" s="6"/>
      <c r="IJC9" s="6"/>
      <c r="IJD9" s="6"/>
      <c r="IJE9" s="6"/>
      <c r="IJF9" s="6"/>
      <c r="IJG9" s="6"/>
      <c r="IJH9" s="6"/>
      <c r="IJI9" s="6"/>
      <c r="IJJ9" s="6"/>
      <c r="IJK9" s="6"/>
      <c r="IJL9" s="6"/>
      <c r="IJM9" s="6"/>
      <c r="IJN9" s="6"/>
      <c r="IJO9" s="6"/>
      <c r="IJP9" s="6"/>
      <c r="IJQ9" s="6"/>
      <c r="IJR9" s="6"/>
      <c r="IJS9" s="6"/>
      <c r="IJT9" s="6"/>
      <c r="IJU9" s="6"/>
      <c r="IJV9" s="6"/>
      <c r="IJW9" s="6"/>
      <c r="IJX9" s="6"/>
      <c r="IJY9" s="6"/>
      <c r="IJZ9" s="6"/>
      <c r="IKA9" s="6"/>
      <c r="IKB9" s="6"/>
      <c r="IKC9" s="6"/>
      <c r="IKD9" s="6"/>
      <c r="IKE9" s="6"/>
      <c r="IKF9" s="6"/>
      <c r="IKG9" s="6"/>
      <c r="IKH9" s="6"/>
      <c r="IKI9" s="6"/>
      <c r="IKJ9" s="6"/>
      <c r="IKK9" s="6"/>
      <c r="IKL9" s="6"/>
      <c r="IKM9" s="6"/>
      <c r="IKN9" s="6"/>
      <c r="IKO9" s="6"/>
      <c r="IKP9" s="6"/>
      <c r="IKQ9" s="6"/>
      <c r="IKR9" s="6"/>
      <c r="IKS9" s="6"/>
      <c r="IKT9" s="6"/>
      <c r="IKU9" s="6"/>
      <c r="IKV9" s="6"/>
      <c r="IKW9" s="6"/>
      <c r="IKX9" s="6"/>
      <c r="IKY9" s="6"/>
      <c r="IKZ9" s="6"/>
      <c r="ILA9" s="6"/>
      <c r="ILB9" s="6"/>
      <c r="ILC9" s="6"/>
      <c r="ILD9" s="6"/>
      <c r="ILE9" s="6"/>
      <c r="ILF9" s="6"/>
      <c r="ILG9" s="6"/>
      <c r="ILH9" s="6"/>
      <c r="ILI9" s="6"/>
      <c r="ILJ9" s="6"/>
      <c r="ILK9" s="6"/>
      <c r="ILL9" s="6"/>
      <c r="ILM9" s="6"/>
      <c r="ILN9" s="6"/>
      <c r="ILO9" s="6"/>
      <c r="ILP9" s="6"/>
      <c r="ILQ9" s="6"/>
      <c r="ILR9" s="6"/>
      <c r="ILS9" s="6"/>
      <c r="ILT9" s="6"/>
      <c r="ILU9" s="6"/>
      <c r="ILV9" s="6"/>
      <c r="ILW9" s="6"/>
      <c r="ILX9" s="6"/>
      <c r="ILY9" s="6"/>
      <c r="ILZ9" s="6"/>
      <c r="IMA9" s="6"/>
      <c r="IMB9" s="6"/>
      <c r="IMC9" s="6"/>
      <c r="IMD9" s="6"/>
      <c r="IME9" s="6"/>
      <c r="IMF9" s="6"/>
      <c r="IMG9" s="6"/>
      <c r="IMH9" s="6"/>
      <c r="IMI9" s="6"/>
      <c r="IMJ9" s="6"/>
      <c r="IMK9" s="6"/>
      <c r="IML9" s="6"/>
      <c r="IMM9" s="6"/>
      <c r="IMN9" s="6"/>
      <c r="IMO9" s="6"/>
      <c r="IMP9" s="6"/>
      <c r="IMQ9" s="6"/>
      <c r="IMR9" s="6"/>
      <c r="IMS9" s="6"/>
      <c r="IMT9" s="6"/>
      <c r="IMU9" s="6"/>
      <c r="IMV9" s="6"/>
      <c r="IMW9" s="6"/>
      <c r="IMX9" s="6"/>
      <c r="IMY9" s="6"/>
      <c r="IMZ9" s="6"/>
      <c r="INA9" s="6"/>
      <c r="INB9" s="6"/>
      <c r="INC9" s="6"/>
      <c r="IND9" s="6"/>
      <c r="INE9" s="6"/>
      <c r="INF9" s="6"/>
      <c r="ING9" s="6"/>
      <c r="INH9" s="6"/>
      <c r="INI9" s="6"/>
      <c r="INJ9" s="6"/>
      <c r="INK9" s="6"/>
      <c r="INL9" s="6"/>
      <c r="INM9" s="6"/>
      <c r="INN9" s="6"/>
      <c r="INO9" s="6"/>
      <c r="INP9" s="6"/>
      <c r="INQ9" s="6"/>
      <c r="INR9" s="6"/>
      <c r="INS9" s="6"/>
      <c r="INT9" s="6"/>
      <c r="INU9" s="6"/>
      <c r="INV9" s="6"/>
      <c r="INW9" s="6"/>
      <c r="INX9" s="6"/>
      <c r="INY9" s="6"/>
      <c r="INZ9" s="6"/>
      <c r="IOA9" s="6"/>
      <c r="IOB9" s="6"/>
      <c r="IOC9" s="6"/>
      <c r="IOD9" s="6"/>
      <c r="IOE9" s="6"/>
      <c r="IOF9" s="6"/>
      <c r="IOG9" s="6"/>
      <c r="IOH9" s="6"/>
      <c r="IOI9" s="6"/>
      <c r="IOJ9" s="6"/>
      <c r="IOK9" s="6"/>
      <c r="IOL9" s="6"/>
      <c r="IOM9" s="6"/>
      <c r="ION9" s="6"/>
      <c r="IOO9" s="6"/>
      <c r="IOP9" s="6"/>
      <c r="IOQ9" s="6"/>
      <c r="IOR9" s="6"/>
      <c r="IOS9" s="6"/>
      <c r="IOT9" s="6"/>
      <c r="IOU9" s="6"/>
      <c r="IOV9" s="6"/>
      <c r="IOW9" s="6"/>
      <c r="IOX9" s="6"/>
      <c r="IOY9" s="6"/>
      <c r="IOZ9" s="6"/>
      <c r="IPA9" s="6"/>
      <c r="IPB9" s="6"/>
      <c r="IPC9" s="6"/>
      <c r="IPD9" s="6"/>
      <c r="IPE9" s="6"/>
      <c r="IPF9" s="6"/>
      <c r="IPG9" s="6"/>
      <c r="IPH9" s="6"/>
      <c r="IPI9" s="6"/>
      <c r="IPJ9" s="6"/>
      <c r="IPK9" s="6"/>
      <c r="IPL9" s="6"/>
      <c r="IPM9" s="6"/>
      <c r="IPN9" s="6"/>
      <c r="IPO9" s="6"/>
      <c r="IPP9" s="6"/>
      <c r="IPQ9" s="6"/>
      <c r="IPR9" s="6"/>
      <c r="IPS9" s="6"/>
      <c r="IPT9" s="6"/>
      <c r="IPU9" s="6"/>
      <c r="IPV9" s="6"/>
      <c r="IPW9" s="6"/>
      <c r="IPX9" s="6"/>
      <c r="IPY9" s="6"/>
      <c r="IPZ9" s="6"/>
      <c r="IQA9" s="6"/>
      <c r="IQB9" s="6"/>
      <c r="IQC9" s="6"/>
      <c r="IQD9" s="6"/>
      <c r="IQE9" s="6"/>
      <c r="IQF9" s="6"/>
      <c r="IQG9" s="6"/>
      <c r="IQH9" s="6"/>
      <c r="IQI9" s="6"/>
      <c r="IQJ9" s="6"/>
      <c r="IQK9" s="6"/>
      <c r="IQL9" s="6"/>
      <c r="IQM9" s="6"/>
      <c r="IQN9" s="6"/>
      <c r="IQO9" s="6"/>
      <c r="IQP9" s="6"/>
      <c r="IQQ9" s="6"/>
      <c r="IQR9" s="6"/>
      <c r="IQS9" s="6"/>
      <c r="IQT9" s="6"/>
      <c r="IQU9" s="6"/>
      <c r="IQV9" s="6"/>
      <c r="IQW9" s="6"/>
      <c r="IQX9" s="6"/>
      <c r="IQY9" s="6"/>
      <c r="IQZ9" s="6"/>
      <c r="IRA9" s="6"/>
      <c r="IRB9" s="6"/>
      <c r="IRC9" s="6"/>
      <c r="IRD9" s="6"/>
      <c r="IRE9" s="6"/>
      <c r="IRF9" s="6"/>
      <c r="IRG9" s="6"/>
      <c r="IRH9" s="6"/>
      <c r="IRI9" s="6"/>
      <c r="IRJ9" s="6"/>
      <c r="IRK9" s="6"/>
      <c r="IRL9" s="6"/>
      <c r="IRM9" s="6"/>
      <c r="IRN9" s="6"/>
      <c r="IRO9" s="6"/>
      <c r="IRP9" s="6"/>
      <c r="IRQ9" s="6"/>
      <c r="IRR9" s="6"/>
      <c r="IRS9" s="6"/>
      <c r="IRT9" s="6"/>
      <c r="IRU9" s="6"/>
      <c r="IRV9" s="6"/>
      <c r="IRW9" s="6"/>
      <c r="IRX9" s="6"/>
      <c r="IRY9" s="6"/>
      <c r="IRZ9" s="6"/>
      <c r="ISA9" s="6"/>
      <c r="ISB9" s="6"/>
      <c r="ISC9" s="6"/>
      <c r="ISD9" s="6"/>
      <c r="ISE9" s="6"/>
      <c r="ISF9" s="6"/>
      <c r="ISG9" s="6"/>
      <c r="ISH9" s="6"/>
      <c r="ISI9" s="6"/>
      <c r="ISJ9" s="6"/>
      <c r="ISK9" s="6"/>
      <c r="ISL9" s="6"/>
      <c r="ISM9" s="6"/>
      <c r="ISN9" s="6"/>
      <c r="ISO9" s="6"/>
      <c r="ISP9" s="6"/>
      <c r="ISQ9" s="6"/>
      <c r="ISR9" s="6"/>
      <c r="ISS9" s="6"/>
      <c r="IST9" s="6"/>
      <c r="ISU9" s="6"/>
      <c r="ISV9" s="6"/>
      <c r="ISW9" s="6"/>
      <c r="ISX9" s="6"/>
      <c r="ISY9" s="6"/>
      <c r="ISZ9" s="6"/>
      <c r="ITA9" s="6"/>
      <c r="ITB9" s="6"/>
      <c r="ITC9" s="6"/>
      <c r="ITD9" s="6"/>
      <c r="ITE9" s="6"/>
      <c r="ITF9" s="6"/>
      <c r="ITG9" s="6"/>
      <c r="ITH9" s="6"/>
      <c r="ITI9" s="6"/>
      <c r="ITJ9" s="6"/>
      <c r="ITK9" s="6"/>
      <c r="ITL9" s="6"/>
      <c r="ITM9" s="6"/>
      <c r="ITN9" s="6"/>
      <c r="ITO9" s="6"/>
      <c r="ITP9" s="6"/>
      <c r="ITQ9" s="6"/>
      <c r="ITR9" s="6"/>
      <c r="ITS9" s="6"/>
      <c r="ITT9" s="6"/>
      <c r="ITU9" s="6"/>
      <c r="ITV9" s="6"/>
      <c r="ITW9" s="6"/>
      <c r="ITX9" s="6"/>
      <c r="ITY9" s="6"/>
      <c r="ITZ9" s="6"/>
      <c r="IUA9" s="6"/>
      <c r="IUB9" s="6"/>
      <c r="IUC9" s="6"/>
      <c r="IUD9" s="6"/>
      <c r="IUE9" s="6"/>
      <c r="IUF9" s="6"/>
      <c r="IUG9" s="6"/>
      <c r="IUH9" s="6"/>
      <c r="IUI9" s="6"/>
      <c r="IUJ9" s="6"/>
      <c r="IUK9" s="6"/>
      <c r="IUL9" s="6"/>
      <c r="IUM9" s="6"/>
      <c r="IUN9" s="6"/>
      <c r="IUO9" s="6"/>
      <c r="IUP9" s="6"/>
      <c r="IUQ9" s="6"/>
      <c r="IUR9" s="6"/>
      <c r="IUS9" s="6"/>
      <c r="IUT9" s="6"/>
      <c r="IUU9" s="6"/>
      <c r="IUV9" s="6"/>
      <c r="IUW9" s="6"/>
      <c r="IUX9" s="6"/>
      <c r="IUY9" s="6"/>
      <c r="IUZ9" s="6"/>
      <c r="IVA9" s="6"/>
      <c r="IVB9" s="6"/>
      <c r="IVC9" s="6"/>
      <c r="IVD9" s="6"/>
      <c r="IVE9" s="6"/>
      <c r="IVF9" s="6"/>
      <c r="IVG9" s="6"/>
      <c r="IVH9" s="6"/>
      <c r="IVI9" s="6"/>
      <c r="IVJ9" s="6"/>
      <c r="IVK9" s="6"/>
      <c r="IVL9" s="6"/>
      <c r="IVM9" s="6"/>
      <c r="IVN9" s="6"/>
      <c r="IVO9" s="6"/>
      <c r="IVP9" s="6"/>
      <c r="IVQ9" s="6"/>
      <c r="IVR9" s="6"/>
      <c r="IVS9" s="6"/>
      <c r="IVT9" s="6"/>
      <c r="IVU9" s="6"/>
      <c r="IVV9" s="6"/>
      <c r="IVW9" s="6"/>
      <c r="IVX9" s="6"/>
      <c r="IVY9" s="6"/>
      <c r="IVZ9" s="6"/>
      <c r="IWA9" s="6"/>
      <c r="IWB9" s="6"/>
      <c r="IWC9" s="6"/>
      <c r="IWD9" s="6"/>
      <c r="IWE9" s="6"/>
      <c r="IWF9" s="6"/>
      <c r="IWG9" s="6"/>
      <c r="IWH9" s="6"/>
      <c r="IWI9" s="6"/>
      <c r="IWJ9" s="6"/>
      <c r="IWK9" s="6"/>
      <c r="IWL9" s="6"/>
      <c r="IWM9" s="6"/>
      <c r="IWN9" s="6"/>
      <c r="IWO9" s="6"/>
      <c r="IWP9" s="6"/>
      <c r="IWQ9" s="6"/>
      <c r="IWR9" s="6"/>
      <c r="IWS9" s="6"/>
      <c r="IWT9" s="6"/>
      <c r="IWU9" s="6"/>
      <c r="IWV9" s="6"/>
      <c r="IWW9" s="6"/>
      <c r="IWX9" s="6"/>
      <c r="IWY9" s="6"/>
      <c r="IWZ9" s="6"/>
      <c r="IXA9" s="6"/>
      <c r="IXB9" s="6"/>
      <c r="IXC9" s="6"/>
      <c r="IXD9" s="6"/>
      <c r="IXE9" s="6"/>
      <c r="IXF9" s="6"/>
      <c r="IXG9" s="6"/>
      <c r="IXH9" s="6"/>
      <c r="IXI9" s="6"/>
      <c r="IXJ9" s="6"/>
      <c r="IXK9" s="6"/>
      <c r="IXL9" s="6"/>
      <c r="IXM9" s="6"/>
      <c r="IXN9" s="6"/>
      <c r="IXO9" s="6"/>
      <c r="IXP9" s="6"/>
      <c r="IXQ9" s="6"/>
      <c r="IXR9" s="6"/>
      <c r="IXS9" s="6"/>
      <c r="IXT9" s="6"/>
      <c r="IXU9" s="6"/>
      <c r="IXV9" s="6"/>
      <c r="IXW9" s="6"/>
      <c r="IXX9" s="6"/>
      <c r="IXY9" s="6"/>
      <c r="IXZ9" s="6"/>
      <c r="IYA9" s="6"/>
      <c r="IYB9" s="6"/>
      <c r="IYC9" s="6"/>
      <c r="IYD9" s="6"/>
      <c r="IYE9" s="6"/>
      <c r="IYF9" s="6"/>
      <c r="IYG9" s="6"/>
      <c r="IYH9" s="6"/>
      <c r="IYI9" s="6"/>
      <c r="IYJ9" s="6"/>
      <c r="IYK9" s="6"/>
      <c r="IYL9" s="6"/>
      <c r="IYM9" s="6"/>
      <c r="IYN9" s="6"/>
      <c r="IYO9" s="6"/>
      <c r="IYP9" s="6"/>
      <c r="IYQ9" s="6"/>
      <c r="IYR9" s="6"/>
      <c r="IYS9" s="6"/>
      <c r="IYT9" s="6"/>
      <c r="IYU9" s="6"/>
      <c r="IYV9" s="6"/>
      <c r="IYW9" s="6"/>
      <c r="IYX9" s="6"/>
      <c r="IYY9" s="6"/>
      <c r="IYZ9" s="6"/>
      <c r="IZA9" s="6"/>
      <c r="IZB9" s="6"/>
      <c r="IZC9" s="6"/>
      <c r="IZD9" s="6"/>
      <c r="IZE9" s="6"/>
      <c r="IZF9" s="6"/>
      <c r="IZG9" s="6"/>
      <c r="IZH9" s="6"/>
      <c r="IZI9" s="6"/>
      <c r="IZJ9" s="6"/>
      <c r="IZK9" s="6"/>
      <c r="IZL9" s="6"/>
      <c r="IZM9" s="6"/>
      <c r="IZN9" s="6"/>
      <c r="IZO9" s="6"/>
      <c r="IZP9" s="6"/>
      <c r="IZQ9" s="6"/>
      <c r="IZR9" s="6"/>
      <c r="IZS9" s="6"/>
      <c r="IZT9" s="6"/>
      <c r="IZU9" s="6"/>
      <c r="IZV9" s="6"/>
      <c r="IZW9" s="6"/>
      <c r="IZX9" s="6"/>
      <c r="IZY9" s="6"/>
      <c r="IZZ9" s="6"/>
      <c r="JAA9" s="6"/>
      <c r="JAB9" s="6"/>
      <c r="JAC9" s="6"/>
      <c r="JAD9" s="6"/>
      <c r="JAE9" s="6"/>
      <c r="JAF9" s="6"/>
      <c r="JAG9" s="6"/>
      <c r="JAH9" s="6"/>
      <c r="JAI9" s="6"/>
      <c r="JAJ9" s="6"/>
      <c r="JAK9" s="6"/>
      <c r="JAL9" s="6"/>
      <c r="JAM9" s="6"/>
      <c r="JAN9" s="6"/>
      <c r="JAO9" s="6"/>
      <c r="JAP9" s="6"/>
      <c r="JAQ9" s="6"/>
      <c r="JAR9" s="6"/>
      <c r="JAS9" s="6"/>
      <c r="JAT9" s="6"/>
      <c r="JAU9" s="6"/>
      <c r="JAV9" s="6"/>
      <c r="JAW9" s="6"/>
      <c r="JAX9" s="6"/>
      <c r="JAY9" s="6"/>
      <c r="JAZ9" s="6"/>
      <c r="JBA9" s="6"/>
      <c r="JBB9" s="6"/>
      <c r="JBC9" s="6"/>
      <c r="JBD9" s="6"/>
      <c r="JBE9" s="6"/>
      <c r="JBF9" s="6"/>
      <c r="JBG9" s="6"/>
      <c r="JBH9" s="6"/>
      <c r="JBI9" s="6"/>
      <c r="JBJ9" s="6"/>
      <c r="JBK9" s="6"/>
      <c r="JBL9" s="6"/>
      <c r="JBM9" s="6"/>
      <c r="JBN9" s="6"/>
      <c r="JBO9" s="6"/>
      <c r="JBP9" s="6"/>
      <c r="JBQ9" s="6"/>
      <c r="JBR9" s="6"/>
      <c r="JBS9" s="6"/>
      <c r="JBT9" s="6"/>
      <c r="JBU9" s="6"/>
      <c r="JBV9" s="6"/>
      <c r="JBW9" s="6"/>
      <c r="JBX9" s="6"/>
      <c r="JBY9" s="6"/>
      <c r="JBZ9" s="6"/>
      <c r="JCA9" s="6"/>
      <c r="JCB9" s="6"/>
      <c r="JCC9" s="6"/>
      <c r="JCD9" s="6"/>
      <c r="JCE9" s="6"/>
      <c r="JCF9" s="6"/>
      <c r="JCG9" s="6"/>
      <c r="JCH9" s="6"/>
      <c r="JCI9" s="6"/>
      <c r="JCJ9" s="6"/>
      <c r="JCK9" s="6"/>
      <c r="JCL9" s="6"/>
      <c r="JCM9" s="6"/>
      <c r="JCN9" s="6"/>
      <c r="JCO9" s="6"/>
      <c r="JCP9" s="6"/>
      <c r="JCQ9" s="6"/>
      <c r="JCR9" s="6"/>
      <c r="JCS9" s="6"/>
      <c r="JCT9" s="6"/>
      <c r="JCU9" s="6"/>
      <c r="JCV9" s="6"/>
      <c r="JCW9" s="6"/>
      <c r="JCX9" s="6"/>
      <c r="JCY9" s="6"/>
      <c r="JCZ9" s="6"/>
      <c r="JDA9" s="6"/>
      <c r="JDB9" s="6"/>
      <c r="JDC9" s="6"/>
      <c r="JDD9" s="6"/>
      <c r="JDE9" s="6"/>
      <c r="JDF9" s="6"/>
      <c r="JDG9" s="6"/>
      <c r="JDH9" s="6"/>
      <c r="JDI9" s="6"/>
      <c r="JDJ9" s="6"/>
      <c r="JDK9" s="6"/>
      <c r="JDL9" s="6"/>
      <c r="JDM9" s="6"/>
      <c r="JDN9" s="6"/>
      <c r="JDO9" s="6"/>
      <c r="JDP9" s="6"/>
      <c r="JDQ9" s="6"/>
      <c r="JDR9" s="6"/>
      <c r="JDS9" s="6"/>
      <c r="JDT9" s="6"/>
      <c r="JDU9" s="6"/>
      <c r="JDV9" s="6"/>
      <c r="JDW9" s="6"/>
      <c r="JDX9" s="6"/>
      <c r="JDY9" s="6"/>
      <c r="JDZ9" s="6"/>
      <c r="JEA9" s="6"/>
      <c r="JEB9" s="6"/>
      <c r="JEC9" s="6"/>
      <c r="JED9" s="6"/>
      <c r="JEE9" s="6"/>
      <c r="JEF9" s="6"/>
      <c r="JEG9" s="6"/>
      <c r="JEH9" s="6"/>
      <c r="JEI9" s="6"/>
      <c r="JEJ9" s="6"/>
      <c r="JEK9" s="6"/>
      <c r="JEL9" s="6"/>
      <c r="JEM9" s="6"/>
      <c r="JEN9" s="6"/>
      <c r="JEO9" s="6"/>
      <c r="JEP9" s="6"/>
      <c r="JEQ9" s="6"/>
      <c r="JER9" s="6"/>
      <c r="JES9" s="6"/>
      <c r="JET9" s="6"/>
      <c r="JEU9" s="6"/>
      <c r="JEV9" s="6"/>
      <c r="JEW9" s="6"/>
      <c r="JEX9" s="6"/>
      <c r="JEY9" s="6"/>
      <c r="JEZ9" s="6"/>
      <c r="JFA9" s="6"/>
      <c r="JFB9" s="6"/>
      <c r="JFC9" s="6"/>
      <c r="JFD9" s="6"/>
      <c r="JFE9" s="6"/>
      <c r="JFF9" s="6"/>
      <c r="JFG9" s="6"/>
      <c r="JFH9" s="6"/>
      <c r="JFI9" s="6"/>
      <c r="JFJ9" s="6"/>
      <c r="JFK9" s="6"/>
      <c r="JFL9" s="6"/>
      <c r="JFM9" s="6"/>
      <c r="JFN9" s="6"/>
      <c r="JFO9" s="6"/>
      <c r="JFP9" s="6"/>
      <c r="JFQ9" s="6"/>
      <c r="JFR9" s="6"/>
      <c r="JFS9" s="6"/>
      <c r="JFT9" s="6"/>
      <c r="JFU9" s="6"/>
      <c r="JFV9" s="6"/>
      <c r="JFW9" s="6"/>
      <c r="JFX9" s="6"/>
      <c r="JFY9" s="6"/>
      <c r="JFZ9" s="6"/>
      <c r="JGA9" s="6"/>
      <c r="JGB9" s="6"/>
      <c r="JGC9" s="6"/>
      <c r="JGD9" s="6"/>
      <c r="JGE9" s="6"/>
      <c r="JGF9" s="6"/>
      <c r="JGG9" s="6"/>
      <c r="JGH9" s="6"/>
      <c r="JGI9" s="6"/>
      <c r="JGJ9" s="6"/>
      <c r="JGK9" s="6"/>
      <c r="JGL9" s="6"/>
      <c r="JGM9" s="6"/>
      <c r="JGN9" s="6"/>
      <c r="JGO9" s="6"/>
      <c r="JGP9" s="6"/>
      <c r="JGQ9" s="6"/>
      <c r="JGR9" s="6"/>
      <c r="JGS9" s="6"/>
      <c r="JGT9" s="6"/>
      <c r="JGU9" s="6"/>
      <c r="JGV9" s="6"/>
      <c r="JGW9" s="6"/>
      <c r="JGX9" s="6"/>
      <c r="JGY9" s="6"/>
      <c r="JGZ9" s="6"/>
      <c r="JHA9" s="6"/>
      <c r="JHB9" s="6"/>
      <c r="JHC9" s="6"/>
      <c r="JHD9" s="6"/>
      <c r="JHE9" s="6"/>
      <c r="JHF9" s="6"/>
      <c r="JHG9" s="6"/>
      <c r="JHH9" s="6"/>
      <c r="JHI9" s="6"/>
      <c r="JHJ9" s="6"/>
      <c r="JHK9" s="6"/>
      <c r="JHL9" s="6"/>
      <c r="JHM9" s="6"/>
      <c r="JHN9" s="6"/>
      <c r="JHO9" s="6"/>
      <c r="JHP9" s="6"/>
      <c r="JHQ9" s="6"/>
      <c r="JHR9" s="6"/>
      <c r="JHS9" s="6"/>
      <c r="JHT9" s="6"/>
      <c r="JHU9" s="6"/>
      <c r="JHV9" s="6"/>
      <c r="JHW9" s="6"/>
      <c r="JHX9" s="6"/>
      <c r="JHY9" s="6"/>
      <c r="JHZ9" s="6"/>
      <c r="JIA9" s="6"/>
      <c r="JIB9" s="6"/>
      <c r="JIC9" s="6"/>
      <c r="JID9" s="6"/>
      <c r="JIE9" s="6"/>
      <c r="JIF9" s="6"/>
      <c r="JIG9" s="6"/>
      <c r="JIH9" s="6"/>
      <c r="JII9" s="6"/>
      <c r="JIJ9" s="6"/>
      <c r="JIK9" s="6"/>
      <c r="JIL9" s="6"/>
      <c r="JIM9" s="6"/>
      <c r="JIN9" s="6"/>
      <c r="JIO9" s="6"/>
      <c r="JIP9" s="6"/>
      <c r="JIQ9" s="6"/>
      <c r="JIR9" s="6"/>
      <c r="JIS9" s="6"/>
      <c r="JIT9" s="6"/>
      <c r="JIU9" s="6"/>
      <c r="JIV9" s="6"/>
      <c r="JIW9" s="6"/>
      <c r="JIX9" s="6"/>
      <c r="JIY9" s="6"/>
      <c r="JIZ9" s="6"/>
      <c r="JJA9" s="6"/>
      <c r="JJB9" s="6"/>
      <c r="JJC9" s="6"/>
      <c r="JJD9" s="6"/>
      <c r="JJE9" s="6"/>
      <c r="JJF9" s="6"/>
      <c r="JJG9" s="6"/>
      <c r="JJH9" s="6"/>
      <c r="JJI9" s="6"/>
      <c r="JJJ9" s="6"/>
      <c r="JJK9" s="6"/>
      <c r="JJL9" s="6"/>
      <c r="JJM9" s="6"/>
      <c r="JJN9" s="6"/>
      <c r="JJO9" s="6"/>
      <c r="JJP9" s="6"/>
      <c r="JJQ9" s="6"/>
      <c r="JJR9" s="6"/>
      <c r="JJS9" s="6"/>
      <c r="JJT9" s="6"/>
      <c r="JJU9" s="6"/>
      <c r="JJV9" s="6"/>
      <c r="JJW9" s="6"/>
      <c r="JJX9" s="6"/>
      <c r="JJY9" s="6"/>
      <c r="JJZ9" s="6"/>
      <c r="JKA9" s="6"/>
      <c r="JKB9" s="6"/>
      <c r="JKC9" s="6"/>
      <c r="JKD9" s="6"/>
      <c r="JKE9" s="6"/>
      <c r="JKF9" s="6"/>
      <c r="JKG9" s="6"/>
      <c r="JKH9" s="6"/>
      <c r="JKI9" s="6"/>
      <c r="JKJ9" s="6"/>
      <c r="JKK9" s="6"/>
      <c r="JKL9" s="6"/>
      <c r="JKM9" s="6"/>
      <c r="JKN9" s="6"/>
      <c r="JKO9" s="6"/>
      <c r="JKP9" s="6"/>
      <c r="JKQ9" s="6"/>
      <c r="JKR9" s="6"/>
      <c r="JKS9" s="6"/>
      <c r="JKT9" s="6"/>
      <c r="JKU9" s="6"/>
      <c r="JKV9" s="6"/>
      <c r="JKW9" s="6"/>
      <c r="JKX9" s="6"/>
      <c r="JKY9" s="6"/>
      <c r="JKZ9" s="6"/>
      <c r="JLA9" s="6"/>
      <c r="JLB9" s="6"/>
      <c r="JLC9" s="6"/>
      <c r="JLD9" s="6"/>
      <c r="JLE9" s="6"/>
      <c r="JLF9" s="6"/>
      <c r="JLG9" s="6"/>
      <c r="JLH9" s="6"/>
      <c r="JLI9" s="6"/>
      <c r="JLJ9" s="6"/>
      <c r="JLK9" s="6"/>
      <c r="JLL9" s="6"/>
      <c r="JLM9" s="6"/>
      <c r="JLN9" s="6"/>
      <c r="JLO9" s="6"/>
      <c r="JLP9" s="6"/>
      <c r="JLQ9" s="6"/>
      <c r="JLR9" s="6"/>
      <c r="JLS9" s="6"/>
      <c r="JLT9" s="6"/>
      <c r="JLU9" s="6"/>
      <c r="JLV9" s="6"/>
      <c r="JLW9" s="6"/>
      <c r="JLX9" s="6"/>
      <c r="JLY9" s="6"/>
      <c r="JLZ9" s="6"/>
      <c r="JMA9" s="6"/>
      <c r="JMB9" s="6"/>
      <c r="JMC9" s="6"/>
      <c r="JMD9" s="6"/>
      <c r="JME9" s="6"/>
      <c r="JMF9" s="6"/>
      <c r="JMG9" s="6"/>
      <c r="JMH9" s="6"/>
      <c r="JMI9" s="6"/>
      <c r="JMJ9" s="6"/>
      <c r="JMK9" s="6"/>
      <c r="JML9" s="6"/>
      <c r="JMM9" s="6"/>
      <c r="JMN9" s="6"/>
      <c r="JMO9" s="6"/>
      <c r="JMP9" s="6"/>
      <c r="JMQ9" s="6"/>
      <c r="JMR9" s="6"/>
      <c r="JMS9" s="6"/>
      <c r="JMT9" s="6"/>
      <c r="JMU9" s="6"/>
      <c r="JMV9" s="6"/>
      <c r="JMW9" s="6"/>
      <c r="JMX9" s="6"/>
      <c r="JMY9" s="6"/>
      <c r="JMZ9" s="6"/>
      <c r="JNA9" s="6"/>
      <c r="JNB9" s="6"/>
      <c r="JNC9" s="6"/>
      <c r="JND9" s="6"/>
      <c r="JNE9" s="6"/>
      <c r="JNF9" s="6"/>
      <c r="JNG9" s="6"/>
      <c r="JNH9" s="6"/>
      <c r="JNI9" s="6"/>
      <c r="JNJ9" s="6"/>
      <c r="JNK9" s="6"/>
      <c r="JNL9" s="6"/>
      <c r="JNM9" s="6"/>
      <c r="JNN9" s="6"/>
      <c r="JNO9" s="6"/>
      <c r="JNP9" s="6"/>
      <c r="JNQ9" s="6"/>
      <c r="JNR9" s="6"/>
      <c r="JNS9" s="6"/>
      <c r="JNT9" s="6"/>
      <c r="JNU9" s="6"/>
      <c r="JNV9" s="6"/>
      <c r="JNW9" s="6"/>
      <c r="JNX9" s="6"/>
      <c r="JNY9" s="6"/>
      <c r="JNZ9" s="6"/>
      <c r="JOA9" s="6"/>
      <c r="JOB9" s="6"/>
      <c r="JOC9" s="6"/>
      <c r="JOD9" s="6"/>
      <c r="JOE9" s="6"/>
      <c r="JOF9" s="6"/>
      <c r="JOG9" s="6"/>
      <c r="JOH9" s="6"/>
      <c r="JOI9" s="6"/>
      <c r="JOJ9" s="6"/>
      <c r="JOK9" s="6"/>
      <c r="JOL9" s="6"/>
      <c r="JOM9" s="6"/>
      <c r="JON9" s="6"/>
      <c r="JOO9" s="6"/>
      <c r="JOP9" s="6"/>
      <c r="JOQ9" s="6"/>
      <c r="JOR9" s="6"/>
      <c r="JOS9" s="6"/>
      <c r="JOT9" s="6"/>
      <c r="JOU9" s="6"/>
      <c r="JOV9" s="6"/>
      <c r="JOW9" s="6"/>
      <c r="JOX9" s="6"/>
      <c r="JOY9" s="6"/>
      <c r="JOZ9" s="6"/>
      <c r="JPA9" s="6"/>
      <c r="JPB9" s="6"/>
      <c r="JPC9" s="6"/>
      <c r="JPD9" s="6"/>
      <c r="JPE9" s="6"/>
      <c r="JPF9" s="6"/>
      <c r="JPG9" s="6"/>
      <c r="JPH9" s="6"/>
      <c r="JPI9" s="6"/>
      <c r="JPJ9" s="6"/>
      <c r="JPK9" s="6"/>
      <c r="JPL9" s="6"/>
      <c r="JPM9" s="6"/>
      <c r="JPN9" s="6"/>
      <c r="JPO9" s="6"/>
      <c r="JPP9" s="6"/>
      <c r="JPQ9" s="6"/>
      <c r="JPR9" s="6"/>
      <c r="JPS9" s="6"/>
      <c r="JPT9" s="6"/>
      <c r="JPU9" s="6"/>
      <c r="JPV9" s="6"/>
      <c r="JPW9" s="6"/>
      <c r="JPX9" s="6"/>
      <c r="JPY9" s="6"/>
      <c r="JPZ9" s="6"/>
      <c r="JQA9" s="6"/>
      <c r="JQB9" s="6"/>
      <c r="JQC9" s="6"/>
      <c r="JQD9" s="6"/>
      <c r="JQE9" s="6"/>
      <c r="JQF9" s="6"/>
      <c r="JQG9" s="6"/>
      <c r="JQH9" s="6"/>
      <c r="JQI9" s="6"/>
      <c r="JQJ9" s="6"/>
      <c r="JQK9" s="6"/>
      <c r="JQL9" s="6"/>
      <c r="JQM9" s="6"/>
      <c r="JQN9" s="6"/>
      <c r="JQO9" s="6"/>
      <c r="JQP9" s="6"/>
      <c r="JQQ9" s="6"/>
      <c r="JQR9" s="6"/>
      <c r="JQS9" s="6"/>
      <c r="JQT9" s="6"/>
      <c r="JQU9" s="6"/>
      <c r="JQV9" s="6"/>
      <c r="JQW9" s="6"/>
      <c r="JQX9" s="6"/>
      <c r="JQY9" s="6"/>
      <c r="JQZ9" s="6"/>
      <c r="JRA9" s="6"/>
      <c r="JRB9" s="6"/>
      <c r="JRC9" s="6"/>
      <c r="JRD9" s="6"/>
      <c r="JRE9" s="6"/>
      <c r="JRF9" s="6"/>
      <c r="JRG9" s="6"/>
      <c r="JRH9" s="6"/>
      <c r="JRI9" s="6"/>
      <c r="JRJ9" s="6"/>
      <c r="JRK9" s="6"/>
      <c r="JRL9" s="6"/>
      <c r="JRM9" s="6"/>
      <c r="JRN9" s="6"/>
      <c r="JRO9" s="6"/>
      <c r="JRP9" s="6"/>
      <c r="JRQ9" s="6"/>
      <c r="JRR9" s="6"/>
      <c r="JRS9" s="6"/>
      <c r="JRT9" s="6"/>
      <c r="JRU9" s="6"/>
      <c r="JRV9" s="6"/>
      <c r="JRW9" s="6"/>
      <c r="JRX9" s="6"/>
      <c r="JRY9" s="6"/>
      <c r="JRZ9" s="6"/>
      <c r="JSA9" s="6"/>
      <c r="JSB9" s="6"/>
      <c r="JSC9" s="6"/>
      <c r="JSD9" s="6"/>
      <c r="JSE9" s="6"/>
      <c r="JSF9" s="6"/>
      <c r="JSG9" s="6"/>
      <c r="JSH9" s="6"/>
      <c r="JSI9" s="6"/>
      <c r="JSJ9" s="6"/>
      <c r="JSK9" s="6"/>
      <c r="JSL9" s="6"/>
      <c r="JSM9" s="6"/>
      <c r="JSN9" s="6"/>
      <c r="JSO9" s="6"/>
      <c r="JSP9" s="6"/>
      <c r="JSQ9" s="6"/>
      <c r="JSR9" s="6"/>
      <c r="JSS9" s="6"/>
      <c r="JST9" s="6"/>
      <c r="JSU9" s="6"/>
      <c r="JSV9" s="6"/>
      <c r="JSW9" s="6"/>
      <c r="JSX9" s="6"/>
      <c r="JSY9" s="6"/>
      <c r="JSZ9" s="6"/>
      <c r="JTA9" s="6"/>
      <c r="JTB9" s="6"/>
      <c r="JTC9" s="6"/>
      <c r="JTD9" s="6"/>
      <c r="JTE9" s="6"/>
      <c r="JTF9" s="6"/>
      <c r="JTG9" s="6"/>
      <c r="JTH9" s="6"/>
      <c r="JTI9" s="6"/>
      <c r="JTJ9" s="6"/>
      <c r="JTK9" s="6"/>
      <c r="JTL9" s="6"/>
      <c r="JTM9" s="6"/>
      <c r="JTN9" s="6"/>
      <c r="JTO9" s="6"/>
      <c r="JTP9" s="6"/>
      <c r="JTQ9" s="6"/>
      <c r="JTR9" s="6"/>
      <c r="JTS9" s="6"/>
      <c r="JTT9" s="6"/>
      <c r="JTU9" s="6"/>
      <c r="JTV9" s="6"/>
      <c r="JTW9" s="6"/>
      <c r="JTX9" s="6"/>
      <c r="JTY9" s="6"/>
      <c r="JTZ9" s="6"/>
      <c r="JUA9" s="6"/>
      <c r="JUB9" s="6"/>
      <c r="JUC9" s="6"/>
      <c r="JUD9" s="6"/>
      <c r="JUE9" s="6"/>
      <c r="JUF9" s="6"/>
      <c r="JUG9" s="6"/>
      <c r="JUH9" s="6"/>
      <c r="JUI9" s="6"/>
      <c r="JUJ9" s="6"/>
      <c r="JUK9" s="6"/>
      <c r="JUL9" s="6"/>
      <c r="JUM9" s="6"/>
      <c r="JUN9" s="6"/>
      <c r="JUO9" s="6"/>
      <c r="JUP9" s="6"/>
      <c r="JUQ9" s="6"/>
      <c r="JUR9" s="6"/>
      <c r="JUS9" s="6"/>
      <c r="JUT9" s="6"/>
      <c r="JUU9" s="6"/>
      <c r="JUV9" s="6"/>
      <c r="JUW9" s="6"/>
      <c r="JUX9" s="6"/>
      <c r="JUY9" s="6"/>
      <c r="JUZ9" s="6"/>
      <c r="JVA9" s="6"/>
      <c r="JVB9" s="6"/>
      <c r="JVC9" s="6"/>
      <c r="JVD9" s="6"/>
      <c r="JVE9" s="6"/>
      <c r="JVF9" s="6"/>
      <c r="JVG9" s="6"/>
      <c r="JVH9" s="6"/>
      <c r="JVI9" s="6"/>
      <c r="JVJ9" s="6"/>
      <c r="JVK9" s="6"/>
      <c r="JVL9" s="6"/>
      <c r="JVM9" s="6"/>
      <c r="JVN9" s="6"/>
      <c r="JVO9" s="6"/>
      <c r="JVP9" s="6"/>
      <c r="JVQ9" s="6"/>
      <c r="JVR9" s="6"/>
      <c r="JVS9" s="6"/>
      <c r="JVT9" s="6"/>
      <c r="JVU9" s="6"/>
      <c r="JVV9" s="6"/>
      <c r="JVW9" s="6"/>
      <c r="JVX9" s="6"/>
      <c r="JVY9" s="6"/>
      <c r="JVZ9" s="6"/>
      <c r="JWA9" s="6"/>
      <c r="JWB9" s="6"/>
      <c r="JWC9" s="6"/>
      <c r="JWD9" s="6"/>
      <c r="JWE9" s="6"/>
      <c r="JWF9" s="6"/>
      <c r="JWG9" s="6"/>
      <c r="JWH9" s="6"/>
      <c r="JWI9" s="6"/>
      <c r="JWJ9" s="6"/>
      <c r="JWK9" s="6"/>
      <c r="JWL9" s="6"/>
      <c r="JWM9" s="6"/>
      <c r="JWN9" s="6"/>
      <c r="JWO9" s="6"/>
      <c r="JWP9" s="6"/>
      <c r="JWQ9" s="6"/>
      <c r="JWR9" s="6"/>
      <c r="JWS9" s="6"/>
      <c r="JWT9" s="6"/>
      <c r="JWU9" s="6"/>
      <c r="JWV9" s="6"/>
      <c r="JWW9" s="6"/>
      <c r="JWX9" s="6"/>
      <c r="JWY9" s="6"/>
      <c r="JWZ9" s="6"/>
      <c r="JXA9" s="6"/>
      <c r="JXB9" s="6"/>
      <c r="JXC9" s="6"/>
      <c r="JXD9" s="6"/>
      <c r="JXE9" s="6"/>
      <c r="JXF9" s="6"/>
      <c r="JXG9" s="6"/>
      <c r="JXH9" s="6"/>
      <c r="JXI9" s="6"/>
      <c r="JXJ9" s="6"/>
      <c r="JXK9" s="6"/>
      <c r="JXL9" s="6"/>
      <c r="JXM9" s="6"/>
      <c r="JXN9" s="6"/>
      <c r="JXO9" s="6"/>
      <c r="JXP9" s="6"/>
      <c r="JXQ9" s="6"/>
      <c r="JXR9" s="6"/>
      <c r="JXS9" s="6"/>
      <c r="JXT9" s="6"/>
      <c r="JXU9" s="6"/>
      <c r="JXV9" s="6"/>
      <c r="JXW9" s="6"/>
      <c r="JXX9" s="6"/>
      <c r="JXY9" s="6"/>
      <c r="JXZ9" s="6"/>
      <c r="JYA9" s="6"/>
      <c r="JYB9" s="6"/>
      <c r="JYC9" s="6"/>
      <c r="JYD9" s="6"/>
      <c r="JYE9" s="6"/>
      <c r="JYF9" s="6"/>
      <c r="JYG9" s="6"/>
      <c r="JYH9" s="6"/>
      <c r="JYI9" s="6"/>
      <c r="JYJ9" s="6"/>
      <c r="JYK9" s="6"/>
      <c r="JYL9" s="6"/>
      <c r="JYM9" s="6"/>
      <c r="JYN9" s="6"/>
      <c r="JYO9" s="6"/>
      <c r="JYP9" s="6"/>
      <c r="JYQ9" s="6"/>
      <c r="JYR9" s="6"/>
      <c r="JYS9" s="6"/>
      <c r="JYT9" s="6"/>
      <c r="JYU9" s="6"/>
      <c r="JYV9" s="6"/>
      <c r="JYW9" s="6"/>
      <c r="JYX9" s="6"/>
      <c r="JYY9" s="6"/>
      <c r="JYZ9" s="6"/>
      <c r="JZA9" s="6"/>
      <c r="JZB9" s="6"/>
      <c r="JZC9" s="6"/>
      <c r="JZD9" s="6"/>
      <c r="JZE9" s="6"/>
      <c r="JZF9" s="6"/>
      <c r="JZG9" s="6"/>
      <c r="JZH9" s="6"/>
      <c r="JZI9" s="6"/>
      <c r="JZJ9" s="6"/>
      <c r="JZK9" s="6"/>
      <c r="JZL9" s="6"/>
      <c r="JZM9" s="6"/>
      <c r="JZN9" s="6"/>
      <c r="JZO9" s="6"/>
      <c r="JZP9" s="6"/>
      <c r="JZQ9" s="6"/>
      <c r="JZR9" s="6"/>
      <c r="JZS9" s="6"/>
      <c r="JZT9" s="6"/>
      <c r="JZU9" s="6"/>
      <c r="JZV9" s="6"/>
      <c r="JZW9" s="6"/>
      <c r="JZX9" s="6"/>
      <c r="JZY9" s="6"/>
      <c r="JZZ9" s="6"/>
      <c r="KAA9" s="6"/>
      <c r="KAB9" s="6"/>
      <c r="KAC9" s="6"/>
      <c r="KAD9" s="6"/>
      <c r="KAE9" s="6"/>
      <c r="KAF9" s="6"/>
      <c r="KAG9" s="6"/>
      <c r="KAH9" s="6"/>
      <c r="KAI9" s="6"/>
      <c r="KAJ9" s="6"/>
      <c r="KAK9" s="6"/>
      <c r="KAL9" s="6"/>
      <c r="KAM9" s="6"/>
      <c r="KAN9" s="6"/>
      <c r="KAO9" s="6"/>
      <c r="KAP9" s="6"/>
      <c r="KAQ9" s="6"/>
      <c r="KAR9" s="6"/>
      <c r="KAS9" s="6"/>
      <c r="KAT9" s="6"/>
      <c r="KAU9" s="6"/>
      <c r="KAV9" s="6"/>
      <c r="KAW9" s="6"/>
      <c r="KAX9" s="6"/>
      <c r="KAY9" s="6"/>
      <c r="KAZ9" s="6"/>
      <c r="KBA9" s="6"/>
      <c r="KBB9" s="6"/>
      <c r="KBC9" s="6"/>
      <c r="KBD9" s="6"/>
      <c r="KBE9" s="6"/>
      <c r="KBF9" s="6"/>
      <c r="KBG9" s="6"/>
      <c r="KBH9" s="6"/>
      <c r="KBI9" s="6"/>
      <c r="KBJ9" s="6"/>
      <c r="KBK9" s="6"/>
      <c r="KBL9" s="6"/>
      <c r="KBM9" s="6"/>
      <c r="KBN9" s="6"/>
      <c r="KBO9" s="6"/>
      <c r="KBP9" s="6"/>
      <c r="KBQ9" s="6"/>
      <c r="KBR9" s="6"/>
      <c r="KBS9" s="6"/>
      <c r="KBT9" s="6"/>
      <c r="KBU9" s="6"/>
      <c r="KBV9" s="6"/>
      <c r="KBW9" s="6"/>
      <c r="KBX9" s="6"/>
      <c r="KBY9" s="6"/>
      <c r="KBZ9" s="6"/>
      <c r="KCA9" s="6"/>
      <c r="KCB9" s="6"/>
      <c r="KCC9" s="6"/>
      <c r="KCD9" s="6"/>
      <c r="KCE9" s="6"/>
      <c r="KCF9" s="6"/>
      <c r="KCG9" s="6"/>
      <c r="KCH9" s="6"/>
      <c r="KCI9" s="6"/>
      <c r="KCJ9" s="6"/>
      <c r="KCK9" s="6"/>
      <c r="KCL9" s="6"/>
      <c r="KCM9" s="6"/>
      <c r="KCN9" s="6"/>
      <c r="KCO9" s="6"/>
      <c r="KCP9" s="6"/>
      <c r="KCQ9" s="6"/>
      <c r="KCR9" s="6"/>
      <c r="KCS9" s="6"/>
      <c r="KCT9" s="6"/>
      <c r="KCU9" s="6"/>
      <c r="KCV9" s="6"/>
      <c r="KCW9" s="6"/>
      <c r="KCX9" s="6"/>
      <c r="KCY9" s="6"/>
      <c r="KCZ9" s="6"/>
      <c r="KDA9" s="6"/>
      <c r="KDB9" s="6"/>
      <c r="KDC9" s="6"/>
      <c r="KDD9" s="6"/>
      <c r="KDE9" s="6"/>
      <c r="KDF9" s="6"/>
      <c r="KDG9" s="6"/>
      <c r="KDH9" s="6"/>
      <c r="KDI9" s="6"/>
      <c r="KDJ9" s="6"/>
      <c r="KDK9" s="6"/>
      <c r="KDL9" s="6"/>
      <c r="KDM9" s="6"/>
      <c r="KDN9" s="6"/>
      <c r="KDO9" s="6"/>
      <c r="KDP9" s="6"/>
      <c r="KDQ9" s="6"/>
      <c r="KDR9" s="6"/>
      <c r="KDS9" s="6"/>
      <c r="KDT9" s="6"/>
      <c r="KDU9" s="6"/>
      <c r="KDV9" s="6"/>
      <c r="KDW9" s="6"/>
      <c r="KDX9" s="6"/>
      <c r="KDY9" s="6"/>
      <c r="KDZ9" s="6"/>
      <c r="KEA9" s="6"/>
      <c r="KEB9" s="6"/>
      <c r="KEC9" s="6"/>
      <c r="KED9" s="6"/>
      <c r="KEE9" s="6"/>
      <c r="KEF9" s="6"/>
      <c r="KEG9" s="6"/>
      <c r="KEH9" s="6"/>
      <c r="KEI9" s="6"/>
      <c r="KEJ9" s="6"/>
      <c r="KEK9" s="6"/>
      <c r="KEL9" s="6"/>
      <c r="KEM9" s="6"/>
      <c r="KEN9" s="6"/>
      <c r="KEO9" s="6"/>
      <c r="KEP9" s="6"/>
      <c r="KEQ9" s="6"/>
      <c r="KER9" s="6"/>
      <c r="KES9" s="6"/>
      <c r="KET9" s="6"/>
      <c r="KEU9" s="6"/>
      <c r="KEV9" s="6"/>
      <c r="KEW9" s="6"/>
      <c r="KEX9" s="6"/>
      <c r="KEY9" s="6"/>
      <c r="KEZ9" s="6"/>
      <c r="KFA9" s="6"/>
      <c r="KFB9" s="6"/>
      <c r="KFC9" s="6"/>
      <c r="KFD9" s="6"/>
      <c r="KFE9" s="6"/>
      <c r="KFF9" s="6"/>
      <c r="KFG9" s="6"/>
      <c r="KFH9" s="6"/>
      <c r="KFI9" s="6"/>
      <c r="KFJ9" s="6"/>
      <c r="KFK9" s="6"/>
      <c r="KFL9" s="6"/>
      <c r="KFM9" s="6"/>
      <c r="KFN9" s="6"/>
      <c r="KFO9" s="6"/>
      <c r="KFP9" s="6"/>
      <c r="KFQ9" s="6"/>
      <c r="KFR9" s="6"/>
      <c r="KFS9" s="6"/>
      <c r="KFT9" s="6"/>
      <c r="KFU9" s="6"/>
      <c r="KFV9" s="6"/>
      <c r="KFW9" s="6"/>
      <c r="KFX9" s="6"/>
      <c r="KFY9" s="6"/>
      <c r="KFZ9" s="6"/>
      <c r="KGA9" s="6"/>
      <c r="KGB9" s="6"/>
      <c r="KGC9" s="6"/>
      <c r="KGD9" s="6"/>
      <c r="KGE9" s="6"/>
      <c r="KGF9" s="6"/>
      <c r="KGG9" s="6"/>
      <c r="KGH9" s="6"/>
      <c r="KGI9" s="6"/>
      <c r="KGJ9" s="6"/>
      <c r="KGK9" s="6"/>
      <c r="KGL9" s="6"/>
      <c r="KGM9" s="6"/>
      <c r="KGN9" s="6"/>
      <c r="KGO9" s="6"/>
      <c r="KGP9" s="6"/>
      <c r="KGQ9" s="6"/>
      <c r="KGR9" s="6"/>
      <c r="KGS9" s="6"/>
      <c r="KGT9" s="6"/>
      <c r="KGU9" s="6"/>
      <c r="KGV9" s="6"/>
      <c r="KGW9" s="6"/>
      <c r="KGX9" s="6"/>
      <c r="KGY9" s="6"/>
      <c r="KGZ9" s="6"/>
      <c r="KHA9" s="6"/>
      <c r="KHB9" s="6"/>
      <c r="KHC9" s="6"/>
      <c r="KHD9" s="6"/>
      <c r="KHE9" s="6"/>
      <c r="KHF9" s="6"/>
      <c r="KHG9" s="6"/>
      <c r="KHH9" s="6"/>
      <c r="KHI9" s="6"/>
      <c r="KHJ9" s="6"/>
      <c r="KHK9" s="6"/>
      <c r="KHL9" s="6"/>
      <c r="KHM9" s="6"/>
      <c r="KHN9" s="6"/>
      <c r="KHO9" s="6"/>
      <c r="KHP9" s="6"/>
      <c r="KHQ9" s="6"/>
      <c r="KHR9" s="6"/>
      <c r="KHS9" s="6"/>
      <c r="KHT9" s="6"/>
      <c r="KHU9" s="6"/>
      <c r="KHV9" s="6"/>
      <c r="KHW9" s="6"/>
      <c r="KHX9" s="6"/>
      <c r="KHY9" s="6"/>
      <c r="KHZ9" s="6"/>
      <c r="KIA9" s="6"/>
      <c r="KIB9" s="6"/>
      <c r="KIC9" s="6"/>
      <c r="KID9" s="6"/>
      <c r="KIE9" s="6"/>
      <c r="KIF9" s="6"/>
      <c r="KIG9" s="6"/>
      <c r="KIH9" s="6"/>
      <c r="KII9" s="6"/>
      <c r="KIJ9" s="6"/>
      <c r="KIK9" s="6"/>
      <c r="KIL9" s="6"/>
      <c r="KIM9" s="6"/>
      <c r="KIN9" s="6"/>
      <c r="KIO9" s="6"/>
      <c r="KIP9" s="6"/>
      <c r="KIQ9" s="6"/>
      <c r="KIR9" s="6"/>
      <c r="KIS9" s="6"/>
      <c r="KIT9" s="6"/>
      <c r="KIU9" s="6"/>
      <c r="KIV9" s="6"/>
      <c r="KIW9" s="6"/>
      <c r="KIX9" s="6"/>
      <c r="KIY9" s="6"/>
      <c r="KIZ9" s="6"/>
      <c r="KJA9" s="6"/>
      <c r="KJB9" s="6"/>
      <c r="KJC9" s="6"/>
      <c r="KJD9" s="6"/>
      <c r="KJE9" s="6"/>
      <c r="KJF9" s="6"/>
      <c r="KJG9" s="6"/>
      <c r="KJH9" s="6"/>
      <c r="KJI9" s="6"/>
      <c r="KJJ9" s="6"/>
      <c r="KJK9" s="6"/>
      <c r="KJL9" s="6"/>
      <c r="KJM9" s="6"/>
      <c r="KJN9" s="6"/>
      <c r="KJO9" s="6"/>
      <c r="KJP9" s="6"/>
      <c r="KJQ9" s="6"/>
      <c r="KJR9" s="6"/>
      <c r="KJS9" s="6"/>
      <c r="KJT9" s="6"/>
      <c r="KJU9" s="6"/>
      <c r="KJV9" s="6"/>
      <c r="KJW9" s="6"/>
      <c r="KJX9" s="6"/>
      <c r="KJY9" s="6"/>
      <c r="KJZ9" s="6"/>
      <c r="KKA9" s="6"/>
      <c r="KKB9" s="6"/>
      <c r="KKC9" s="6"/>
      <c r="KKD9" s="6"/>
      <c r="KKE9" s="6"/>
      <c r="KKF9" s="6"/>
      <c r="KKG9" s="6"/>
      <c r="KKH9" s="6"/>
      <c r="KKI9" s="6"/>
      <c r="KKJ9" s="6"/>
      <c r="KKK9" s="6"/>
      <c r="KKL9" s="6"/>
      <c r="KKM9" s="6"/>
      <c r="KKN9" s="6"/>
      <c r="KKO9" s="6"/>
      <c r="KKP9" s="6"/>
      <c r="KKQ9" s="6"/>
      <c r="KKR9" s="6"/>
      <c r="KKS9" s="6"/>
      <c r="KKT9" s="6"/>
      <c r="KKU9" s="6"/>
      <c r="KKV9" s="6"/>
      <c r="KKW9" s="6"/>
      <c r="KKX9" s="6"/>
      <c r="KKY9" s="6"/>
      <c r="KKZ9" s="6"/>
      <c r="KLA9" s="6"/>
      <c r="KLB9" s="6"/>
      <c r="KLC9" s="6"/>
      <c r="KLD9" s="6"/>
      <c r="KLE9" s="6"/>
      <c r="KLF9" s="6"/>
      <c r="KLG9" s="6"/>
      <c r="KLH9" s="6"/>
      <c r="KLI9" s="6"/>
      <c r="KLJ9" s="6"/>
      <c r="KLK9" s="6"/>
      <c r="KLL9" s="6"/>
      <c r="KLM9" s="6"/>
      <c r="KLN9" s="6"/>
      <c r="KLO9" s="6"/>
      <c r="KLP9" s="6"/>
      <c r="KLQ9" s="6"/>
      <c r="KLR9" s="6"/>
      <c r="KLS9" s="6"/>
      <c r="KLT9" s="6"/>
      <c r="KLU9" s="6"/>
      <c r="KLV9" s="6"/>
      <c r="KLW9" s="6"/>
      <c r="KLX9" s="6"/>
      <c r="KLY9" s="6"/>
      <c r="KLZ9" s="6"/>
      <c r="KMA9" s="6"/>
      <c r="KMB9" s="6"/>
      <c r="KMC9" s="6"/>
      <c r="KMD9" s="6"/>
      <c r="KME9" s="6"/>
      <c r="KMF9" s="6"/>
      <c r="KMG9" s="6"/>
      <c r="KMH9" s="6"/>
      <c r="KMI9" s="6"/>
      <c r="KMJ9" s="6"/>
      <c r="KMK9" s="6"/>
      <c r="KML9" s="6"/>
      <c r="KMM9" s="6"/>
      <c r="KMN9" s="6"/>
      <c r="KMO9" s="6"/>
      <c r="KMP9" s="6"/>
      <c r="KMQ9" s="6"/>
      <c r="KMR9" s="6"/>
      <c r="KMS9" s="6"/>
      <c r="KMT9" s="6"/>
      <c r="KMU9" s="6"/>
      <c r="KMV9" s="6"/>
      <c r="KMW9" s="6"/>
      <c r="KMX9" s="6"/>
      <c r="KMY9" s="6"/>
      <c r="KMZ9" s="6"/>
      <c r="KNA9" s="6"/>
      <c r="KNB9" s="6"/>
      <c r="KNC9" s="6"/>
      <c r="KND9" s="6"/>
      <c r="KNE9" s="6"/>
      <c r="KNF9" s="6"/>
      <c r="KNG9" s="6"/>
      <c r="KNH9" s="6"/>
      <c r="KNI9" s="6"/>
      <c r="KNJ9" s="6"/>
      <c r="KNK9" s="6"/>
      <c r="KNL9" s="6"/>
      <c r="KNM9" s="6"/>
      <c r="KNN9" s="6"/>
      <c r="KNO9" s="6"/>
      <c r="KNP9" s="6"/>
      <c r="KNQ9" s="6"/>
      <c r="KNR9" s="6"/>
      <c r="KNS9" s="6"/>
      <c r="KNT9" s="6"/>
      <c r="KNU9" s="6"/>
      <c r="KNV9" s="6"/>
      <c r="KNW9" s="6"/>
      <c r="KNX9" s="6"/>
      <c r="KNY9" s="6"/>
      <c r="KNZ9" s="6"/>
      <c r="KOA9" s="6"/>
      <c r="KOB9" s="6"/>
      <c r="KOC9" s="6"/>
      <c r="KOD9" s="6"/>
      <c r="KOE9" s="6"/>
      <c r="KOF9" s="6"/>
      <c r="KOG9" s="6"/>
      <c r="KOH9" s="6"/>
      <c r="KOI9" s="6"/>
      <c r="KOJ9" s="6"/>
      <c r="KOK9" s="6"/>
      <c r="KOL9" s="6"/>
      <c r="KOM9" s="6"/>
      <c r="KON9" s="6"/>
      <c r="KOO9" s="6"/>
      <c r="KOP9" s="6"/>
      <c r="KOQ9" s="6"/>
      <c r="KOR9" s="6"/>
      <c r="KOS9" s="6"/>
      <c r="KOT9" s="6"/>
      <c r="KOU9" s="6"/>
      <c r="KOV9" s="6"/>
      <c r="KOW9" s="6"/>
      <c r="KOX9" s="6"/>
      <c r="KOY9" s="6"/>
      <c r="KOZ9" s="6"/>
      <c r="KPA9" s="6"/>
      <c r="KPB9" s="6"/>
      <c r="KPC9" s="6"/>
      <c r="KPD9" s="6"/>
      <c r="KPE9" s="6"/>
      <c r="KPF9" s="6"/>
      <c r="KPG9" s="6"/>
      <c r="KPH9" s="6"/>
      <c r="KPI9" s="6"/>
      <c r="KPJ9" s="6"/>
      <c r="KPK9" s="6"/>
      <c r="KPL9" s="6"/>
      <c r="KPM9" s="6"/>
      <c r="KPN9" s="6"/>
      <c r="KPO9" s="6"/>
      <c r="KPP9" s="6"/>
      <c r="KPQ9" s="6"/>
      <c r="KPR9" s="6"/>
      <c r="KPS9" s="6"/>
      <c r="KPT9" s="6"/>
      <c r="KPU9" s="6"/>
      <c r="KPV9" s="6"/>
      <c r="KPW9" s="6"/>
      <c r="KPX9" s="6"/>
      <c r="KPY9" s="6"/>
      <c r="KPZ9" s="6"/>
      <c r="KQA9" s="6"/>
      <c r="KQB9" s="6"/>
      <c r="KQC9" s="6"/>
      <c r="KQD9" s="6"/>
      <c r="KQE9" s="6"/>
      <c r="KQF9" s="6"/>
      <c r="KQG9" s="6"/>
      <c r="KQH9" s="6"/>
      <c r="KQI9" s="6"/>
      <c r="KQJ9" s="6"/>
      <c r="KQK9" s="6"/>
      <c r="KQL9" s="6"/>
      <c r="KQM9" s="6"/>
      <c r="KQN9" s="6"/>
      <c r="KQO9" s="6"/>
      <c r="KQP9" s="6"/>
      <c r="KQQ9" s="6"/>
      <c r="KQR9" s="6"/>
      <c r="KQS9" s="6"/>
      <c r="KQT9" s="6"/>
      <c r="KQU9" s="6"/>
      <c r="KQV9" s="6"/>
      <c r="KQW9" s="6"/>
      <c r="KQX9" s="6"/>
      <c r="KQY9" s="6"/>
      <c r="KQZ9" s="6"/>
      <c r="KRA9" s="6"/>
      <c r="KRB9" s="6"/>
      <c r="KRC9" s="6"/>
      <c r="KRD9" s="6"/>
      <c r="KRE9" s="6"/>
      <c r="KRF9" s="6"/>
      <c r="KRG9" s="6"/>
      <c r="KRH9" s="6"/>
      <c r="KRI9" s="6"/>
      <c r="KRJ9" s="6"/>
      <c r="KRK9" s="6"/>
      <c r="KRL9" s="6"/>
      <c r="KRM9" s="6"/>
      <c r="KRN9" s="6"/>
      <c r="KRO9" s="6"/>
      <c r="KRP9" s="6"/>
      <c r="KRQ9" s="6"/>
      <c r="KRR9" s="6"/>
      <c r="KRS9" s="6"/>
      <c r="KRT9" s="6"/>
      <c r="KRU9" s="6"/>
      <c r="KRV9" s="6"/>
      <c r="KRW9" s="6"/>
      <c r="KRX9" s="6"/>
      <c r="KRY9" s="6"/>
      <c r="KRZ9" s="6"/>
      <c r="KSA9" s="6"/>
      <c r="KSB9" s="6"/>
      <c r="KSC9" s="6"/>
      <c r="KSD9" s="6"/>
      <c r="KSE9" s="6"/>
      <c r="KSF9" s="6"/>
      <c r="KSG9" s="6"/>
      <c r="KSH9" s="6"/>
      <c r="KSI9" s="6"/>
      <c r="KSJ9" s="6"/>
      <c r="KSK9" s="6"/>
      <c r="KSL9" s="6"/>
      <c r="KSM9" s="6"/>
      <c r="KSN9" s="6"/>
      <c r="KSO9" s="6"/>
      <c r="KSP9" s="6"/>
      <c r="KSQ9" s="6"/>
      <c r="KSR9" s="6"/>
      <c r="KSS9" s="6"/>
      <c r="KST9" s="6"/>
      <c r="KSU9" s="6"/>
      <c r="KSV9" s="6"/>
      <c r="KSW9" s="6"/>
      <c r="KSX9" s="6"/>
      <c r="KSY9" s="6"/>
      <c r="KSZ9" s="6"/>
      <c r="KTA9" s="6"/>
      <c r="KTB9" s="6"/>
      <c r="KTC9" s="6"/>
      <c r="KTD9" s="6"/>
      <c r="KTE9" s="6"/>
      <c r="KTF9" s="6"/>
      <c r="KTG9" s="6"/>
      <c r="KTH9" s="6"/>
      <c r="KTI9" s="6"/>
      <c r="KTJ9" s="6"/>
      <c r="KTK9" s="6"/>
      <c r="KTL9" s="6"/>
      <c r="KTM9" s="6"/>
      <c r="KTN9" s="6"/>
      <c r="KTO9" s="6"/>
      <c r="KTP9" s="6"/>
      <c r="KTQ9" s="6"/>
      <c r="KTR9" s="6"/>
      <c r="KTS9" s="6"/>
      <c r="KTT9" s="6"/>
      <c r="KTU9" s="6"/>
      <c r="KTV9" s="6"/>
      <c r="KTW9" s="6"/>
      <c r="KTX9" s="6"/>
      <c r="KTY9" s="6"/>
      <c r="KTZ9" s="6"/>
      <c r="KUA9" s="6"/>
      <c r="KUB9" s="6"/>
      <c r="KUC9" s="6"/>
      <c r="KUD9" s="6"/>
      <c r="KUE9" s="6"/>
      <c r="KUF9" s="6"/>
      <c r="KUG9" s="6"/>
      <c r="KUH9" s="6"/>
      <c r="KUI9" s="6"/>
      <c r="KUJ9" s="6"/>
      <c r="KUK9" s="6"/>
      <c r="KUL9" s="6"/>
      <c r="KUM9" s="6"/>
      <c r="KUN9" s="6"/>
      <c r="KUO9" s="6"/>
      <c r="KUP9" s="6"/>
      <c r="KUQ9" s="6"/>
      <c r="KUR9" s="6"/>
      <c r="KUS9" s="6"/>
      <c r="KUT9" s="6"/>
      <c r="KUU9" s="6"/>
      <c r="KUV9" s="6"/>
      <c r="KUW9" s="6"/>
      <c r="KUX9" s="6"/>
      <c r="KUY9" s="6"/>
      <c r="KUZ9" s="6"/>
      <c r="KVA9" s="6"/>
      <c r="KVB9" s="6"/>
      <c r="KVC9" s="6"/>
      <c r="KVD9" s="6"/>
      <c r="KVE9" s="6"/>
      <c r="KVF9" s="6"/>
      <c r="KVG9" s="6"/>
      <c r="KVH9" s="6"/>
      <c r="KVI9" s="6"/>
      <c r="KVJ9" s="6"/>
      <c r="KVK9" s="6"/>
      <c r="KVL9" s="6"/>
      <c r="KVM9" s="6"/>
      <c r="KVN9" s="6"/>
      <c r="KVO9" s="6"/>
      <c r="KVP9" s="6"/>
      <c r="KVQ9" s="6"/>
      <c r="KVR9" s="6"/>
      <c r="KVS9" s="6"/>
      <c r="KVT9" s="6"/>
      <c r="KVU9" s="6"/>
      <c r="KVV9" s="6"/>
      <c r="KVW9" s="6"/>
      <c r="KVX9" s="6"/>
      <c r="KVY9" s="6"/>
      <c r="KVZ9" s="6"/>
      <c r="KWA9" s="6"/>
      <c r="KWB9" s="6"/>
      <c r="KWC9" s="6"/>
      <c r="KWD9" s="6"/>
      <c r="KWE9" s="6"/>
      <c r="KWF9" s="6"/>
      <c r="KWG9" s="6"/>
      <c r="KWH9" s="6"/>
      <c r="KWI9" s="6"/>
      <c r="KWJ9" s="6"/>
      <c r="KWK9" s="6"/>
      <c r="KWL9" s="6"/>
      <c r="KWM9" s="6"/>
      <c r="KWN9" s="6"/>
      <c r="KWO9" s="6"/>
      <c r="KWP9" s="6"/>
      <c r="KWQ9" s="6"/>
      <c r="KWR9" s="6"/>
      <c r="KWS9" s="6"/>
      <c r="KWT9" s="6"/>
      <c r="KWU9" s="6"/>
      <c r="KWV9" s="6"/>
      <c r="KWW9" s="6"/>
      <c r="KWX9" s="6"/>
      <c r="KWY9" s="6"/>
      <c r="KWZ9" s="6"/>
      <c r="KXA9" s="6"/>
      <c r="KXB9" s="6"/>
      <c r="KXC9" s="6"/>
      <c r="KXD9" s="6"/>
      <c r="KXE9" s="6"/>
      <c r="KXF9" s="6"/>
      <c r="KXG9" s="6"/>
      <c r="KXH9" s="6"/>
      <c r="KXI9" s="6"/>
      <c r="KXJ9" s="6"/>
      <c r="KXK9" s="6"/>
      <c r="KXL9" s="6"/>
      <c r="KXM9" s="6"/>
      <c r="KXN9" s="6"/>
      <c r="KXO9" s="6"/>
      <c r="KXP9" s="6"/>
      <c r="KXQ9" s="6"/>
      <c r="KXR9" s="6"/>
      <c r="KXS9" s="6"/>
      <c r="KXT9" s="6"/>
      <c r="KXU9" s="6"/>
      <c r="KXV9" s="6"/>
      <c r="KXW9" s="6"/>
      <c r="KXX9" s="6"/>
      <c r="KXY9" s="6"/>
      <c r="KXZ9" s="6"/>
      <c r="KYA9" s="6"/>
      <c r="KYB9" s="6"/>
      <c r="KYC9" s="6"/>
      <c r="KYD9" s="6"/>
      <c r="KYE9" s="6"/>
      <c r="KYF9" s="6"/>
      <c r="KYG9" s="6"/>
      <c r="KYH9" s="6"/>
      <c r="KYI9" s="6"/>
      <c r="KYJ9" s="6"/>
      <c r="KYK9" s="6"/>
      <c r="KYL9" s="6"/>
      <c r="KYM9" s="6"/>
      <c r="KYN9" s="6"/>
      <c r="KYO9" s="6"/>
      <c r="KYP9" s="6"/>
      <c r="KYQ9" s="6"/>
      <c r="KYR9" s="6"/>
      <c r="KYS9" s="6"/>
      <c r="KYT9" s="6"/>
      <c r="KYU9" s="6"/>
      <c r="KYV9" s="6"/>
      <c r="KYW9" s="6"/>
      <c r="KYX9" s="6"/>
      <c r="KYY9" s="6"/>
      <c r="KYZ9" s="6"/>
      <c r="KZA9" s="6"/>
      <c r="KZB9" s="6"/>
      <c r="KZC9" s="6"/>
      <c r="KZD9" s="6"/>
      <c r="KZE9" s="6"/>
      <c r="KZF9" s="6"/>
      <c r="KZG9" s="6"/>
      <c r="KZH9" s="6"/>
      <c r="KZI9" s="6"/>
      <c r="KZJ9" s="6"/>
      <c r="KZK9" s="6"/>
      <c r="KZL9" s="6"/>
      <c r="KZM9" s="6"/>
      <c r="KZN9" s="6"/>
      <c r="KZO9" s="6"/>
      <c r="KZP9" s="6"/>
      <c r="KZQ9" s="6"/>
      <c r="KZR9" s="6"/>
      <c r="KZS9" s="6"/>
      <c r="KZT9" s="6"/>
      <c r="KZU9" s="6"/>
      <c r="KZV9" s="6"/>
      <c r="KZW9" s="6"/>
      <c r="KZX9" s="6"/>
      <c r="KZY9" s="6"/>
      <c r="KZZ9" s="6"/>
      <c r="LAA9" s="6"/>
      <c r="LAB9" s="6"/>
      <c r="LAC9" s="6"/>
      <c r="LAD9" s="6"/>
      <c r="LAE9" s="6"/>
      <c r="LAF9" s="6"/>
      <c r="LAG9" s="6"/>
      <c r="LAH9" s="6"/>
      <c r="LAI9" s="6"/>
      <c r="LAJ9" s="6"/>
      <c r="LAK9" s="6"/>
      <c r="LAL9" s="6"/>
      <c r="LAM9" s="6"/>
      <c r="LAN9" s="6"/>
      <c r="LAO9" s="6"/>
      <c r="LAP9" s="6"/>
      <c r="LAQ9" s="6"/>
      <c r="LAR9" s="6"/>
      <c r="LAS9" s="6"/>
      <c r="LAT9" s="6"/>
      <c r="LAU9" s="6"/>
      <c r="LAV9" s="6"/>
      <c r="LAW9" s="6"/>
      <c r="LAX9" s="6"/>
      <c r="LAY9" s="6"/>
      <c r="LAZ9" s="6"/>
      <c r="LBA9" s="6"/>
      <c r="LBB9" s="6"/>
      <c r="LBC9" s="6"/>
      <c r="LBD9" s="6"/>
      <c r="LBE9" s="6"/>
      <c r="LBF9" s="6"/>
      <c r="LBG9" s="6"/>
      <c r="LBH9" s="6"/>
      <c r="LBI9" s="6"/>
      <c r="LBJ9" s="6"/>
      <c r="LBK9" s="6"/>
      <c r="LBL9" s="6"/>
      <c r="LBM9" s="6"/>
      <c r="LBN9" s="6"/>
      <c r="LBO9" s="6"/>
      <c r="LBP9" s="6"/>
      <c r="LBQ9" s="6"/>
      <c r="LBR9" s="6"/>
      <c r="LBS9" s="6"/>
      <c r="LBT9" s="6"/>
      <c r="LBU9" s="6"/>
      <c r="LBV9" s="6"/>
      <c r="LBW9" s="6"/>
      <c r="LBX9" s="6"/>
      <c r="LBY9" s="6"/>
      <c r="LBZ9" s="6"/>
      <c r="LCA9" s="6"/>
      <c r="LCB9" s="6"/>
      <c r="LCC9" s="6"/>
      <c r="LCD9" s="6"/>
      <c r="LCE9" s="6"/>
      <c r="LCF9" s="6"/>
      <c r="LCG9" s="6"/>
      <c r="LCH9" s="6"/>
      <c r="LCI9" s="6"/>
      <c r="LCJ9" s="6"/>
      <c r="LCK9" s="6"/>
      <c r="LCL9" s="6"/>
      <c r="LCM9" s="6"/>
      <c r="LCN9" s="6"/>
      <c r="LCO9" s="6"/>
      <c r="LCP9" s="6"/>
      <c r="LCQ9" s="6"/>
      <c r="LCR9" s="6"/>
      <c r="LCS9" s="6"/>
      <c r="LCT9" s="6"/>
      <c r="LCU9" s="6"/>
      <c r="LCV9" s="6"/>
      <c r="LCW9" s="6"/>
      <c r="LCX9" s="6"/>
      <c r="LCY9" s="6"/>
      <c r="LCZ9" s="6"/>
      <c r="LDA9" s="6"/>
      <c r="LDB9" s="6"/>
      <c r="LDC9" s="6"/>
      <c r="LDD9" s="6"/>
      <c r="LDE9" s="6"/>
      <c r="LDF9" s="6"/>
      <c r="LDG9" s="6"/>
      <c r="LDH9" s="6"/>
      <c r="LDI9" s="6"/>
      <c r="LDJ9" s="6"/>
      <c r="LDK9" s="6"/>
      <c r="LDL9" s="6"/>
      <c r="LDM9" s="6"/>
      <c r="LDN9" s="6"/>
      <c r="LDO9" s="6"/>
      <c r="LDP9" s="6"/>
      <c r="LDQ9" s="6"/>
      <c r="LDR9" s="6"/>
      <c r="LDS9" s="6"/>
      <c r="LDT9" s="6"/>
      <c r="LDU9" s="6"/>
      <c r="LDV9" s="6"/>
      <c r="LDW9" s="6"/>
      <c r="LDX9" s="6"/>
      <c r="LDY9" s="6"/>
      <c r="LDZ9" s="6"/>
      <c r="LEA9" s="6"/>
      <c r="LEB9" s="6"/>
      <c r="LEC9" s="6"/>
      <c r="LED9" s="6"/>
      <c r="LEE9" s="6"/>
      <c r="LEF9" s="6"/>
      <c r="LEG9" s="6"/>
      <c r="LEH9" s="6"/>
      <c r="LEI9" s="6"/>
      <c r="LEJ9" s="6"/>
      <c r="LEK9" s="6"/>
      <c r="LEL9" s="6"/>
      <c r="LEM9" s="6"/>
      <c r="LEN9" s="6"/>
      <c r="LEO9" s="6"/>
      <c r="LEP9" s="6"/>
      <c r="LEQ9" s="6"/>
      <c r="LER9" s="6"/>
      <c r="LES9" s="6"/>
      <c r="LET9" s="6"/>
      <c r="LEU9" s="6"/>
      <c r="LEV9" s="6"/>
      <c r="LEW9" s="6"/>
      <c r="LEX9" s="6"/>
      <c r="LEY9" s="6"/>
      <c r="LEZ9" s="6"/>
      <c r="LFA9" s="6"/>
      <c r="LFB9" s="6"/>
      <c r="LFC9" s="6"/>
      <c r="LFD9" s="6"/>
      <c r="LFE9" s="6"/>
      <c r="LFF9" s="6"/>
      <c r="LFG9" s="6"/>
      <c r="LFH9" s="6"/>
      <c r="LFI9" s="6"/>
      <c r="LFJ9" s="6"/>
      <c r="LFK9" s="6"/>
      <c r="LFL9" s="6"/>
      <c r="LFM9" s="6"/>
      <c r="LFN9" s="6"/>
      <c r="LFO9" s="6"/>
      <c r="LFP9" s="6"/>
      <c r="LFQ9" s="6"/>
      <c r="LFR9" s="6"/>
      <c r="LFS9" s="6"/>
      <c r="LFT9" s="6"/>
      <c r="LFU9" s="6"/>
      <c r="LFV9" s="6"/>
      <c r="LFW9" s="6"/>
      <c r="LFX9" s="6"/>
      <c r="LFY9" s="6"/>
      <c r="LFZ9" s="6"/>
      <c r="LGA9" s="6"/>
      <c r="LGB9" s="6"/>
      <c r="LGC9" s="6"/>
      <c r="LGD9" s="6"/>
      <c r="LGE9" s="6"/>
      <c r="LGF9" s="6"/>
      <c r="LGG9" s="6"/>
      <c r="LGH9" s="6"/>
      <c r="LGI9" s="6"/>
      <c r="LGJ9" s="6"/>
      <c r="LGK9" s="6"/>
      <c r="LGL9" s="6"/>
      <c r="LGM9" s="6"/>
      <c r="LGN9" s="6"/>
      <c r="LGO9" s="6"/>
      <c r="LGP9" s="6"/>
      <c r="LGQ9" s="6"/>
      <c r="LGR9" s="6"/>
      <c r="LGS9" s="6"/>
      <c r="LGT9" s="6"/>
      <c r="LGU9" s="6"/>
      <c r="LGV9" s="6"/>
      <c r="LGW9" s="6"/>
      <c r="LGX9" s="6"/>
      <c r="LGY9" s="6"/>
      <c r="LGZ9" s="6"/>
      <c r="LHA9" s="6"/>
      <c r="LHB9" s="6"/>
      <c r="LHC9" s="6"/>
      <c r="LHD9" s="6"/>
      <c r="LHE9" s="6"/>
      <c r="LHF9" s="6"/>
      <c r="LHG9" s="6"/>
      <c r="LHH9" s="6"/>
      <c r="LHI9" s="6"/>
      <c r="LHJ9" s="6"/>
      <c r="LHK9" s="6"/>
      <c r="LHL9" s="6"/>
      <c r="LHM9" s="6"/>
      <c r="LHN9" s="6"/>
      <c r="LHO9" s="6"/>
      <c r="LHP9" s="6"/>
      <c r="LHQ9" s="6"/>
      <c r="LHR9" s="6"/>
      <c r="LHS9" s="6"/>
      <c r="LHT9" s="6"/>
      <c r="LHU9" s="6"/>
      <c r="LHV9" s="6"/>
      <c r="LHW9" s="6"/>
      <c r="LHX9" s="6"/>
      <c r="LHY9" s="6"/>
      <c r="LHZ9" s="6"/>
      <c r="LIA9" s="6"/>
      <c r="LIB9" s="6"/>
      <c r="LIC9" s="6"/>
      <c r="LID9" s="6"/>
      <c r="LIE9" s="6"/>
      <c r="LIF9" s="6"/>
      <c r="LIG9" s="6"/>
      <c r="LIH9" s="6"/>
      <c r="LII9" s="6"/>
      <c r="LIJ9" s="6"/>
      <c r="LIK9" s="6"/>
      <c r="LIL9" s="6"/>
      <c r="LIM9" s="6"/>
      <c r="LIN9" s="6"/>
      <c r="LIO9" s="6"/>
      <c r="LIP9" s="6"/>
      <c r="LIQ9" s="6"/>
      <c r="LIR9" s="6"/>
      <c r="LIS9" s="6"/>
      <c r="LIT9" s="6"/>
      <c r="LIU9" s="6"/>
      <c r="LIV9" s="6"/>
      <c r="LIW9" s="6"/>
      <c r="LIX9" s="6"/>
      <c r="LIY9" s="6"/>
      <c r="LIZ9" s="6"/>
      <c r="LJA9" s="6"/>
      <c r="LJB9" s="6"/>
      <c r="LJC9" s="6"/>
      <c r="LJD9" s="6"/>
      <c r="LJE9" s="6"/>
      <c r="LJF9" s="6"/>
      <c r="LJG9" s="6"/>
      <c r="LJH9" s="6"/>
      <c r="LJI9" s="6"/>
      <c r="LJJ9" s="6"/>
      <c r="LJK9" s="6"/>
      <c r="LJL9" s="6"/>
      <c r="LJM9" s="6"/>
      <c r="LJN9" s="6"/>
      <c r="LJO9" s="6"/>
      <c r="LJP9" s="6"/>
      <c r="LJQ9" s="6"/>
      <c r="LJR9" s="6"/>
      <c r="LJS9" s="6"/>
      <c r="LJT9" s="6"/>
      <c r="LJU9" s="6"/>
      <c r="LJV9" s="6"/>
      <c r="LJW9" s="6"/>
      <c r="LJX9" s="6"/>
      <c r="LJY9" s="6"/>
      <c r="LJZ9" s="6"/>
      <c r="LKA9" s="6"/>
      <c r="LKB9" s="6"/>
      <c r="LKC9" s="6"/>
      <c r="LKD9" s="6"/>
      <c r="LKE9" s="6"/>
      <c r="LKF9" s="6"/>
      <c r="LKG9" s="6"/>
      <c r="LKH9" s="6"/>
      <c r="LKI9" s="6"/>
      <c r="LKJ9" s="6"/>
      <c r="LKK9" s="6"/>
      <c r="LKL9" s="6"/>
      <c r="LKM9" s="6"/>
      <c r="LKN9" s="6"/>
      <c r="LKO9" s="6"/>
      <c r="LKP9" s="6"/>
      <c r="LKQ9" s="6"/>
      <c r="LKR9" s="6"/>
      <c r="LKS9" s="6"/>
      <c r="LKT9" s="6"/>
      <c r="LKU9" s="6"/>
      <c r="LKV9" s="6"/>
      <c r="LKW9" s="6"/>
      <c r="LKX9" s="6"/>
      <c r="LKY9" s="6"/>
      <c r="LKZ9" s="6"/>
      <c r="LLA9" s="6"/>
      <c r="LLB9" s="6"/>
      <c r="LLC9" s="6"/>
      <c r="LLD9" s="6"/>
      <c r="LLE9" s="6"/>
      <c r="LLF9" s="6"/>
      <c r="LLG9" s="6"/>
      <c r="LLH9" s="6"/>
      <c r="LLI9" s="6"/>
      <c r="LLJ9" s="6"/>
      <c r="LLK9" s="6"/>
      <c r="LLL9" s="6"/>
      <c r="LLM9" s="6"/>
      <c r="LLN9" s="6"/>
      <c r="LLO9" s="6"/>
      <c r="LLP9" s="6"/>
      <c r="LLQ9" s="6"/>
      <c r="LLR9" s="6"/>
      <c r="LLS9" s="6"/>
      <c r="LLT9" s="6"/>
      <c r="LLU9" s="6"/>
      <c r="LLV9" s="6"/>
      <c r="LLW9" s="6"/>
      <c r="LLX9" s="6"/>
      <c r="LLY9" s="6"/>
      <c r="LLZ9" s="6"/>
      <c r="LMA9" s="6"/>
      <c r="LMB9" s="6"/>
      <c r="LMC9" s="6"/>
      <c r="LMD9" s="6"/>
      <c r="LME9" s="6"/>
      <c r="LMF9" s="6"/>
      <c r="LMG9" s="6"/>
      <c r="LMH9" s="6"/>
      <c r="LMI9" s="6"/>
      <c r="LMJ9" s="6"/>
      <c r="LMK9" s="6"/>
      <c r="LML9" s="6"/>
      <c r="LMM9" s="6"/>
      <c r="LMN9" s="6"/>
      <c r="LMO9" s="6"/>
      <c r="LMP9" s="6"/>
      <c r="LMQ9" s="6"/>
      <c r="LMR9" s="6"/>
      <c r="LMS9" s="6"/>
      <c r="LMT9" s="6"/>
      <c r="LMU9" s="6"/>
      <c r="LMV9" s="6"/>
      <c r="LMW9" s="6"/>
      <c r="LMX9" s="6"/>
      <c r="LMY9" s="6"/>
      <c r="LMZ9" s="6"/>
      <c r="LNA9" s="6"/>
      <c r="LNB9" s="6"/>
      <c r="LNC9" s="6"/>
      <c r="LND9" s="6"/>
      <c r="LNE9" s="6"/>
      <c r="LNF9" s="6"/>
      <c r="LNG9" s="6"/>
      <c r="LNH9" s="6"/>
      <c r="LNI9" s="6"/>
      <c r="LNJ9" s="6"/>
      <c r="LNK9" s="6"/>
      <c r="LNL9" s="6"/>
      <c r="LNM9" s="6"/>
      <c r="LNN9" s="6"/>
      <c r="LNO9" s="6"/>
      <c r="LNP9" s="6"/>
      <c r="LNQ9" s="6"/>
      <c r="LNR9" s="6"/>
      <c r="LNS9" s="6"/>
      <c r="LNT9" s="6"/>
      <c r="LNU9" s="6"/>
      <c r="LNV9" s="6"/>
      <c r="LNW9" s="6"/>
      <c r="LNX9" s="6"/>
      <c r="LNY9" s="6"/>
      <c r="LNZ9" s="6"/>
      <c r="LOA9" s="6"/>
      <c r="LOB9" s="6"/>
      <c r="LOC9" s="6"/>
      <c r="LOD9" s="6"/>
      <c r="LOE9" s="6"/>
      <c r="LOF9" s="6"/>
      <c r="LOG9" s="6"/>
      <c r="LOH9" s="6"/>
      <c r="LOI9" s="6"/>
      <c r="LOJ9" s="6"/>
      <c r="LOK9" s="6"/>
      <c r="LOL9" s="6"/>
      <c r="LOM9" s="6"/>
      <c r="LON9" s="6"/>
      <c r="LOO9" s="6"/>
      <c r="LOP9" s="6"/>
      <c r="LOQ9" s="6"/>
      <c r="LOR9" s="6"/>
      <c r="LOS9" s="6"/>
      <c r="LOT9" s="6"/>
      <c r="LOU9" s="6"/>
      <c r="LOV9" s="6"/>
      <c r="LOW9" s="6"/>
      <c r="LOX9" s="6"/>
      <c r="LOY9" s="6"/>
      <c r="LOZ9" s="6"/>
      <c r="LPA9" s="6"/>
      <c r="LPB9" s="6"/>
      <c r="LPC9" s="6"/>
      <c r="LPD9" s="6"/>
      <c r="LPE9" s="6"/>
      <c r="LPF9" s="6"/>
      <c r="LPG9" s="6"/>
      <c r="LPH9" s="6"/>
      <c r="LPI9" s="6"/>
      <c r="LPJ9" s="6"/>
      <c r="LPK9" s="6"/>
      <c r="LPL9" s="6"/>
      <c r="LPM9" s="6"/>
      <c r="LPN9" s="6"/>
      <c r="LPO9" s="6"/>
      <c r="LPP9" s="6"/>
      <c r="LPQ9" s="6"/>
      <c r="LPR9" s="6"/>
      <c r="LPS9" s="6"/>
      <c r="LPT9" s="6"/>
      <c r="LPU9" s="6"/>
      <c r="LPV9" s="6"/>
      <c r="LPW9" s="6"/>
      <c r="LPX9" s="6"/>
      <c r="LPY9" s="6"/>
      <c r="LPZ9" s="6"/>
      <c r="LQA9" s="6"/>
      <c r="LQB9" s="6"/>
      <c r="LQC9" s="6"/>
      <c r="LQD9" s="6"/>
      <c r="LQE9" s="6"/>
      <c r="LQF9" s="6"/>
      <c r="LQG9" s="6"/>
      <c r="LQH9" s="6"/>
      <c r="LQI9" s="6"/>
      <c r="LQJ9" s="6"/>
      <c r="LQK9" s="6"/>
      <c r="LQL9" s="6"/>
      <c r="LQM9" s="6"/>
      <c r="LQN9" s="6"/>
      <c r="LQO9" s="6"/>
      <c r="LQP9" s="6"/>
      <c r="LQQ9" s="6"/>
      <c r="LQR9" s="6"/>
      <c r="LQS9" s="6"/>
      <c r="LQT9" s="6"/>
      <c r="LQU9" s="6"/>
      <c r="LQV9" s="6"/>
      <c r="LQW9" s="6"/>
      <c r="LQX9" s="6"/>
      <c r="LQY9" s="6"/>
      <c r="LQZ9" s="6"/>
      <c r="LRA9" s="6"/>
      <c r="LRB9" s="6"/>
      <c r="LRC9" s="6"/>
      <c r="LRD9" s="6"/>
      <c r="LRE9" s="6"/>
      <c r="LRF9" s="6"/>
      <c r="LRG9" s="6"/>
      <c r="LRH9" s="6"/>
      <c r="LRI9" s="6"/>
      <c r="LRJ9" s="6"/>
      <c r="LRK9" s="6"/>
      <c r="LRL9" s="6"/>
      <c r="LRM9" s="6"/>
      <c r="LRN9" s="6"/>
      <c r="LRO9" s="6"/>
      <c r="LRP9" s="6"/>
      <c r="LRQ9" s="6"/>
      <c r="LRR9" s="6"/>
      <c r="LRS9" s="6"/>
      <c r="LRT9" s="6"/>
      <c r="LRU9" s="6"/>
      <c r="LRV9" s="6"/>
      <c r="LRW9" s="6"/>
      <c r="LRX9" s="6"/>
      <c r="LRY9" s="6"/>
      <c r="LRZ9" s="6"/>
      <c r="LSA9" s="6"/>
      <c r="LSB9" s="6"/>
      <c r="LSC9" s="6"/>
      <c r="LSD9" s="6"/>
      <c r="LSE9" s="6"/>
      <c r="LSF9" s="6"/>
      <c r="LSG9" s="6"/>
      <c r="LSH9" s="6"/>
      <c r="LSI9" s="6"/>
      <c r="LSJ9" s="6"/>
      <c r="LSK9" s="6"/>
      <c r="LSL9" s="6"/>
      <c r="LSM9" s="6"/>
      <c r="LSN9" s="6"/>
      <c r="LSO9" s="6"/>
      <c r="LSP9" s="6"/>
      <c r="LSQ9" s="6"/>
      <c r="LSR9" s="6"/>
      <c r="LSS9" s="6"/>
      <c r="LST9" s="6"/>
      <c r="LSU9" s="6"/>
      <c r="LSV9" s="6"/>
      <c r="LSW9" s="6"/>
      <c r="LSX9" s="6"/>
      <c r="LSY9" s="6"/>
      <c r="LSZ9" s="6"/>
      <c r="LTA9" s="6"/>
      <c r="LTB9" s="6"/>
      <c r="LTC9" s="6"/>
      <c r="LTD9" s="6"/>
      <c r="LTE9" s="6"/>
      <c r="LTF9" s="6"/>
      <c r="LTG9" s="6"/>
      <c r="LTH9" s="6"/>
      <c r="LTI9" s="6"/>
      <c r="LTJ9" s="6"/>
      <c r="LTK9" s="6"/>
      <c r="LTL9" s="6"/>
      <c r="LTM9" s="6"/>
      <c r="LTN9" s="6"/>
      <c r="LTO9" s="6"/>
      <c r="LTP9" s="6"/>
      <c r="LTQ9" s="6"/>
      <c r="LTR9" s="6"/>
      <c r="LTS9" s="6"/>
      <c r="LTT9" s="6"/>
      <c r="LTU9" s="6"/>
      <c r="LTV9" s="6"/>
      <c r="LTW9" s="6"/>
      <c r="LTX9" s="6"/>
      <c r="LTY9" s="6"/>
      <c r="LTZ9" s="6"/>
      <c r="LUA9" s="6"/>
      <c r="LUB9" s="6"/>
      <c r="LUC9" s="6"/>
      <c r="LUD9" s="6"/>
      <c r="LUE9" s="6"/>
      <c r="LUF9" s="6"/>
      <c r="LUG9" s="6"/>
      <c r="LUH9" s="6"/>
      <c r="LUI9" s="6"/>
      <c r="LUJ9" s="6"/>
      <c r="LUK9" s="6"/>
      <c r="LUL9" s="6"/>
      <c r="LUM9" s="6"/>
      <c r="LUN9" s="6"/>
      <c r="LUO9" s="6"/>
      <c r="LUP9" s="6"/>
      <c r="LUQ9" s="6"/>
      <c r="LUR9" s="6"/>
      <c r="LUS9" s="6"/>
      <c r="LUT9" s="6"/>
      <c r="LUU9" s="6"/>
      <c r="LUV9" s="6"/>
      <c r="LUW9" s="6"/>
      <c r="LUX9" s="6"/>
      <c r="LUY9" s="6"/>
      <c r="LUZ9" s="6"/>
      <c r="LVA9" s="6"/>
      <c r="LVB9" s="6"/>
      <c r="LVC9" s="6"/>
      <c r="LVD9" s="6"/>
      <c r="LVE9" s="6"/>
      <c r="LVF9" s="6"/>
      <c r="LVG9" s="6"/>
      <c r="LVH9" s="6"/>
      <c r="LVI9" s="6"/>
      <c r="LVJ9" s="6"/>
      <c r="LVK9" s="6"/>
      <c r="LVL9" s="6"/>
      <c r="LVM9" s="6"/>
      <c r="LVN9" s="6"/>
      <c r="LVO9" s="6"/>
      <c r="LVP9" s="6"/>
      <c r="LVQ9" s="6"/>
      <c r="LVR9" s="6"/>
      <c r="LVS9" s="6"/>
      <c r="LVT9" s="6"/>
      <c r="LVU9" s="6"/>
      <c r="LVV9" s="6"/>
      <c r="LVW9" s="6"/>
      <c r="LVX9" s="6"/>
      <c r="LVY9" s="6"/>
      <c r="LVZ9" s="6"/>
      <c r="LWA9" s="6"/>
      <c r="LWB9" s="6"/>
      <c r="LWC9" s="6"/>
      <c r="LWD9" s="6"/>
      <c r="LWE9" s="6"/>
      <c r="LWF9" s="6"/>
      <c r="LWG9" s="6"/>
      <c r="LWH9" s="6"/>
      <c r="LWI9" s="6"/>
      <c r="LWJ9" s="6"/>
      <c r="LWK9" s="6"/>
      <c r="LWL9" s="6"/>
      <c r="LWM9" s="6"/>
      <c r="LWN9" s="6"/>
      <c r="LWO9" s="6"/>
      <c r="LWP9" s="6"/>
      <c r="LWQ9" s="6"/>
      <c r="LWR9" s="6"/>
      <c r="LWS9" s="6"/>
      <c r="LWT9" s="6"/>
      <c r="LWU9" s="6"/>
      <c r="LWV9" s="6"/>
      <c r="LWW9" s="6"/>
      <c r="LWX9" s="6"/>
      <c r="LWY9" s="6"/>
      <c r="LWZ9" s="6"/>
      <c r="LXA9" s="6"/>
      <c r="LXB9" s="6"/>
      <c r="LXC9" s="6"/>
      <c r="LXD9" s="6"/>
      <c r="LXE9" s="6"/>
      <c r="LXF9" s="6"/>
      <c r="LXG9" s="6"/>
      <c r="LXH9" s="6"/>
      <c r="LXI9" s="6"/>
      <c r="LXJ9" s="6"/>
      <c r="LXK9" s="6"/>
      <c r="LXL9" s="6"/>
      <c r="LXM9" s="6"/>
      <c r="LXN9" s="6"/>
      <c r="LXO9" s="6"/>
      <c r="LXP9" s="6"/>
      <c r="LXQ9" s="6"/>
      <c r="LXR9" s="6"/>
      <c r="LXS9" s="6"/>
      <c r="LXT9" s="6"/>
      <c r="LXU9" s="6"/>
      <c r="LXV9" s="6"/>
      <c r="LXW9" s="6"/>
      <c r="LXX9" s="6"/>
      <c r="LXY9" s="6"/>
      <c r="LXZ9" s="6"/>
      <c r="LYA9" s="6"/>
      <c r="LYB9" s="6"/>
      <c r="LYC9" s="6"/>
      <c r="LYD9" s="6"/>
      <c r="LYE9" s="6"/>
      <c r="LYF9" s="6"/>
      <c r="LYG9" s="6"/>
      <c r="LYH9" s="6"/>
      <c r="LYI9" s="6"/>
      <c r="LYJ9" s="6"/>
      <c r="LYK9" s="6"/>
      <c r="LYL9" s="6"/>
      <c r="LYM9" s="6"/>
      <c r="LYN9" s="6"/>
      <c r="LYO9" s="6"/>
      <c r="LYP9" s="6"/>
      <c r="LYQ9" s="6"/>
      <c r="LYR9" s="6"/>
      <c r="LYS9" s="6"/>
      <c r="LYT9" s="6"/>
      <c r="LYU9" s="6"/>
      <c r="LYV9" s="6"/>
      <c r="LYW9" s="6"/>
      <c r="LYX9" s="6"/>
      <c r="LYY9" s="6"/>
      <c r="LYZ9" s="6"/>
      <c r="LZA9" s="6"/>
      <c r="LZB9" s="6"/>
      <c r="LZC9" s="6"/>
      <c r="LZD9" s="6"/>
      <c r="LZE9" s="6"/>
      <c r="LZF9" s="6"/>
      <c r="LZG9" s="6"/>
      <c r="LZH9" s="6"/>
      <c r="LZI9" s="6"/>
      <c r="LZJ9" s="6"/>
      <c r="LZK9" s="6"/>
      <c r="LZL9" s="6"/>
      <c r="LZM9" s="6"/>
      <c r="LZN9" s="6"/>
      <c r="LZO9" s="6"/>
      <c r="LZP9" s="6"/>
      <c r="LZQ9" s="6"/>
      <c r="LZR9" s="6"/>
      <c r="LZS9" s="6"/>
      <c r="LZT9" s="6"/>
      <c r="LZU9" s="6"/>
      <c r="LZV9" s="6"/>
      <c r="LZW9" s="6"/>
      <c r="LZX9" s="6"/>
      <c r="LZY9" s="6"/>
      <c r="LZZ9" s="6"/>
      <c r="MAA9" s="6"/>
      <c r="MAB9" s="6"/>
      <c r="MAC9" s="6"/>
      <c r="MAD9" s="6"/>
      <c r="MAE9" s="6"/>
      <c r="MAF9" s="6"/>
      <c r="MAG9" s="6"/>
      <c r="MAH9" s="6"/>
      <c r="MAI9" s="6"/>
      <c r="MAJ9" s="6"/>
      <c r="MAK9" s="6"/>
      <c r="MAL9" s="6"/>
      <c r="MAM9" s="6"/>
      <c r="MAN9" s="6"/>
      <c r="MAO9" s="6"/>
      <c r="MAP9" s="6"/>
      <c r="MAQ9" s="6"/>
      <c r="MAR9" s="6"/>
      <c r="MAS9" s="6"/>
      <c r="MAT9" s="6"/>
      <c r="MAU9" s="6"/>
      <c r="MAV9" s="6"/>
      <c r="MAW9" s="6"/>
      <c r="MAX9" s="6"/>
      <c r="MAY9" s="6"/>
      <c r="MAZ9" s="6"/>
      <c r="MBA9" s="6"/>
      <c r="MBB9" s="6"/>
      <c r="MBC9" s="6"/>
      <c r="MBD9" s="6"/>
      <c r="MBE9" s="6"/>
      <c r="MBF9" s="6"/>
      <c r="MBG9" s="6"/>
      <c r="MBH9" s="6"/>
      <c r="MBI9" s="6"/>
      <c r="MBJ9" s="6"/>
      <c r="MBK9" s="6"/>
      <c r="MBL9" s="6"/>
      <c r="MBM9" s="6"/>
      <c r="MBN9" s="6"/>
      <c r="MBO9" s="6"/>
      <c r="MBP9" s="6"/>
      <c r="MBQ9" s="6"/>
      <c r="MBR9" s="6"/>
      <c r="MBS9" s="6"/>
      <c r="MBT9" s="6"/>
      <c r="MBU9" s="6"/>
      <c r="MBV9" s="6"/>
      <c r="MBW9" s="6"/>
      <c r="MBX9" s="6"/>
      <c r="MBY9" s="6"/>
      <c r="MBZ9" s="6"/>
      <c r="MCA9" s="6"/>
      <c r="MCB9" s="6"/>
      <c r="MCC9" s="6"/>
      <c r="MCD9" s="6"/>
      <c r="MCE9" s="6"/>
      <c r="MCF9" s="6"/>
      <c r="MCG9" s="6"/>
      <c r="MCH9" s="6"/>
      <c r="MCI9" s="6"/>
      <c r="MCJ9" s="6"/>
      <c r="MCK9" s="6"/>
      <c r="MCL9" s="6"/>
      <c r="MCM9" s="6"/>
      <c r="MCN9" s="6"/>
      <c r="MCO9" s="6"/>
      <c r="MCP9" s="6"/>
      <c r="MCQ9" s="6"/>
      <c r="MCR9" s="6"/>
      <c r="MCS9" s="6"/>
      <c r="MCT9" s="6"/>
      <c r="MCU9" s="6"/>
      <c r="MCV9" s="6"/>
      <c r="MCW9" s="6"/>
      <c r="MCX9" s="6"/>
      <c r="MCY9" s="6"/>
      <c r="MCZ9" s="6"/>
      <c r="MDA9" s="6"/>
      <c r="MDB9" s="6"/>
      <c r="MDC9" s="6"/>
      <c r="MDD9" s="6"/>
      <c r="MDE9" s="6"/>
      <c r="MDF9" s="6"/>
      <c r="MDG9" s="6"/>
      <c r="MDH9" s="6"/>
      <c r="MDI9" s="6"/>
      <c r="MDJ9" s="6"/>
      <c r="MDK9" s="6"/>
      <c r="MDL9" s="6"/>
      <c r="MDM9" s="6"/>
      <c r="MDN9" s="6"/>
      <c r="MDO9" s="6"/>
      <c r="MDP9" s="6"/>
      <c r="MDQ9" s="6"/>
      <c r="MDR9" s="6"/>
      <c r="MDS9" s="6"/>
      <c r="MDT9" s="6"/>
      <c r="MDU9" s="6"/>
      <c r="MDV9" s="6"/>
      <c r="MDW9" s="6"/>
      <c r="MDX9" s="6"/>
      <c r="MDY9" s="6"/>
      <c r="MDZ9" s="6"/>
      <c r="MEA9" s="6"/>
      <c r="MEB9" s="6"/>
      <c r="MEC9" s="6"/>
      <c r="MED9" s="6"/>
      <c r="MEE9" s="6"/>
      <c r="MEF9" s="6"/>
      <c r="MEG9" s="6"/>
      <c r="MEH9" s="6"/>
      <c r="MEI9" s="6"/>
      <c r="MEJ9" s="6"/>
      <c r="MEK9" s="6"/>
      <c r="MEL9" s="6"/>
      <c r="MEM9" s="6"/>
      <c r="MEN9" s="6"/>
      <c r="MEO9" s="6"/>
      <c r="MEP9" s="6"/>
      <c r="MEQ9" s="6"/>
      <c r="MER9" s="6"/>
      <c r="MES9" s="6"/>
      <c r="MET9" s="6"/>
      <c r="MEU9" s="6"/>
      <c r="MEV9" s="6"/>
      <c r="MEW9" s="6"/>
      <c r="MEX9" s="6"/>
      <c r="MEY9" s="6"/>
      <c r="MEZ9" s="6"/>
      <c r="MFA9" s="6"/>
      <c r="MFB9" s="6"/>
      <c r="MFC9" s="6"/>
      <c r="MFD9" s="6"/>
      <c r="MFE9" s="6"/>
      <c r="MFF9" s="6"/>
      <c r="MFG9" s="6"/>
      <c r="MFH9" s="6"/>
      <c r="MFI9" s="6"/>
      <c r="MFJ9" s="6"/>
      <c r="MFK9" s="6"/>
      <c r="MFL9" s="6"/>
      <c r="MFM9" s="6"/>
      <c r="MFN9" s="6"/>
      <c r="MFO9" s="6"/>
      <c r="MFP9" s="6"/>
      <c r="MFQ9" s="6"/>
      <c r="MFR9" s="6"/>
      <c r="MFS9" s="6"/>
      <c r="MFT9" s="6"/>
      <c r="MFU9" s="6"/>
      <c r="MFV9" s="6"/>
      <c r="MFW9" s="6"/>
      <c r="MFX9" s="6"/>
      <c r="MFY9" s="6"/>
      <c r="MFZ9" s="6"/>
      <c r="MGA9" s="6"/>
      <c r="MGB9" s="6"/>
      <c r="MGC9" s="6"/>
      <c r="MGD9" s="6"/>
      <c r="MGE9" s="6"/>
      <c r="MGF9" s="6"/>
      <c r="MGG9" s="6"/>
      <c r="MGH9" s="6"/>
      <c r="MGI9" s="6"/>
      <c r="MGJ9" s="6"/>
      <c r="MGK9" s="6"/>
      <c r="MGL9" s="6"/>
      <c r="MGM9" s="6"/>
      <c r="MGN9" s="6"/>
      <c r="MGO9" s="6"/>
      <c r="MGP9" s="6"/>
      <c r="MGQ9" s="6"/>
      <c r="MGR9" s="6"/>
      <c r="MGS9" s="6"/>
      <c r="MGT9" s="6"/>
      <c r="MGU9" s="6"/>
      <c r="MGV9" s="6"/>
      <c r="MGW9" s="6"/>
      <c r="MGX9" s="6"/>
      <c r="MGY9" s="6"/>
      <c r="MGZ9" s="6"/>
      <c r="MHA9" s="6"/>
      <c r="MHB9" s="6"/>
      <c r="MHC9" s="6"/>
      <c r="MHD9" s="6"/>
      <c r="MHE9" s="6"/>
      <c r="MHF9" s="6"/>
      <c r="MHG9" s="6"/>
      <c r="MHH9" s="6"/>
      <c r="MHI9" s="6"/>
      <c r="MHJ9" s="6"/>
      <c r="MHK9" s="6"/>
      <c r="MHL9" s="6"/>
      <c r="MHM9" s="6"/>
      <c r="MHN9" s="6"/>
      <c r="MHO9" s="6"/>
      <c r="MHP9" s="6"/>
      <c r="MHQ9" s="6"/>
      <c r="MHR9" s="6"/>
      <c r="MHS9" s="6"/>
      <c r="MHT9" s="6"/>
      <c r="MHU9" s="6"/>
      <c r="MHV9" s="6"/>
      <c r="MHW9" s="6"/>
      <c r="MHX9" s="6"/>
      <c r="MHY9" s="6"/>
      <c r="MHZ9" s="6"/>
      <c r="MIA9" s="6"/>
      <c r="MIB9" s="6"/>
      <c r="MIC9" s="6"/>
      <c r="MID9" s="6"/>
      <c r="MIE9" s="6"/>
      <c r="MIF9" s="6"/>
      <c r="MIG9" s="6"/>
      <c r="MIH9" s="6"/>
      <c r="MII9" s="6"/>
      <c r="MIJ9" s="6"/>
      <c r="MIK9" s="6"/>
      <c r="MIL9" s="6"/>
      <c r="MIM9" s="6"/>
      <c r="MIN9" s="6"/>
      <c r="MIO9" s="6"/>
      <c r="MIP9" s="6"/>
      <c r="MIQ9" s="6"/>
      <c r="MIR9" s="6"/>
      <c r="MIS9" s="6"/>
      <c r="MIT9" s="6"/>
      <c r="MIU9" s="6"/>
      <c r="MIV9" s="6"/>
      <c r="MIW9" s="6"/>
      <c r="MIX9" s="6"/>
      <c r="MIY9" s="6"/>
      <c r="MIZ9" s="6"/>
      <c r="MJA9" s="6"/>
      <c r="MJB9" s="6"/>
      <c r="MJC9" s="6"/>
      <c r="MJD9" s="6"/>
      <c r="MJE9" s="6"/>
      <c r="MJF9" s="6"/>
      <c r="MJG9" s="6"/>
      <c r="MJH9" s="6"/>
      <c r="MJI9" s="6"/>
      <c r="MJJ9" s="6"/>
      <c r="MJK9" s="6"/>
      <c r="MJL9" s="6"/>
      <c r="MJM9" s="6"/>
      <c r="MJN9" s="6"/>
      <c r="MJO9" s="6"/>
      <c r="MJP9" s="6"/>
      <c r="MJQ9" s="6"/>
      <c r="MJR9" s="6"/>
      <c r="MJS9" s="6"/>
      <c r="MJT9" s="6"/>
      <c r="MJU9" s="6"/>
      <c r="MJV9" s="6"/>
      <c r="MJW9" s="6"/>
      <c r="MJX9" s="6"/>
      <c r="MJY9" s="6"/>
      <c r="MJZ9" s="6"/>
      <c r="MKA9" s="6"/>
      <c r="MKB9" s="6"/>
      <c r="MKC9" s="6"/>
      <c r="MKD9" s="6"/>
      <c r="MKE9" s="6"/>
      <c r="MKF9" s="6"/>
      <c r="MKG9" s="6"/>
      <c r="MKH9" s="6"/>
      <c r="MKI9" s="6"/>
      <c r="MKJ9" s="6"/>
      <c r="MKK9" s="6"/>
      <c r="MKL9" s="6"/>
      <c r="MKM9" s="6"/>
      <c r="MKN9" s="6"/>
      <c r="MKO9" s="6"/>
      <c r="MKP9" s="6"/>
      <c r="MKQ9" s="6"/>
      <c r="MKR9" s="6"/>
      <c r="MKS9" s="6"/>
      <c r="MKT9" s="6"/>
      <c r="MKU9" s="6"/>
      <c r="MKV9" s="6"/>
      <c r="MKW9" s="6"/>
      <c r="MKX9" s="6"/>
      <c r="MKY9" s="6"/>
      <c r="MKZ9" s="6"/>
      <c r="MLA9" s="6"/>
      <c r="MLB9" s="6"/>
      <c r="MLC9" s="6"/>
      <c r="MLD9" s="6"/>
      <c r="MLE9" s="6"/>
      <c r="MLF9" s="6"/>
      <c r="MLG9" s="6"/>
      <c r="MLH9" s="6"/>
      <c r="MLI9" s="6"/>
      <c r="MLJ9" s="6"/>
      <c r="MLK9" s="6"/>
      <c r="MLL9" s="6"/>
      <c r="MLM9" s="6"/>
      <c r="MLN9" s="6"/>
      <c r="MLO9" s="6"/>
      <c r="MLP9" s="6"/>
      <c r="MLQ9" s="6"/>
      <c r="MLR9" s="6"/>
      <c r="MLS9" s="6"/>
      <c r="MLT9" s="6"/>
      <c r="MLU9" s="6"/>
      <c r="MLV9" s="6"/>
      <c r="MLW9" s="6"/>
      <c r="MLX9" s="6"/>
      <c r="MLY9" s="6"/>
      <c r="MLZ9" s="6"/>
      <c r="MMA9" s="6"/>
      <c r="MMB9" s="6"/>
      <c r="MMC9" s="6"/>
      <c r="MMD9" s="6"/>
      <c r="MME9" s="6"/>
      <c r="MMF9" s="6"/>
      <c r="MMG9" s="6"/>
      <c r="MMH9" s="6"/>
      <c r="MMI9" s="6"/>
      <c r="MMJ9" s="6"/>
      <c r="MMK9" s="6"/>
      <c r="MML9" s="6"/>
      <c r="MMM9" s="6"/>
      <c r="MMN9" s="6"/>
      <c r="MMO9" s="6"/>
      <c r="MMP9" s="6"/>
      <c r="MMQ9" s="6"/>
      <c r="MMR9" s="6"/>
      <c r="MMS9" s="6"/>
      <c r="MMT9" s="6"/>
      <c r="MMU9" s="6"/>
      <c r="MMV9" s="6"/>
      <c r="MMW9" s="6"/>
      <c r="MMX9" s="6"/>
      <c r="MMY9" s="6"/>
      <c r="MMZ9" s="6"/>
      <c r="MNA9" s="6"/>
      <c r="MNB9" s="6"/>
      <c r="MNC9" s="6"/>
      <c r="MND9" s="6"/>
      <c r="MNE9" s="6"/>
      <c r="MNF9" s="6"/>
      <c r="MNG9" s="6"/>
      <c r="MNH9" s="6"/>
      <c r="MNI9" s="6"/>
      <c r="MNJ9" s="6"/>
      <c r="MNK9" s="6"/>
      <c r="MNL9" s="6"/>
      <c r="MNM9" s="6"/>
      <c r="MNN9" s="6"/>
      <c r="MNO9" s="6"/>
      <c r="MNP9" s="6"/>
      <c r="MNQ9" s="6"/>
      <c r="MNR9" s="6"/>
      <c r="MNS9" s="6"/>
      <c r="MNT9" s="6"/>
      <c r="MNU9" s="6"/>
      <c r="MNV9" s="6"/>
      <c r="MNW9" s="6"/>
      <c r="MNX9" s="6"/>
      <c r="MNY9" s="6"/>
      <c r="MNZ9" s="6"/>
      <c r="MOA9" s="6"/>
      <c r="MOB9" s="6"/>
      <c r="MOC9" s="6"/>
      <c r="MOD9" s="6"/>
      <c r="MOE9" s="6"/>
      <c r="MOF9" s="6"/>
      <c r="MOG9" s="6"/>
      <c r="MOH9" s="6"/>
      <c r="MOI9" s="6"/>
      <c r="MOJ9" s="6"/>
      <c r="MOK9" s="6"/>
      <c r="MOL9" s="6"/>
      <c r="MOM9" s="6"/>
      <c r="MON9" s="6"/>
      <c r="MOO9" s="6"/>
      <c r="MOP9" s="6"/>
      <c r="MOQ9" s="6"/>
      <c r="MOR9" s="6"/>
      <c r="MOS9" s="6"/>
      <c r="MOT9" s="6"/>
      <c r="MOU9" s="6"/>
      <c r="MOV9" s="6"/>
      <c r="MOW9" s="6"/>
      <c r="MOX9" s="6"/>
      <c r="MOY9" s="6"/>
      <c r="MOZ9" s="6"/>
      <c r="MPA9" s="6"/>
      <c r="MPB9" s="6"/>
      <c r="MPC9" s="6"/>
      <c r="MPD9" s="6"/>
      <c r="MPE9" s="6"/>
      <c r="MPF9" s="6"/>
      <c r="MPG9" s="6"/>
      <c r="MPH9" s="6"/>
      <c r="MPI9" s="6"/>
      <c r="MPJ9" s="6"/>
      <c r="MPK9" s="6"/>
      <c r="MPL9" s="6"/>
      <c r="MPM9" s="6"/>
      <c r="MPN9" s="6"/>
      <c r="MPO9" s="6"/>
      <c r="MPP9" s="6"/>
      <c r="MPQ9" s="6"/>
      <c r="MPR9" s="6"/>
      <c r="MPS9" s="6"/>
      <c r="MPT9" s="6"/>
      <c r="MPU9" s="6"/>
      <c r="MPV9" s="6"/>
      <c r="MPW9" s="6"/>
      <c r="MPX9" s="6"/>
      <c r="MPY9" s="6"/>
      <c r="MPZ9" s="6"/>
      <c r="MQA9" s="6"/>
      <c r="MQB9" s="6"/>
      <c r="MQC9" s="6"/>
      <c r="MQD9" s="6"/>
      <c r="MQE9" s="6"/>
      <c r="MQF9" s="6"/>
      <c r="MQG9" s="6"/>
      <c r="MQH9" s="6"/>
      <c r="MQI9" s="6"/>
      <c r="MQJ9" s="6"/>
      <c r="MQK9" s="6"/>
      <c r="MQL9" s="6"/>
      <c r="MQM9" s="6"/>
      <c r="MQN9" s="6"/>
      <c r="MQO9" s="6"/>
      <c r="MQP9" s="6"/>
      <c r="MQQ9" s="6"/>
      <c r="MQR9" s="6"/>
      <c r="MQS9" s="6"/>
      <c r="MQT9" s="6"/>
      <c r="MQU9" s="6"/>
      <c r="MQV9" s="6"/>
      <c r="MQW9" s="6"/>
      <c r="MQX9" s="6"/>
      <c r="MQY9" s="6"/>
      <c r="MQZ9" s="6"/>
      <c r="MRA9" s="6"/>
      <c r="MRB9" s="6"/>
      <c r="MRC9" s="6"/>
      <c r="MRD9" s="6"/>
      <c r="MRE9" s="6"/>
      <c r="MRF9" s="6"/>
      <c r="MRG9" s="6"/>
      <c r="MRH9" s="6"/>
      <c r="MRI9" s="6"/>
      <c r="MRJ9" s="6"/>
      <c r="MRK9" s="6"/>
      <c r="MRL9" s="6"/>
      <c r="MRM9" s="6"/>
      <c r="MRN9" s="6"/>
      <c r="MRO9" s="6"/>
      <c r="MRP9" s="6"/>
      <c r="MRQ9" s="6"/>
      <c r="MRR9" s="6"/>
      <c r="MRS9" s="6"/>
      <c r="MRT9" s="6"/>
      <c r="MRU9" s="6"/>
      <c r="MRV9" s="6"/>
      <c r="MRW9" s="6"/>
      <c r="MRX9" s="6"/>
      <c r="MRY9" s="6"/>
      <c r="MRZ9" s="6"/>
      <c r="MSA9" s="6"/>
      <c r="MSB9" s="6"/>
      <c r="MSC9" s="6"/>
      <c r="MSD9" s="6"/>
      <c r="MSE9" s="6"/>
      <c r="MSF9" s="6"/>
      <c r="MSG9" s="6"/>
      <c r="MSH9" s="6"/>
      <c r="MSI9" s="6"/>
      <c r="MSJ9" s="6"/>
      <c r="MSK9" s="6"/>
      <c r="MSL9" s="6"/>
      <c r="MSM9" s="6"/>
      <c r="MSN9" s="6"/>
      <c r="MSO9" s="6"/>
      <c r="MSP9" s="6"/>
      <c r="MSQ9" s="6"/>
      <c r="MSR9" s="6"/>
      <c r="MSS9" s="6"/>
      <c r="MST9" s="6"/>
      <c r="MSU9" s="6"/>
      <c r="MSV9" s="6"/>
      <c r="MSW9" s="6"/>
      <c r="MSX9" s="6"/>
      <c r="MSY9" s="6"/>
      <c r="MSZ9" s="6"/>
      <c r="MTA9" s="6"/>
      <c r="MTB9" s="6"/>
      <c r="MTC9" s="6"/>
      <c r="MTD9" s="6"/>
      <c r="MTE9" s="6"/>
      <c r="MTF9" s="6"/>
      <c r="MTG9" s="6"/>
      <c r="MTH9" s="6"/>
      <c r="MTI9" s="6"/>
      <c r="MTJ9" s="6"/>
      <c r="MTK9" s="6"/>
      <c r="MTL9" s="6"/>
      <c r="MTM9" s="6"/>
      <c r="MTN9" s="6"/>
      <c r="MTO9" s="6"/>
      <c r="MTP9" s="6"/>
      <c r="MTQ9" s="6"/>
      <c r="MTR9" s="6"/>
      <c r="MTS9" s="6"/>
      <c r="MTT9" s="6"/>
      <c r="MTU9" s="6"/>
      <c r="MTV9" s="6"/>
      <c r="MTW9" s="6"/>
      <c r="MTX9" s="6"/>
      <c r="MTY9" s="6"/>
      <c r="MTZ9" s="6"/>
      <c r="MUA9" s="6"/>
      <c r="MUB9" s="6"/>
      <c r="MUC9" s="6"/>
      <c r="MUD9" s="6"/>
      <c r="MUE9" s="6"/>
      <c r="MUF9" s="6"/>
      <c r="MUG9" s="6"/>
      <c r="MUH9" s="6"/>
      <c r="MUI9" s="6"/>
      <c r="MUJ9" s="6"/>
      <c r="MUK9" s="6"/>
      <c r="MUL9" s="6"/>
      <c r="MUM9" s="6"/>
      <c r="MUN9" s="6"/>
      <c r="MUO9" s="6"/>
      <c r="MUP9" s="6"/>
      <c r="MUQ9" s="6"/>
      <c r="MUR9" s="6"/>
      <c r="MUS9" s="6"/>
      <c r="MUT9" s="6"/>
      <c r="MUU9" s="6"/>
      <c r="MUV9" s="6"/>
      <c r="MUW9" s="6"/>
      <c r="MUX9" s="6"/>
      <c r="MUY9" s="6"/>
      <c r="MUZ9" s="6"/>
      <c r="MVA9" s="6"/>
      <c r="MVB9" s="6"/>
      <c r="MVC9" s="6"/>
      <c r="MVD9" s="6"/>
      <c r="MVE9" s="6"/>
      <c r="MVF9" s="6"/>
      <c r="MVG9" s="6"/>
      <c r="MVH9" s="6"/>
      <c r="MVI9" s="6"/>
      <c r="MVJ9" s="6"/>
      <c r="MVK9" s="6"/>
      <c r="MVL9" s="6"/>
      <c r="MVM9" s="6"/>
      <c r="MVN9" s="6"/>
      <c r="MVO9" s="6"/>
      <c r="MVP9" s="6"/>
      <c r="MVQ9" s="6"/>
      <c r="MVR9" s="6"/>
      <c r="MVS9" s="6"/>
      <c r="MVT9" s="6"/>
      <c r="MVU9" s="6"/>
      <c r="MVV9" s="6"/>
      <c r="MVW9" s="6"/>
      <c r="MVX9" s="6"/>
      <c r="MVY9" s="6"/>
      <c r="MVZ9" s="6"/>
      <c r="MWA9" s="6"/>
      <c r="MWB9" s="6"/>
      <c r="MWC9" s="6"/>
      <c r="MWD9" s="6"/>
      <c r="MWE9" s="6"/>
      <c r="MWF9" s="6"/>
      <c r="MWG9" s="6"/>
      <c r="MWH9" s="6"/>
      <c r="MWI9" s="6"/>
      <c r="MWJ9" s="6"/>
      <c r="MWK9" s="6"/>
      <c r="MWL9" s="6"/>
      <c r="MWM9" s="6"/>
      <c r="MWN9" s="6"/>
      <c r="MWO9" s="6"/>
      <c r="MWP9" s="6"/>
      <c r="MWQ9" s="6"/>
      <c r="MWR9" s="6"/>
      <c r="MWS9" s="6"/>
      <c r="MWT9" s="6"/>
      <c r="MWU9" s="6"/>
      <c r="MWV9" s="6"/>
      <c r="MWW9" s="6"/>
      <c r="MWX9" s="6"/>
      <c r="MWY9" s="6"/>
      <c r="MWZ9" s="6"/>
      <c r="MXA9" s="6"/>
      <c r="MXB9" s="6"/>
      <c r="MXC9" s="6"/>
      <c r="MXD9" s="6"/>
      <c r="MXE9" s="6"/>
      <c r="MXF9" s="6"/>
      <c r="MXG9" s="6"/>
      <c r="MXH9" s="6"/>
      <c r="MXI9" s="6"/>
      <c r="MXJ9" s="6"/>
      <c r="MXK9" s="6"/>
      <c r="MXL9" s="6"/>
      <c r="MXM9" s="6"/>
      <c r="MXN9" s="6"/>
      <c r="MXO9" s="6"/>
      <c r="MXP9" s="6"/>
      <c r="MXQ9" s="6"/>
      <c r="MXR9" s="6"/>
      <c r="MXS9" s="6"/>
      <c r="MXT9" s="6"/>
      <c r="MXU9" s="6"/>
      <c r="MXV9" s="6"/>
      <c r="MXW9" s="6"/>
      <c r="MXX9" s="6"/>
      <c r="MXY9" s="6"/>
      <c r="MXZ9" s="6"/>
      <c r="MYA9" s="6"/>
      <c r="MYB9" s="6"/>
      <c r="MYC9" s="6"/>
      <c r="MYD9" s="6"/>
      <c r="MYE9" s="6"/>
      <c r="MYF9" s="6"/>
      <c r="MYG9" s="6"/>
      <c r="MYH9" s="6"/>
      <c r="MYI9" s="6"/>
      <c r="MYJ9" s="6"/>
      <c r="MYK9" s="6"/>
      <c r="MYL9" s="6"/>
      <c r="MYM9" s="6"/>
      <c r="MYN9" s="6"/>
      <c r="MYO9" s="6"/>
      <c r="MYP9" s="6"/>
      <c r="MYQ9" s="6"/>
      <c r="MYR9" s="6"/>
      <c r="MYS9" s="6"/>
      <c r="MYT9" s="6"/>
      <c r="MYU9" s="6"/>
      <c r="MYV9" s="6"/>
      <c r="MYW9" s="6"/>
      <c r="MYX9" s="6"/>
      <c r="MYY9" s="6"/>
      <c r="MYZ9" s="6"/>
      <c r="MZA9" s="6"/>
      <c r="MZB9" s="6"/>
      <c r="MZC9" s="6"/>
      <c r="MZD9" s="6"/>
      <c r="MZE9" s="6"/>
      <c r="MZF9" s="6"/>
      <c r="MZG9" s="6"/>
      <c r="MZH9" s="6"/>
      <c r="MZI9" s="6"/>
      <c r="MZJ9" s="6"/>
      <c r="MZK9" s="6"/>
      <c r="MZL9" s="6"/>
      <c r="MZM9" s="6"/>
      <c r="MZN9" s="6"/>
      <c r="MZO9" s="6"/>
      <c r="MZP9" s="6"/>
      <c r="MZQ9" s="6"/>
      <c r="MZR9" s="6"/>
      <c r="MZS9" s="6"/>
      <c r="MZT9" s="6"/>
      <c r="MZU9" s="6"/>
      <c r="MZV9" s="6"/>
      <c r="MZW9" s="6"/>
      <c r="MZX9" s="6"/>
      <c r="MZY9" s="6"/>
      <c r="MZZ9" s="6"/>
      <c r="NAA9" s="6"/>
      <c r="NAB9" s="6"/>
      <c r="NAC9" s="6"/>
      <c r="NAD9" s="6"/>
      <c r="NAE9" s="6"/>
      <c r="NAF9" s="6"/>
      <c r="NAG9" s="6"/>
      <c r="NAH9" s="6"/>
      <c r="NAI9" s="6"/>
      <c r="NAJ9" s="6"/>
      <c r="NAK9" s="6"/>
      <c r="NAL9" s="6"/>
      <c r="NAM9" s="6"/>
      <c r="NAN9" s="6"/>
      <c r="NAO9" s="6"/>
      <c r="NAP9" s="6"/>
      <c r="NAQ9" s="6"/>
      <c r="NAR9" s="6"/>
      <c r="NAS9" s="6"/>
      <c r="NAT9" s="6"/>
      <c r="NAU9" s="6"/>
      <c r="NAV9" s="6"/>
      <c r="NAW9" s="6"/>
      <c r="NAX9" s="6"/>
      <c r="NAY9" s="6"/>
      <c r="NAZ9" s="6"/>
      <c r="NBA9" s="6"/>
      <c r="NBB9" s="6"/>
      <c r="NBC9" s="6"/>
      <c r="NBD9" s="6"/>
      <c r="NBE9" s="6"/>
      <c r="NBF9" s="6"/>
      <c r="NBG9" s="6"/>
      <c r="NBH9" s="6"/>
      <c r="NBI9" s="6"/>
      <c r="NBJ9" s="6"/>
      <c r="NBK9" s="6"/>
      <c r="NBL9" s="6"/>
      <c r="NBM9" s="6"/>
      <c r="NBN9" s="6"/>
      <c r="NBO9" s="6"/>
      <c r="NBP9" s="6"/>
      <c r="NBQ9" s="6"/>
      <c r="NBR9" s="6"/>
      <c r="NBS9" s="6"/>
      <c r="NBT9" s="6"/>
      <c r="NBU9" s="6"/>
      <c r="NBV9" s="6"/>
      <c r="NBW9" s="6"/>
      <c r="NBX9" s="6"/>
      <c r="NBY9" s="6"/>
      <c r="NBZ9" s="6"/>
      <c r="NCA9" s="6"/>
      <c r="NCB9" s="6"/>
      <c r="NCC9" s="6"/>
      <c r="NCD9" s="6"/>
      <c r="NCE9" s="6"/>
      <c r="NCF9" s="6"/>
      <c r="NCG9" s="6"/>
      <c r="NCH9" s="6"/>
      <c r="NCI9" s="6"/>
      <c r="NCJ9" s="6"/>
      <c r="NCK9" s="6"/>
      <c r="NCL9" s="6"/>
      <c r="NCM9" s="6"/>
      <c r="NCN9" s="6"/>
      <c r="NCO9" s="6"/>
      <c r="NCP9" s="6"/>
      <c r="NCQ9" s="6"/>
      <c r="NCR9" s="6"/>
      <c r="NCS9" s="6"/>
      <c r="NCT9" s="6"/>
      <c r="NCU9" s="6"/>
      <c r="NCV9" s="6"/>
      <c r="NCW9" s="6"/>
      <c r="NCX9" s="6"/>
      <c r="NCY9" s="6"/>
      <c r="NCZ9" s="6"/>
      <c r="NDA9" s="6"/>
      <c r="NDB9" s="6"/>
      <c r="NDC9" s="6"/>
      <c r="NDD9" s="6"/>
      <c r="NDE9" s="6"/>
      <c r="NDF9" s="6"/>
      <c r="NDG9" s="6"/>
      <c r="NDH9" s="6"/>
      <c r="NDI9" s="6"/>
      <c r="NDJ9" s="6"/>
      <c r="NDK9" s="6"/>
      <c r="NDL9" s="6"/>
      <c r="NDM9" s="6"/>
      <c r="NDN9" s="6"/>
      <c r="NDO9" s="6"/>
      <c r="NDP9" s="6"/>
      <c r="NDQ9" s="6"/>
      <c r="NDR9" s="6"/>
      <c r="NDS9" s="6"/>
      <c r="NDT9" s="6"/>
      <c r="NDU9" s="6"/>
      <c r="NDV9" s="6"/>
      <c r="NDW9" s="6"/>
      <c r="NDX9" s="6"/>
      <c r="NDY9" s="6"/>
      <c r="NDZ9" s="6"/>
      <c r="NEA9" s="6"/>
      <c r="NEB9" s="6"/>
      <c r="NEC9" s="6"/>
      <c r="NED9" s="6"/>
      <c r="NEE9" s="6"/>
      <c r="NEF9" s="6"/>
      <c r="NEG9" s="6"/>
      <c r="NEH9" s="6"/>
      <c r="NEI9" s="6"/>
      <c r="NEJ9" s="6"/>
      <c r="NEK9" s="6"/>
      <c r="NEL9" s="6"/>
      <c r="NEM9" s="6"/>
      <c r="NEN9" s="6"/>
      <c r="NEO9" s="6"/>
      <c r="NEP9" s="6"/>
      <c r="NEQ9" s="6"/>
      <c r="NER9" s="6"/>
      <c r="NES9" s="6"/>
      <c r="NET9" s="6"/>
      <c r="NEU9" s="6"/>
      <c r="NEV9" s="6"/>
      <c r="NEW9" s="6"/>
      <c r="NEX9" s="6"/>
      <c r="NEY9" s="6"/>
      <c r="NEZ9" s="6"/>
      <c r="NFA9" s="6"/>
      <c r="NFB9" s="6"/>
      <c r="NFC9" s="6"/>
      <c r="NFD9" s="6"/>
      <c r="NFE9" s="6"/>
      <c r="NFF9" s="6"/>
      <c r="NFG9" s="6"/>
      <c r="NFH9" s="6"/>
      <c r="NFI9" s="6"/>
      <c r="NFJ9" s="6"/>
      <c r="NFK9" s="6"/>
      <c r="NFL9" s="6"/>
      <c r="NFM9" s="6"/>
      <c r="NFN9" s="6"/>
      <c r="NFO9" s="6"/>
      <c r="NFP9" s="6"/>
      <c r="NFQ9" s="6"/>
      <c r="NFR9" s="6"/>
      <c r="NFS9" s="6"/>
      <c r="NFT9" s="6"/>
      <c r="NFU9" s="6"/>
      <c r="NFV9" s="6"/>
      <c r="NFW9" s="6"/>
      <c r="NFX9" s="6"/>
      <c r="NFY9" s="6"/>
      <c r="NFZ9" s="6"/>
      <c r="NGA9" s="6"/>
      <c r="NGB9" s="6"/>
      <c r="NGC9" s="6"/>
      <c r="NGD9" s="6"/>
      <c r="NGE9" s="6"/>
      <c r="NGF9" s="6"/>
      <c r="NGG9" s="6"/>
      <c r="NGH9" s="6"/>
      <c r="NGI9" s="6"/>
      <c r="NGJ9" s="6"/>
      <c r="NGK9" s="6"/>
      <c r="NGL9" s="6"/>
      <c r="NGM9" s="6"/>
      <c r="NGN9" s="6"/>
      <c r="NGO9" s="6"/>
      <c r="NGP9" s="6"/>
      <c r="NGQ9" s="6"/>
      <c r="NGR9" s="6"/>
      <c r="NGS9" s="6"/>
      <c r="NGT9" s="6"/>
      <c r="NGU9" s="6"/>
      <c r="NGV9" s="6"/>
      <c r="NGW9" s="6"/>
      <c r="NGX9" s="6"/>
      <c r="NGY9" s="6"/>
      <c r="NGZ9" s="6"/>
      <c r="NHA9" s="6"/>
      <c r="NHB9" s="6"/>
      <c r="NHC9" s="6"/>
      <c r="NHD9" s="6"/>
      <c r="NHE9" s="6"/>
      <c r="NHF9" s="6"/>
      <c r="NHG9" s="6"/>
      <c r="NHH9" s="6"/>
      <c r="NHI9" s="6"/>
      <c r="NHJ9" s="6"/>
      <c r="NHK9" s="6"/>
      <c r="NHL9" s="6"/>
      <c r="NHM9" s="6"/>
      <c r="NHN9" s="6"/>
      <c r="NHO9" s="6"/>
      <c r="NHP9" s="6"/>
      <c r="NHQ9" s="6"/>
      <c r="NHR9" s="6"/>
      <c r="NHS9" s="6"/>
      <c r="NHT9" s="6"/>
      <c r="NHU9" s="6"/>
      <c r="NHV9" s="6"/>
      <c r="NHW9" s="6"/>
      <c r="NHX9" s="6"/>
      <c r="NHY9" s="6"/>
      <c r="NHZ9" s="6"/>
      <c r="NIA9" s="6"/>
      <c r="NIB9" s="6"/>
      <c r="NIC9" s="6"/>
      <c r="NID9" s="6"/>
      <c r="NIE9" s="6"/>
      <c r="NIF9" s="6"/>
      <c r="NIG9" s="6"/>
      <c r="NIH9" s="6"/>
      <c r="NII9" s="6"/>
      <c r="NIJ9" s="6"/>
      <c r="NIK9" s="6"/>
      <c r="NIL9" s="6"/>
      <c r="NIM9" s="6"/>
      <c r="NIN9" s="6"/>
      <c r="NIO9" s="6"/>
      <c r="NIP9" s="6"/>
      <c r="NIQ9" s="6"/>
      <c r="NIR9" s="6"/>
      <c r="NIS9" s="6"/>
      <c r="NIT9" s="6"/>
      <c r="NIU9" s="6"/>
      <c r="NIV9" s="6"/>
      <c r="NIW9" s="6"/>
      <c r="NIX9" s="6"/>
      <c r="NIY9" s="6"/>
      <c r="NIZ9" s="6"/>
      <c r="NJA9" s="6"/>
      <c r="NJB9" s="6"/>
      <c r="NJC9" s="6"/>
      <c r="NJD9" s="6"/>
      <c r="NJE9" s="6"/>
      <c r="NJF9" s="6"/>
      <c r="NJG9" s="6"/>
      <c r="NJH9" s="6"/>
      <c r="NJI9" s="6"/>
      <c r="NJJ9" s="6"/>
      <c r="NJK9" s="6"/>
      <c r="NJL9" s="6"/>
      <c r="NJM9" s="6"/>
      <c r="NJN9" s="6"/>
      <c r="NJO9" s="6"/>
      <c r="NJP9" s="6"/>
      <c r="NJQ9" s="6"/>
      <c r="NJR9" s="6"/>
      <c r="NJS9" s="6"/>
      <c r="NJT9" s="6"/>
      <c r="NJU9" s="6"/>
      <c r="NJV9" s="6"/>
      <c r="NJW9" s="6"/>
      <c r="NJX9" s="6"/>
      <c r="NJY9" s="6"/>
      <c r="NJZ9" s="6"/>
      <c r="NKA9" s="6"/>
      <c r="NKB9" s="6"/>
      <c r="NKC9" s="6"/>
      <c r="NKD9" s="6"/>
      <c r="NKE9" s="6"/>
      <c r="NKF9" s="6"/>
      <c r="NKG9" s="6"/>
      <c r="NKH9" s="6"/>
      <c r="NKI9" s="6"/>
      <c r="NKJ9" s="6"/>
      <c r="NKK9" s="6"/>
      <c r="NKL9" s="6"/>
      <c r="NKM9" s="6"/>
      <c r="NKN9" s="6"/>
      <c r="NKO9" s="6"/>
      <c r="NKP9" s="6"/>
      <c r="NKQ9" s="6"/>
      <c r="NKR9" s="6"/>
      <c r="NKS9" s="6"/>
      <c r="NKT9" s="6"/>
      <c r="NKU9" s="6"/>
      <c r="NKV9" s="6"/>
      <c r="NKW9" s="6"/>
      <c r="NKX9" s="6"/>
      <c r="NKY9" s="6"/>
      <c r="NKZ9" s="6"/>
      <c r="NLA9" s="6"/>
      <c r="NLB9" s="6"/>
      <c r="NLC9" s="6"/>
      <c r="NLD9" s="6"/>
      <c r="NLE9" s="6"/>
      <c r="NLF9" s="6"/>
      <c r="NLG9" s="6"/>
      <c r="NLH9" s="6"/>
      <c r="NLI9" s="6"/>
      <c r="NLJ9" s="6"/>
      <c r="NLK9" s="6"/>
      <c r="NLL9" s="6"/>
      <c r="NLM9" s="6"/>
      <c r="NLN9" s="6"/>
      <c r="NLO9" s="6"/>
      <c r="NLP9" s="6"/>
      <c r="NLQ9" s="6"/>
      <c r="NLR9" s="6"/>
      <c r="NLS9" s="6"/>
      <c r="NLT9" s="6"/>
      <c r="NLU9" s="6"/>
      <c r="NLV9" s="6"/>
      <c r="NLW9" s="6"/>
      <c r="NLX9" s="6"/>
      <c r="NLY9" s="6"/>
      <c r="NLZ9" s="6"/>
      <c r="NMA9" s="6"/>
      <c r="NMB9" s="6"/>
      <c r="NMC9" s="6"/>
      <c r="NMD9" s="6"/>
      <c r="NME9" s="6"/>
      <c r="NMF9" s="6"/>
      <c r="NMG9" s="6"/>
      <c r="NMH9" s="6"/>
      <c r="NMI9" s="6"/>
      <c r="NMJ9" s="6"/>
      <c r="NMK9" s="6"/>
      <c r="NML9" s="6"/>
      <c r="NMM9" s="6"/>
      <c r="NMN9" s="6"/>
      <c r="NMO9" s="6"/>
      <c r="NMP9" s="6"/>
      <c r="NMQ9" s="6"/>
      <c r="NMR9" s="6"/>
      <c r="NMS9" s="6"/>
      <c r="NMT9" s="6"/>
      <c r="NMU9" s="6"/>
      <c r="NMV9" s="6"/>
      <c r="NMW9" s="6"/>
      <c r="NMX9" s="6"/>
      <c r="NMY9" s="6"/>
      <c r="NMZ9" s="6"/>
      <c r="NNA9" s="6"/>
      <c r="NNB9" s="6"/>
      <c r="NNC9" s="6"/>
      <c r="NND9" s="6"/>
      <c r="NNE9" s="6"/>
      <c r="NNF9" s="6"/>
      <c r="NNG9" s="6"/>
      <c r="NNH9" s="6"/>
      <c r="NNI9" s="6"/>
      <c r="NNJ9" s="6"/>
      <c r="NNK9" s="6"/>
      <c r="NNL9" s="6"/>
      <c r="NNM9" s="6"/>
      <c r="NNN9" s="6"/>
      <c r="NNO9" s="6"/>
      <c r="NNP9" s="6"/>
      <c r="NNQ9" s="6"/>
      <c r="NNR9" s="6"/>
      <c r="NNS9" s="6"/>
      <c r="NNT9" s="6"/>
      <c r="NNU9" s="6"/>
      <c r="NNV9" s="6"/>
      <c r="NNW9" s="6"/>
      <c r="NNX9" s="6"/>
      <c r="NNY9" s="6"/>
      <c r="NNZ9" s="6"/>
      <c r="NOA9" s="6"/>
      <c r="NOB9" s="6"/>
      <c r="NOC9" s="6"/>
      <c r="NOD9" s="6"/>
      <c r="NOE9" s="6"/>
      <c r="NOF9" s="6"/>
      <c r="NOG9" s="6"/>
      <c r="NOH9" s="6"/>
      <c r="NOI9" s="6"/>
      <c r="NOJ9" s="6"/>
      <c r="NOK9" s="6"/>
      <c r="NOL9" s="6"/>
      <c r="NOM9" s="6"/>
      <c r="NON9" s="6"/>
      <c r="NOO9" s="6"/>
      <c r="NOP9" s="6"/>
      <c r="NOQ9" s="6"/>
      <c r="NOR9" s="6"/>
      <c r="NOS9" s="6"/>
      <c r="NOT9" s="6"/>
      <c r="NOU9" s="6"/>
      <c r="NOV9" s="6"/>
      <c r="NOW9" s="6"/>
      <c r="NOX9" s="6"/>
      <c r="NOY9" s="6"/>
      <c r="NOZ9" s="6"/>
      <c r="NPA9" s="6"/>
      <c r="NPB9" s="6"/>
      <c r="NPC9" s="6"/>
      <c r="NPD9" s="6"/>
      <c r="NPE9" s="6"/>
      <c r="NPF9" s="6"/>
      <c r="NPG9" s="6"/>
      <c r="NPH9" s="6"/>
      <c r="NPI9" s="6"/>
      <c r="NPJ9" s="6"/>
      <c r="NPK9" s="6"/>
      <c r="NPL9" s="6"/>
      <c r="NPM9" s="6"/>
      <c r="NPN9" s="6"/>
      <c r="NPO9" s="6"/>
      <c r="NPP9" s="6"/>
      <c r="NPQ9" s="6"/>
      <c r="NPR9" s="6"/>
      <c r="NPS9" s="6"/>
      <c r="NPT9" s="6"/>
      <c r="NPU9" s="6"/>
      <c r="NPV9" s="6"/>
      <c r="NPW9" s="6"/>
      <c r="NPX9" s="6"/>
      <c r="NPY9" s="6"/>
      <c r="NPZ9" s="6"/>
      <c r="NQA9" s="6"/>
      <c r="NQB9" s="6"/>
      <c r="NQC9" s="6"/>
      <c r="NQD9" s="6"/>
      <c r="NQE9" s="6"/>
      <c r="NQF9" s="6"/>
      <c r="NQG9" s="6"/>
      <c r="NQH9" s="6"/>
      <c r="NQI9" s="6"/>
      <c r="NQJ9" s="6"/>
      <c r="NQK9" s="6"/>
      <c r="NQL9" s="6"/>
      <c r="NQM9" s="6"/>
      <c r="NQN9" s="6"/>
      <c r="NQO9" s="6"/>
      <c r="NQP9" s="6"/>
      <c r="NQQ9" s="6"/>
      <c r="NQR9" s="6"/>
      <c r="NQS9" s="6"/>
      <c r="NQT9" s="6"/>
      <c r="NQU9" s="6"/>
      <c r="NQV9" s="6"/>
      <c r="NQW9" s="6"/>
      <c r="NQX9" s="6"/>
      <c r="NQY9" s="6"/>
      <c r="NQZ9" s="6"/>
      <c r="NRA9" s="6"/>
      <c r="NRB9" s="6"/>
      <c r="NRC9" s="6"/>
      <c r="NRD9" s="6"/>
      <c r="NRE9" s="6"/>
      <c r="NRF9" s="6"/>
      <c r="NRG9" s="6"/>
      <c r="NRH9" s="6"/>
      <c r="NRI9" s="6"/>
      <c r="NRJ9" s="6"/>
      <c r="NRK9" s="6"/>
      <c r="NRL9" s="6"/>
      <c r="NRM9" s="6"/>
      <c r="NRN9" s="6"/>
      <c r="NRO9" s="6"/>
      <c r="NRP9" s="6"/>
      <c r="NRQ9" s="6"/>
      <c r="NRR9" s="6"/>
      <c r="NRS9" s="6"/>
      <c r="NRT9" s="6"/>
      <c r="NRU9" s="6"/>
      <c r="NRV9" s="6"/>
      <c r="NRW9" s="6"/>
      <c r="NRX9" s="6"/>
      <c r="NRY9" s="6"/>
      <c r="NRZ9" s="6"/>
      <c r="NSA9" s="6"/>
      <c r="NSB9" s="6"/>
      <c r="NSC9" s="6"/>
      <c r="NSD9" s="6"/>
      <c r="NSE9" s="6"/>
      <c r="NSF9" s="6"/>
      <c r="NSG9" s="6"/>
      <c r="NSH9" s="6"/>
      <c r="NSI9" s="6"/>
      <c r="NSJ9" s="6"/>
      <c r="NSK9" s="6"/>
      <c r="NSL9" s="6"/>
      <c r="NSM9" s="6"/>
      <c r="NSN9" s="6"/>
      <c r="NSO9" s="6"/>
      <c r="NSP9" s="6"/>
      <c r="NSQ9" s="6"/>
      <c r="NSR9" s="6"/>
      <c r="NSS9" s="6"/>
      <c r="NST9" s="6"/>
      <c r="NSU9" s="6"/>
      <c r="NSV9" s="6"/>
      <c r="NSW9" s="6"/>
      <c r="NSX9" s="6"/>
      <c r="NSY9" s="6"/>
      <c r="NSZ9" s="6"/>
      <c r="NTA9" s="6"/>
      <c r="NTB9" s="6"/>
      <c r="NTC9" s="6"/>
      <c r="NTD9" s="6"/>
      <c r="NTE9" s="6"/>
      <c r="NTF9" s="6"/>
      <c r="NTG9" s="6"/>
      <c r="NTH9" s="6"/>
      <c r="NTI9" s="6"/>
      <c r="NTJ9" s="6"/>
      <c r="NTK9" s="6"/>
      <c r="NTL9" s="6"/>
      <c r="NTM9" s="6"/>
      <c r="NTN9" s="6"/>
      <c r="NTO9" s="6"/>
      <c r="NTP9" s="6"/>
      <c r="NTQ9" s="6"/>
      <c r="NTR9" s="6"/>
      <c r="NTS9" s="6"/>
      <c r="NTT9" s="6"/>
      <c r="NTU9" s="6"/>
      <c r="NTV9" s="6"/>
      <c r="NTW9" s="6"/>
      <c r="NTX9" s="6"/>
      <c r="NTY9" s="6"/>
      <c r="NTZ9" s="6"/>
      <c r="NUA9" s="6"/>
      <c r="NUB9" s="6"/>
      <c r="NUC9" s="6"/>
      <c r="NUD9" s="6"/>
      <c r="NUE9" s="6"/>
      <c r="NUF9" s="6"/>
      <c r="NUG9" s="6"/>
      <c r="NUH9" s="6"/>
      <c r="NUI9" s="6"/>
      <c r="NUJ9" s="6"/>
      <c r="NUK9" s="6"/>
      <c r="NUL9" s="6"/>
      <c r="NUM9" s="6"/>
      <c r="NUN9" s="6"/>
      <c r="NUO9" s="6"/>
      <c r="NUP9" s="6"/>
      <c r="NUQ9" s="6"/>
      <c r="NUR9" s="6"/>
      <c r="NUS9" s="6"/>
      <c r="NUT9" s="6"/>
      <c r="NUU9" s="6"/>
      <c r="NUV9" s="6"/>
      <c r="NUW9" s="6"/>
      <c r="NUX9" s="6"/>
      <c r="NUY9" s="6"/>
      <c r="NUZ9" s="6"/>
      <c r="NVA9" s="6"/>
      <c r="NVB9" s="6"/>
      <c r="NVC9" s="6"/>
      <c r="NVD9" s="6"/>
      <c r="NVE9" s="6"/>
      <c r="NVF9" s="6"/>
      <c r="NVG9" s="6"/>
      <c r="NVH9" s="6"/>
      <c r="NVI9" s="6"/>
      <c r="NVJ9" s="6"/>
      <c r="NVK9" s="6"/>
      <c r="NVL9" s="6"/>
      <c r="NVM9" s="6"/>
      <c r="NVN9" s="6"/>
      <c r="NVO9" s="6"/>
      <c r="NVP9" s="6"/>
      <c r="NVQ9" s="6"/>
      <c r="NVR9" s="6"/>
      <c r="NVS9" s="6"/>
      <c r="NVT9" s="6"/>
      <c r="NVU9" s="6"/>
      <c r="NVV9" s="6"/>
      <c r="NVW9" s="6"/>
      <c r="NVX9" s="6"/>
      <c r="NVY9" s="6"/>
      <c r="NVZ9" s="6"/>
      <c r="NWA9" s="6"/>
      <c r="NWB9" s="6"/>
      <c r="NWC9" s="6"/>
      <c r="NWD9" s="6"/>
      <c r="NWE9" s="6"/>
      <c r="NWF9" s="6"/>
      <c r="NWG9" s="6"/>
      <c r="NWH9" s="6"/>
      <c r="NWI9" s="6"/>
      <c r="NWJ9" s="6"/>
      <c r="NWK9" s="6"/>
      <c r="NWL9" s="6"/>
      <c r="NWM9" s="6"/>
      <c r="NWN9" s="6"/>
      <c r="NWO9" s="6"/>
      <c r="NWP9" s="6"/>
      <c r="NWQ9" s="6"/>
      <c r="NWR9" s="6"/>
      <c r="NWS9" s="6"/>
      <c r="NWT9" s="6"/>
      <c r="NWU9" s="6"/>
      <c r="NWV9" s="6"/>
      <c r="NWW9" s="6"/>
      <c r="NWX9" s="6"/>
      <c r="NWY9" s="6"/>
      <c r="NWZ9" s="6"/>
      <c r="NXA9" s="6"/>
      <c r="NXB9" s="6"/>
      <c r="NXC9" s="6"/>
      <c r="NXD9" s="6"/>
      <c r="NXE9" s="6"/>
      <c r="NXF9" s="6"/>
      <c r="NXG9" s="6"/>
      <c r="NXH9" s="6"/>
      <c r="NXI9" s="6"/>
      <c r="NXJ9" s="6"/>
      <c r="NXK9" s="6"/>
      <c r="NXL9" s="6"/>
      <c r="NXM9" s="6"/>
      <c r="NXN9" s="6"/>
      <c r="NXO9" s="6"/>
      <c r="NXP9" s="6"/>
      <c r="NXQ9" s="6"/>
      <c r="NXR9" s="6"/>
      <c r="NXS9" s="6"/>
      <c r="NXT9" s="6"/>
      <c r="NXU9" s="6"/>
      <c r="NXV9" s="6"/>
      <c r="NXW9" s="6"/>
      <c r="NXX9" s="6"/>
      <c r="NXY9" s="6"/>
      <c r="NXZ9" s="6"/>
      <c r="NYA9" s="6"/>
      <c r="NYB9" s="6"/>
      <c r="NYC9" s="6"/>
      <c r="NYD9" s="6"/>
      <c r="NYE9" s="6"/>
      <c r="NYF9" s="6"/>
      <c r="NYG9" s="6"/>
      <c r="NYH9" s="6"/>
      <c r="NYI9" s="6"/>
      <c r="NYJ9" s="6"/>
      <c r="NYK9" s="6"/>
      <c r="NYL9" s="6"/>
      <c r="NYM9" s="6"/>
      <c r="NYN9" s="6"/>
      <c r="NYO9" s="6"/>
      <c r="NYP9" s="6"/>
      <c r="NYQ9" s="6"/>
      <c r="NYR9" s="6"/>
      <c r="NYS9" s="6"/>
      <c r="NYT9" s="6"/>
      <c r="NYU9" s="6"/>
      <c r="NYV9" s="6"/>
      <c r="NYW9" s="6"/>
      <c r="NYX9" s="6"/>
      <c r="NYY9" s="6"/>
      <c r="NYZ9" s="6"/>
      <c r="NZA9" s="6"/>
      <c r="NZB9" s="6"/>
      <c r="NZC9" s="6"/>
      <c r="NZD9" s="6"/>
      <c r="NZE9" s="6"/>
      <c r="NZF9" s="6"/>
      <c r="NZG9" s="6"/>
      <c r="NZH9" s="6"/>
      <c r="NZI9" s="6"/>
      <c r="NZJ9" s="6"/>
      <c r="NZK9" s="6"/>
      <c r="NZL9" s="6"/>
      <c r="NZM9" s="6"/>
      <c r="NZN9" s="6"/>
      <c r="NZO9" s="6"/>
      <c r="NZP9" s="6"/>
      <c r="NZQ9" s="6"/>
      <c r="NZR9" s="6"/>
      <c r="NZS9" s="6"/>
      <c r="NZT9" s="6"/>
      <c r="NZU9" s="6"/>
      <c r="NZV9" s="6"/>
      <c r="NZW9" s="6"/>
      <c r="NZX9" s="6"/>
      <c r="NZY9" s="6"/>
      <c r="NZZ9" s="6"/>
      <c r="OAA9" s="6"/>
      <c r="OAB9" s="6"/>
      <c r="OAC9" s="6"/>
      <c r="OAD9" s="6"/>
      <c r="OAE9" s="6"/>
      <c r="OAF9" s="6"/>
      <c r="OAG9" s="6"/>
      <c r="OAH9" s="6"/>
      <c r="OAI9" s="6"/>
      <c r="OAJ9" s="6"/>
      <c r="OAK9" s="6"/>
      <c r="OAL9" s="6"/>
      <c r="OAM9" s="6"/>
      <c r="OAN9" s="6"/>
      <c r="OAO9" s="6"/>
      <c r="OAP9" s="6"/>
      <c r="OAQ9" s="6"/>
      <c r="OAR9" s="6"/>
      <c r="OAS9" s="6"/>
      <c r="OAT9" s="6"/>
      <c r="OAU9" s="6"/>
      <c r="OAV9" s="6"/>
      <c r="OAW9" s="6"/>
      <c r="OAX9" s="6"/>
      <c r="OAY9" s="6"/>
      <c r="OAZ9" s="6"/>
      <c r="OBA9" s="6"/>
      <c r="OBB9" s="6"/>
      <c r="OBC9" s="6"/>
      <c r="OBD9" s="6"/>
      <c r="OBE9" s="6"/>
      <c r="OBF9" s="6"/>
      <c r="OBG9" s="6"/>
      <c r="OBH9" s="6"/>
      <c r="OBI9" s="6"/>
      <c r="OBJ9" s="6"/>
      <c r="OBK9" s="6"/>
      <c r="OBL9" s="6"/>
      <c r="OBM9" s="6"/>
      <c r="OBN9" s="6"/>
      <c r="OBO9" s="6"/>
      <c r="OBP9" s="6"/>
      <c r="OBQ9" s="6"/>
      <c r="OBR9" s="6"/>
      <c r="OBS9" s="6"/>
      <c r="OBT9" s="6"/>
      <c r="OBU9" s="6"/>
      <c r="OBV9" s="6"/>
      <c r="OBW9" s="6"/>
      <c r="OBX9" s="6"/>
      <c r="OBY9" s="6"/>
      <c r="OBZ9" s="6"/>
      <c r="OCA9" s="6"/>
      <c r="OCB9" s="6"/>
      <c r="OCC9" s="6"/>
      <c r="OCD9" s="6"/>
      <c r="OCE9" s="6"/>
      <c r="OCF9" s="6"/>
      <c r="OCG9" s="6"/>
      <c r="OCH9" s="6"/>
      <c r="OCI9" s="6"/>
      <c r="OCJ9" s="6"/>
      <c r="OCK9" s="6"/>
      <c r="OCL9" s="6"/>
      <c r="OCM9" s="6"/>
      <c r="OCN9" s="6"/>
      <c r="OCO9" s="6"/>
      <c r="OCP9" s="6"/>
      <c r="OCQ9" s="6"/>
      <c r="OCR9" s="6"/>
      <c r="OCS9" s="6"/>
      <c r="OCT9" s="6"/>
      <c r="OCU9" s="6"/>
      <c r="OCV9" s="6"/>
      <c r="OCW9" s="6"/>
      <c r="OCX9" s="6"/>
      <c r="OCY9" s="6"/>
      <c r="OCZ9" s="6"/>
      <c r="ODA9" s="6"/>
      <c r="ODB9" s="6"/>
      <c r="ODC9" s="6"/>
      <c r="ODD9" s="6"/>
      <c r="ODE9" s="6"/>
      <c r="ODF9" s="6"/>
      <c r="ODG9" s="6"/>
      <c r="ODH9" s="6"/>
      <c r="ODI9" s="6"/>
      <c r="ODJ9" s="6"/>
      <c r="ODK9" s="6"/>
      <c r="ODL9" s="6"/>
      <c r="ODM9" s="6"/>
      <c r="ODN9" s="6"/>
      <c r="ODO9" s="6"/>
      <c r="ODP9" s="6"/>
      <c r="ODQ9" s="6"/>
      <c r="ODR9" s="6"/>
      <c r="ODS9" s="6"/>
      <c r="ODT9" s="6"/>
      <c r="ODU9" s="6"/>
      <c r="ODV9" s="6"/>
      <c r="ODW9" s="6"/>
      <c r="ODX9" s="6"/>
      <c r="ODY9" s="6"/>
      <c r="ODZ9" s="6"/>
      <c r="OEA9" s="6"/>
      <c r="OEB9" s="6"/>
      <c r="OEC9" s="6"/>
      <c r="OED9" s="6"/>
      <c r="OEE9" s="6"/>
      <c r="OEF9" s="6"/>
      <c r="OEG9" s="6"/>
      <c r="OEH9" s="6"/>
      <c r="OEI9" s="6"/>
      <c r="OEJ9" s="6"/>
      <c r="OEK9" s="6"/>
      <c r="OEL9" s="6"/>
      <c r="OEM9" s="6"/>
      <c r="OEN9" s="6"/>
      <c r="OEO9" s="6"/>
      <c r="OEP9" s="6"/>
      <c r="OEQ9" s="6"/>
      <c r="OER9" s="6"/>
      <c r="OES9" s="6"/>
      <c r="OET9" s="6"/>
      <c r="OEU9" s="6"/>
      <c r="OEV9" s="6"/>
      <c r="OEW9" s="6"/>
      <c r="OEX9" s="6"/>
      <c r="OEY9" s="6"/>
      <c r="OEZ9" s="6"/>
      <c r="OFA9" s="6"/>
      <c r="OFB9" s="6"/>
      <c r="OFC9" s="6"/>
      <c r="OFD9" s="6"/>
      <c r="OFE9" s="6"/>
      <c r="OFF9" s="6"/>
      <c r="OFG9" s="6"/>
      <c r="OFH9" s="6"/>
      <c r="OFI9" s="6"/>
      <c r="OFJ9" s="6"/>
      <c r="OFK9" s="6"/>
      <c r="OFL9" s="6"/>
      <c r="OFM9" s="6"/>
      <c r="OFN9" s="6"/>
      <c r="OFO9" s="6"/>
      <c r="OFP9" s="6"/>
      <c r="OFQ9" s="6"/>
      <c r="OFR9" s="6"/>
      <c r="OFS9" s="6"/>
      <c r="OFT9" s="6"/>
      <c r="OFU9" s="6"/>
      <c r="OFV9" s="6"/>
      <c r="OFW9" s="6"/>
      <c r="OFX9" s="6"/>
      <c r="OFY9" s="6"/>
      <c r="OFZ9" s="6"/>
      <c r="OGA9" s="6"/>
      <c r="OGB9" s="6"/>
      <c r="OGC9" s="6"/>
      <c r="OGD9" s="6"/>
      <c r="OGE9" s="6"/>
      <c r="OGF9" s="6"/>
      <c r="OGG9" s="6"/>
      <c r="OGH9" s="6"/>
      <c r="OGI9" s="6"/>
      <c r="OGJ9" s="6"/>
      <c r="OGK9" s="6"/>
      <c r="OGL9" s="6"/>
      <c r="OGM9" s="6"/>
      <c r="OGN9" s="6"/>
      <c r="OGO9" s="6"/>
      <c r="OGP9" s="6"/>
      <c r="OGQ9" s="6"/>
      <c r="OGR9" s="6"/>
      <c r="OGS9" s="6"/>
      <c r="OGT9" s="6"/>
      <c r="OGU9" s="6"/>
      <c r="OGV9" s="6"/>
      <c r="OGW9" s="6"/>
      <c r="OGX9" s="6"/>
      <c r="OGY9" s="6"/>
      <c r="OGZ9" s="6"/>
      <c r="OHA9" s="6"/>
      <c r="OHB9" s="6"/>
      <c r="OHC9" s="6"/>
      <c r="OHD9" s="6"/>
      <c r="OHE9" s="6"/>
      <c r="OHF9" s="6"/>
      <c r="OHG9" s="6"/>
      <c r="OHH9" s="6"/>
      <c r="OHI9" s="6"/>
      <c r="OHJ9" s="6"/>
      <c r="OHK9" s="6"/>
      <c r="OHL9" s="6"/>
      <c r="OHM9" s="6"/>
      <c r="OHN9" s="6"/>
      <c r="OHO9" s="6"/>
      <c r="OHP9" s="6"/>
      <c r="OHQ9" s="6"/>
      <c r="OHR9" s="6"/>
      <c r="OHS9" s="6"/>
      <c r="OHT9" s="6"/>
      <c r="OHU9" s="6"/>
      <c r="OHV9" s="6"/>
      <c r="OHW9" s="6"/>
      <c r="OHX9" s="6"/>
      <c r="OHY9" s="6"/>
      <c r="OHZ9" s="6"/>
      <c r="OIA9" s="6"/>
      <c r="OIB9" s="6"/>
      <c r="OIC9" s="6"/>
      <c r="OID9" s="6"/>
      <c r="OIE9" s="6"/>
      <c r="OIF9" s="6"/>
      <c r="OIG9" s="6"/>
      <c r="OIH9" s="6"/>
      <c r="OII9" s="6"/>
      <c r="OIJ9" s="6"/>
      <c r="OIK9" s="6"/>
      <c r="OIL9" s="6"/>
      <c r="OIM9" s="6"/>
      <c r="OIN9" s="6"/>
      <c r="OIO9" s="6"/>
      <c r="OIP9" s="6"/>
      <c r="OIQ9" s="6"/>
      <c r="OIR9" s="6"/>
      <c r="OIS9" s="6"/>
      <c r="OIT9" s="6"/>
      <c r="OIU9" s="6"/>
      <c r="OIV9" s="6"/>
      <c r="OIW9" s="6"/>
      <c r="OIX9" s="6"/>
      <c r="OIY9" s="6"/>
      <c r="OIZ9" s="6"/>
      <c r="OJA9" s="6"/>
      <c r="OJB9" s="6"/>
      <c r="OJC9" s="6"/>
      <c r="OJD9" s="6"/>
      <c r="OJE9" s="6"/>
      <c r="OJF9" s="6"/>
      <c r="OJG9" s="6"/>
      <c r="OJH9" s="6"/>
      <c r="OJI9" s="6"/>
      <c r="OJJ9" s="6"/>
      <c r="OJK9" s="6"/>
      <c r="OJL9" s="6"/>
      <c r="OJM9" s="6"/>
      <c r="OJN9" s="6"/>
      <c r="OJO9" s="6"/>
      <c r="OJP9" s="6"/>
      <c r="OJQ9" s="6"/>
      <c r="OJR9" s="6"/>
      <c r="OJS9" s="6"/>
      <c r="OJT9" s="6"/>
      <c r="OJU9" s="6"/>
      <c r="OJV9" s="6"/>
      <c r="OJW9" s="6"/>
      <c r="OJX9" s="6"/>
      <c r="OJY9" s="6"/>
      <c r="OJZ9" s="6"/>
      <c r="OKA9" s="6"/>
      <c r="OKB9" s="6"/>
      <c r="OKC9" s="6"/>
      <c r="OKD9" s="6"/>
      <c r="OKE9" s="6"/>
      <c r="OKF9" s="6"/>
      <c r="OKG9" s="6"/>
      <c r="OKH9" s="6"/>
      <c r="OKI9" s="6"/>
      <c r="OKJ9" s="6"/>
      <c r="OKK9" s="6"/>
      <c r="OKL9" s="6"/>
      <c r="OKM9" s="6"/>
      <c r="OKN9" s="6"/>
      <c r="OKO9" s="6"/>
      <c r="OKP9" s="6"/>
      <c r="OKQ9" s="6"/>
      <c r="OKR9" s="6"/>
      <c r="OKS9" s="6"/>
      <c r="OKT9" s="6"/>
      <c r="OKU9" s="6"/>
      <c r="OKV9" s="6"/>
      <c r="OKW9" s="6"/>
      <c r="OKX9" s="6"/>
      <c r="OKY9" s="6"/>
      <c r="OKZ9" s="6"/>
      <c r="OLA9" s="6"/>
      <c r="OLB9" s="6"/>
      <c r="OLC9" s="6"/>
      <c r="OLD9" s="6"/>
      <c r="OLE9" s="6"/>
      <c r="OLF9" s="6"/>
      <c r="OLG9" s="6"/>
      <c r="OLH9" s="6"/>
      <c r="OLI9" s="6"/>
      <c r="OLJ9" s="6"/>
      <c r="OLK9" s="6"/>
      <c r="OLL9" s="6"/>
      <c r="OLM9" s="6"/>
      <c r="OLN9" s="6"/>
      <c r="OLO9" s="6"/>
      <c r="OLP9" s="6"/>
      <c r="OLQ9" s="6"/>
      <c r="OLR9" s="6"/>
      <c r="OLS9" s="6"/>
      <c r="OLT9" s="6"/>
      <c r="OLU9" s="6"/>
      <c r="OLV9" s="6"/>
      <c r="OLW9" s="6"/>
      <c r="OLX9" s="6"/>
      <c r="OLY9" s="6"/>
      <c r="OLZ9" s="6"/>
      <c r="OMA9" s="6"/>
      <c r="OMB9" s="6"/>
      <c r="OMC9" s="6"/>
      <c r="OMD9" s="6"/>
      <c r="OME9" s="6"/>
      <c r="OMF9" s="6"/>
      <c r="OMG9" s="6"/>
      <c r="OMH9" s="6"/>
      <c r="OMI9" s="6"/>
      <c r="OMJ9" s="6"/>
      <c r="OMK9" s="6"/>
      <c r="OML9" s="6"/>
      <c r="OMM9" s="6"/>
      <c r="OMN9" s="6"/>
      <c r="OMO9" s="6"/>
      <c r="OMP9" s="6"/>
      <c r="OMQ9" s="6"/>
      <c r="OMR9" s="6"/>
      <c r="OMS9" s="6"/>
      <c r="OMT9" s="6"/>
      <c r="OMU9" s="6"/>
      <c r="OMV9" s="6"/>
      <c r="OMW9" s="6"/>
      <c r="OMX9" s="6"/>
      <c r="OMY9" s="6"/>
      <c r="OMZ9" s="6"/>
      <c r="ONA9" s="6"/>
      <c r="ONB9" s="6"/>
      <c r="ONC9" s="6"/>
      <c r="OND9" s="6"/>
      <c r="ONE9" s="6"/>
      <c r="ONF9" s="6"/>
      <c r="ONG9" s="6"/>
      <c r="ONH9" s="6"/>
      <c r="ONI9" s="6"/>
      <c r="ONJ9" s="6"/>
      <c r="ONK9" s="6"/>
      <c r="ONL9" s="6"/>
      <c r="ONM9" s="6"/>
      <c r="ONN9" s="6"/>
      <c r="ONO9" s="6"/>
      <c r="ONP9" s="6"/>
      <c r="ONQ9" s="6"/>
      <c r="ONR9" s="6"/>
      <c r="ONS9" s="6"/>
      <c r="ONT9" s="6"/>
      <c r="ONU9" s="6"/>
      <c r="ONV9" s="6"/>
      <c r="ONW9" s="6"/>
      <c r="ONX9" s="6"/>
      <c r="ONY9" s="6"/>
      <c r="ONZ9" s="6"/>
      <c r="OOA9" s="6"/>
      <c r="OOB9" s="6"/>
      <c r="OOC9" s="6"/>
      <c r="OOD9" s="6"/>
      <c r="OOE9" s="6"/>
      <c r="OOF9" s="6"/>
      <c r="OOG9" s="6"/>
      <c r="OOH9" s="6"/>
      <c r="OOI9" s="6"/>
      <c r="OOJ9" s="6"/>
      <c r="OOK9" s="6"/>
      <c r="OOL9" s="6"/>
      <c r="OOM9" s="6"/>
      <c r="OON9" s="6"/>
      <c r="OOO9" s="6"/>
      <c r="OOP9" s="6"/>
      <c r="OOQ9" s="6"/>
      <c r="OOR9" s="6"/>
      <c r="OOS9" s="6"/>
      <c r="OOT9" s="6"/>
      <c r="OOU9" s="6"/>
      <c r="OOV9" s="6"/>
      <c r="OOW9" s="6"/>
      <c r="OOX9" s="6"/>
      <c r="OOY9" s="6"/>
      <c r="OOZ9" s="6"/>
      <c r="OPA9" s="6"/>
      <c r="OPB9" s="6"/>
      <c r="OPC9" s="6"/>
      <c r="OPD9" s="6"/>
      <c r="OPE9" s="6"/>
      <c r="OPF9" s="6"/>
      <c r="OPG9" s="6"/>
      <c r="OPH9" s="6"/>
      <c r="OPI9" s="6"/>
      <c r="OPJ9" s="6"/>
      <c r="OPK9" s="6"/>
      <c r="OPL9" s="6"/>
      <c r="OPM9" s="6"/>
      <c r="OPN9" s="6"/>
      <c r="OPO9" s="6"/>
      <c r="OPP9" s="6"/>
      <c r="OPQ9" s="6"/>
      <c r="OPR9" s="6"/>
      <c r="OPS9" s="6"/>
      <c r="OPT9" s="6"/>
      <c r="OPU9" s="6"/>
      <c r="OPV9" s="6"/>
      <c r="OPW9" s="6"/>
      <c r="OPX9" s="6"/>
      <c r="OPY9" s="6"/>
      <c r="OPZ9" s="6"/>
      <c r="OQA9" s="6"/>
      <c r="OQB9" s="6"/>
      <c r="OQC9" s="6"/>
      <c r="OQD9" s="6"/>
      <c r="OQE9" s="6"/>
      <c r="OQF9" s="6"/>
      <c r="OQG9" s="6"/>
      <c r="OQH9" s="6"/>
      <c r="OQI9" s="6"/>
      <c r="OQJ9" s="6"/>
      <c r="OQK9" s="6"/>
      <c r="OQL9" s="6"/>
      <c r="OQM9" s="6"/>
      <c r="OQN9" s="6"/>
      <c r="OQO9" s="6"/>
      <c r="OQP9" s="6"/>
      <c r="OQQ9" s="6"/>
      <c r="OQR9" s="6"/>
      <c r="OQS9" s="6"/>
      <c r="OQT9" s="6"/>
      <c r="OQU9" s="6"/>
      <c r="OQV9" s="6"/>
      <c r="OQW9" s="6"/>
      <c r="OQX9" s="6"/>
      <c r="OQY9" s="6"/>
      <c r="OQZ9" s="6"/>
      <c r="ORA9" s="6"/>
      <c r="ORB9" s="6"/>
      <c r="ORC9" s="6"/>
      <c r="ORD9" s="6"/>
      <c r="ORE9" s="6"/>
      <c r="ORF9" s="6"/>
      <c r="ORG9" s="6"/>
      <c r="ORH9" s="6"/>
      <c r="ORI9" s="6"/>
      <c r="ORJ9" s="6"/>
      <c r="ORK9" s="6"/>
      <c r="ORL9" s="6"/>
      <c r="ORM9" s="6"/>
      <c r="ORN9" s="6"/>
      <c r="ORO9" s="6"/>
      <c r="ORP9" s="6"/>
      <c r="ORQ9" s="6"/>
      <c r="ORR9" s="6"/>
      <c r="ORS9" s="6"/>
      <c r="ORT9" s="6"/>
      <c r="ORU9" s="6"/>
      <c r="ORV9" s="6"/>
      <c r="ORW9" s="6"/>
      <c r="ORX9" s="6"/>
      <c r="ORY9" s="6"/>
      <c r="ORZ9" s="6"/>
      <c r="OSA9" s="6"/>
      <c r="OSB9" s="6"/>
      <c r="OSC9" s="6"/>
      <c r="OSD9" s="6"/>
      <c r="OSE9" s="6"/>
      <c r="OSF9" s="6"/>
      <c r="OSG9" s="6"/>
      <c r="OSH9" s="6"/>
      <c r="OSI9" s="6"/>
      <c r="OSJ9" s="6"/>
      <c r="OSK9" s="6"/>
      <c r="OSL9" s="6"/>
      <c r="OSM9" s="6"/>
      <c r="OSN9" s="6"/>
      <c r="OSO9" s="6"/>
      <c r="OSP9" s="6"/>
      <c r="OSQ9" s="6"/>
      <c r="OSR9" s="6"/>
      <c r="OSS9" s="6"/>
      <c r="OST9" s="6"/>
      <c r="OSU9" s="6"/>
      <c r="OSV9" s="6"/>
      <c r="OSW9" s="6"/>
      <c r="OSX9" s="6"/>
      <c r="OSY9" s="6"/>
      <c r="OSZ9" s="6"/>
      <c r="OTA9" s="6"/>
      <c r="OTB9" s="6"/>
      <c r="OTC9" s="6"/>
      <c r="OTD9" s="6"/>
      <c r="OTE9" s="6"/>
      <c r="OTF9" s="6"/>
      <c r="OTG9" s="6"/>
      <c r="OTH9" s="6"/>
      <c r="OTI9" s="6"/>
      <c r="OTJ9" s="6"/>
      <c r="OTK9" s="6"/>
      <c r="OTL9" s="6"/>
      <c r="OTM9" s="6"/>
      <c r="OTN9" s="6"/>
      <c r="OTO9" s="6"/>
      <c r="OTP9" s="6"/>
      <c r="OTQ9" s="6"/>
      <c r="OTR9" s="6"/>
      <c r="OTS9" s="6"/>
      <c r="OTT9" s="6"/>
      <c r="OTU9" s="6"/>
      <c r="OTV9" s="6"/>
      <c r="OTW9" s="6"/>
      <c r="OTX9" s="6"/>
      <c r="OTY9" s="6"/>
      <c r="OTZ9" s="6"/>
      <c r="OUA9" s="6"/>
      <c r="OUB9" s="6"/>
      <c r="OUC9" s="6"/>
      <c r="OUD9" s="6"/>
      <c r="OUE9" s="6"/>
      <c r="OUF9" s="6"/>
      <c r="OUG9" s="6"/>
      <c r="OUH9" s="6"/>
      <c r="OUI9" s="6"/>
      <c r="OUJ9" s="6"/>
      <c r="OUK9" s="6"/>
      <c r="OUL9" s="6"/>
      <c r="OUM9" s="6"/>
      <c r="OUN9" s="6"/>
      <c r="OUO9" s="6"/>
      <c r="OUP9" s="6"/>
      <c r="OUQ9" s="6"/>
      <c r="OUR9" s="6"/>
      <c r="OUS9" s="6"/>
      <c r="OUT9" s="6"/>
      <c r="OUU9" s="6"/>
      <c r="OUV9" s="6"/>
      <c r="OUW9" s="6"/>
      <c r="OUX9" s="6"/>
      <c r="OUY9" s="6"/>
      <c r="OUZ9" s="6"/>
      <c r="OVA9" s="6"/>
      <c r="OVB9" s="6"/>
      <c r="OVC9" s="6"/>
      <c r="OVD9" s="6"/>
      <c r="OVE9" s="6"/>
      <c r="OVF9" s="6"/>
      <c r="OVG9" s="6"/>
      <c r="OVH9" s="6"/>
      <c r="OVI9" s="6"/>
      <c r="OVJ9" s="6"/>
      <c r="OVK9" s="6"/>
      <c r="OVL9" s="6"/>
      <c r="OVM9" s="6"/>
      <c r="OVN9" s="6"/>
      <c r="OVO9" s="6"/>
      <c r="OVP9" s="6"/>
      <c r="OVQ9" s="6"/>
      <c r="OVR9" s="6"/>
      <c r="OVS9" s="6"/>
      <c r="OVT9" s="6"/>
      <c r="OVU9" s="6"/>
      <c r="OVV9" s="6"/>
      <c r="OVW9" s="6"/>
      <c r="OVX9" s="6"/>
      <c r="OVY9" s="6"/>
      <c r="OVZ9" s="6"/>
      <c r="OWA9" s="6"/>
      <c r="OWB9" s="6"/>
      <c r="OWC9" s="6"/>
      <c r="OWD9" s="6"/>
      <c r="OWE9" s="6"/>
      <c r="OWF9" s="6"/>
      <c r="OWG9" s="6"/>
      <c r="OWH9" s="6"/>
      <c r="OWI9" s="6"/>
      <c r="OWJ9" s="6"/>
      <c r="OWK9" s="6"/>
      <c r="OWL9" s="6"/>
      <c r="OWM9" s="6"/>
      <c r="OWN9" s="6"/>
      <c r="OWO9" s="6"/>
      <c r="OWP9" s="6"/>
      <c r="OWQ9" s="6"/>
      <c r="OWR9" s="6"/>
      <c r="OWS9" s="6"/>
      <c r="OWT9" s="6"/>
      <c r="OWU9" s="6"/>
      <c r="OWV9" s="6"/>
      <c r="OWW9" s="6"/>
      <c r="OWX9" s="6"/>
      <c r="OWY9" s="6"/>
      <c r="OWZ9" s="6"/>
      <c r="OXA9" s="6"/>
      <c r="OXB9" s="6"/>
      <c r="OXC9" s="6"/>
      <c r="OXD9" s="6"/>
      <c r="OXE9" s="6"/>
      <c r="OXF9" s="6"/>
      <c r="OXG9" s="6"/>
      <c r="OXH9" s="6"/>
      <c r="OXI9" s="6"/>
      <c r="OXJ9" s="6"/>
      <c r="OXK9" s="6"/>
      <c r="OXL9" s="6"/>
      <c r="OXM9" s="6"/>
      <c r="OXN9" s="6"/>
      <c r="OXO9" s="6"/>
      <c r="OXP9" s="6"/>
      <c r="OXQ9" s="6"/>
      <c r="OXR9" s="6"/>
      <c r="OXS9" s="6"/>
      <c r="OXT9" s="6"/>
      <c r="OXU9" s="6"/>
      <c r="OXV9" s="6"/>
      <c r="OXW9" s="6"/>
      <c r="OXX9" s="6"/>
      <c r="OXY9" s="6"/>
      <c r="OXZ9" s="6"/>
      <c r="OYA9" s="6"/>
      <c r="OYB9" s="6"/>
      <c r="OYC9" s="6"/>
      <c r="OYD9" s="6"/>
      <c r="OYE9" s="6"/>
      <c r="OYF9" s="6"/>
      <c r="OYG9" s="6"/>
      <c r="OYH9" s="6"/>
      <c r="OYI9" s="6"/>
      <c r="OYJ9" s="6"/>
      <c r="OYK9" s="6"/>
      <c r="OYL9" s="6"/>
      <c r="OYM9" s="6"/>
      <c r="OYN9" s="6"/>
      <c r="OYO9" s="6"/>
      <c r="OYP9" s="6"/>
      <c r="OYQ9" s="6"/>
      <c r="OYR9" s="6"/>
      <c r="OYS9" s="6"/>
      <c r="OYT9" s="6"/>
      <c r="OYU9" s="6"/>
      <c r="OYV9" s="6"/>
      <c r="OYW9" s="6"/>
      <c r="OYX9" s="6"/>
      <c r="OYY9" s="6"/>
      <c r="OYZ9" s="6"/>
      <c r="OZA9" s="6"/>
      <c r="OZB9" s="6"/>
      <c r="OZC9" s="6"/>
      <c r="OZD9" s="6"/>
      <c r="OZE9" s="6"/>
      <c r="OZF9" s="6"/>
      <c r="OZG9" s="6"/>
      <c r="OZH9" s="6"/>
      <c r="OZI9" s="6"/>
      <c r="OZJ9" s="6"/>
      <c r="OZK9" s="6"/>
      <c r="OZL9" s="6"/>
      <c r="OZM9" s="6"/>
      <c r="OZN9" s="6"/>
      <c r="OZO9" s="6"/>
      <c r="OZP9" s="6"/>
      <c r="OZQ9" s="6"/>
      <c r="OZR9" s="6"/>
      <c r="OZS9" s="6"/>
      <c r="OZT9" s="6"/>
      <c r="OZU9" s="6"/>
      <c r="OZV9" s="6"/>
      <c r="OZW9" s="6"/>
      <c r="OZX9" s="6"/>
      <c r="OZY9" s="6"/>
      <c r="OZZ9" s="6"/>
      <c r="PAA9" s="6"/>
      <c r="PAB9" s="6"/>
      <c r="PAC9" s="6"/>
      <c r="PAD9" s="6"/>
      <c r="PAE9" s="6"/>
      <c r="PAF9" s="6"/>
      <c r="PAG9" s="6"/>
      <c r="PAH9" s="6"/>
      <c r="PAI9" s="6"/>
      <c r="PAJ9" s="6"/>
      <c r="PAK9" s="6"/>
      <c r="PAL9" s="6"/>
      <c r="PAM9" s="6"/>
      <c r="PAN9" s="6"/>
      <c r="PAO9" s="6"/>
      <c r="PAP9" s="6"/>
      <c r="PAQ9" s="6"/>
      <c r="PAR9" s="6"/>
      <c r="PAS9" s="6"/>
      <c r="PAT9" s="6"/>
      <c r="PAU9" s="6"/>
      <c r="PAV9" s="6"/>
      <c r="PAW9" s="6"/>
      <c r="PAX9" s="6"/>
      <c r="PAY9" s="6"/>
      <c r="PAZ9" s="6"/>
      <c r="PBA9" s="6"/>
      <c r="PBB9" s="6"/>
      <c r="PBC9" s="6"/>
      <c r="PBD9" s="6"/>
      <c r="PBE9" s="6"/>
      <c r="PBF9" s="6"/>
      <c r="PBG9" s="6"/>
      <c r="PBH9" s="6"/>
      <c r="PBI9" s="6"/>
      <c r="PBJ9" s="6"/>
      <c r="PBK9" s="6"/>
      <c r="PBL9" s="6"/>
      <c r="PBM9" s="6"/>
      <c r="PBN9" s="6"/>
      <c r="PBO9" s="6"/>
      <c r="PBP9" s="6"/>
      <c r="PBQ9" s="6"/>
      <c r="PBR9" s="6"/>
      <c r="PBS9" s="6"/>
      <c r="PBT9" s="6"/>
      <c r="PBU9" s="6"/>
      <c r="PBV9" s="6"/>
      <c r="PBW9" s="6"/>
      <c r="PBX9" s="6"/>
      <c r="PBY9" s="6"/>
      <c r="PBZ9" s="6"/>
      <c r="PCA9" s="6"/>
      <c r="PCB9" s="6"/>
      <c r="PCC9" s="6"/>
      <c r="PCD9" s="6"/>
      <c r="PCE9" s="6"/>
      <c r="PCF9" s="6"/>
      <c r="PCG9" s="6"/>
      <c r="PCH9" s="6"/>
      <c r="PCI9" s="6"/>
      <c r="PCJ9" s="6"/>
      <c r="PCK9" s="6"/>
      <c r="PCL9" s="6"/>
      <c r="PCM9" s="6"/>
      <c r="PCN9" s="6"/>
      <c r="PCO9" s="6"/>
      <c r="PCP9" s="6"/>
      <c r="PCQ9" s="6"/>
      <c r="PCR9" s="6"/>
      <c r="PCS9" s="6"/>
      <c r="PCT9" s="6"/>
      <c r="PCU9" s="6"/>
      <c r="PCV9" s="6"/>
      <c r="PCW9" s="6"/>
      <c r="PCX9" s="6"/>
      <c r="PCY9" s="6"/>
      <c r="PCZ9" s="6"/>
      <c r="PDA9" s="6"/>
      <c r="PDB9" s="6"/>
      <c r="PDC9" s="6"/>
      <c r="PDD9" s="6"/>
      <c r="PDE9" s="6"/>
      <c r="PDF9" s="6"/>
      <c r="PDG9" s="6"/>
      <c r="PDH9" s="6"/>
      <c r="PDI9" s="6"/>
      <c r="PDJ9" s="6"/>
      <c r="PDK9" s="6"/>
      <c r="PDL9" s="6"/>
      <c r="PDM9" s="6"/>
      <c r="PDN9" s="6"/>
      <c r="PDO9" s="6"/>
      <c r="PDP9" s="6"/>
      <c r="PDQ9" s="6"/>
      <c r="PDR9" s="6"/>
      <c r="PDS9" s="6"/>
      <c r="PDT9" s="6"/>
      <c r="PDU9" s="6"/>
      <c r="PDV9" s="6"/>
      <c r="PDW9" s="6"/>
      <c r="PDX9" s="6"/>
      <c r="PDY9" s="6"/>
      <c r="PDZ9" s="6"/>
      <c r="PEA9" s="6"/>
      <c r="PEB9" s="6"/>
      <c r="PEC9" s="6"/>
      <c r="PED9" s="6"/>
      <c r="PEE9" s="6"/>
      <c r="PEF9" s="6"/>
      <c r="PEG9" s="6"/>
      <c r="PEH9" s="6"/>
      <c r="PEI9" s="6"/>
      <c r="PEJ9" s="6"/>
      <c r="PEK9" s="6"/>
      <c r="PEL9" s="6"/>
      <c r="PEM9" s="6"/>
      <c r="PEN9" s="6"/>
      <c r="PEO9" s="6"/>
      <c r="PEP9" s="6"/>
      <c r="PEQ9" s="6"/>
      <c r="PER9" s="6"/>
      <c r="PES9" s="6"/>
      <c r="PET9" s="6"/>
      <c r="PEU9" s="6"/>
      <c r="PEV9" s="6"/>
      <c r="PEW9" s="6"/>
      <c r="PEX9" s="6"/>
      <c r="PEY9" s="6"/>
      <c r="PEZ9" s="6"/>
      <c r="PFA9" s="6"/>
      <c r="PFB9" s="6"/>
      <c r="PFC9" s="6"/>
      <c r="PFD9" s="6"/>
      <c r="PFE9" s="6"/>
      <c r="PFF9" s="6"/>
      <c r="PFG9" s="6"/>
      <c r="PFH9" s="6"/>
      <c r="PFI9" s="6"/>
      <c r="PFJ9" s="6"/>
      <c r="PFK9" s="6"/>
      <c r="PFL9" s="6"/>
      <c r="PFM9" s="6"/>
      <c r="PFN9" s="6"/>
      <c r="PFO9" s="6"/>
      <c r="PFP9" s="6"/>
      <c r="PFQ9" s="6"/>
      <c r="PFR9" s="6"/>
      <c r="PFS9" s="6"/>
      <c r="PFT9" s="6"/>
      <c r="PFU9" s="6"/>
      <c r="PFV9" s="6"/>
      <c r="PFW9" s="6"/>
      <c r="PFX9" s="6"/>
      <c r="PFY9" s="6"/>
      <c r="PFZ9" s="6"/>
      <c r="PGA9" s="6"/>
      <c r="PGB9" s="6"/>
      <c r="PGC9" s="6"/>
      <c r="PGD9" s="6"/>
      <c r="PGE9" s="6"/>
      <c r="PGF9" s="6"/>
      <c r="PGG9" s="6"/>
      <c r="PGH9" s="6"/>
      <c r="PGI9" s="6"/>
      <c r="PGJ9" s="6"/>
      <c r="PGK9" s="6"/>
      <c r="PGL9" s="6"/>
      <c r="PGM9" s="6"/>
      <c r="PGN9" s="6"/>
      <c r="PGO9" s="6"/>
      <c r="PGP9" s="6"/>
      <c r="PGQ9" s="6"/>
      <c r="PGR9" s="6"/>
      <c r="PGS9" s="6"/>
      <c r="PGT9" s="6"/>
      <c r="PGU9" s="6"/>
      <c r="PGV9" s="6"/>
      <c r="PGW9" s="6"/>
      <c r="PGX9" s="6"/>
      <c r="PGY9" s="6"/>
      <c r="PGZ9" s="6"/>
      <c r="PHA9" s="6"/>
      <c r="PHB9" s="6"/>
      <c r="PHC9" s="6"/>
      <c r="PHD9" s="6"/>
      <c r="PHE9" s="6"/>
      <c r="PHF9" s="6"/>
      <c r="PHG9" s="6"/>
      <c r="PHH9" s="6"/>
      <c r="PHI9" s="6"/>
      <c r="PHJ9" s="6"/>
      <c r="PHK9" s="6"/>
      <c r="PHL9" s="6"/>
      <c r="PHM9" s="6"/>
      <c r="PHN9" s="6"/>
      <c r="PHO9" s="6"/>
      <c r="PHP9" s="6"/>
      <c r="PHQ9" s="6"/>
      <c r="PHR9" s="6"/>
      <c r="PHS9" s="6"/>
      <c r="PHT9" s="6"/>
      <c r="PHU9" s="6"/>
      <c r="PHV9" s="6"/>
      <c r="PHW9" s="6"/>
      <c r="PHX9" s="6"/>
      <c r="PHY9" s="6"/>
      <c r="PHZ9" s="6"/>
      <c r="PIA9" s="6"/>
      <c r="PIB9" s="6"/>
      <c r="PIC9" s="6"/>
      <c r="PID9" s="6"/>
      <c r="PIE9" s="6"/>
      <c r="PIF9" s="6"/>
      <c r="PIG9" s="6"/>
      <c r="PIH9" s="6"/>
      <c r="PII9" s="6"/>
      <c r="PIJ9" s="6"/>
      <c r="PIK9" s="6"/>
      <c r="PIL9" s="6"/>
      <c r="PIM9" s="6"/>
      <c r="PIN9" s="6"/>
      <c r="PIO9" s="6"/>
      <c r="PIP9" s="6"/>
      <c r="PIQ9" s="6"/>
      <c r="PIR9" s="6"/>
      <c r="PIS9" s="6"/>
      <c r="PIT9" s="6"/>
      <c r="PIU9" s="6"/>
      <c r="PIV9" s="6"/>
      <c r="PIW9" s="6"/>
      <c r="PIX9" s="6"/>
      <c r="PIY9" s="6"/>
      <c r="PIZ9" s="6"/>
      <c r="PJA9" s="6"/>
      <c r="PJB9" s="6"/>
      <c r="PJC9" s="6"/>
      <c r="PJD9" s="6"/>
      <c r="PJE9" s="6"/>
      <c r="PJF9" s="6"/>
      <c r="PJG9" s="6"/>
      <c r="PJH9" s="6"/>
      <c r="PJI9" s="6"/>
      <c r="PJJ9" s="6"/>
      <c r="PJK9" s="6"/>
      <c r="PJL9" s="6"/>
      <c r="PJM9" s="6"/>
      <c r="PJN9" s="6"/>
      <c r="PJO9" s="6"/>
      <c r="PJP9" s="6"/>
      <c r="PJQ9" s="6"/>
      <c r="PJR9" s="6"/>
      <c r="PJS9" s="6"/>
      <c r="PJT9" s="6"/>
      <c r="PJU9" s="6"/>
      <c r="PJV9" s="6"/>
      <c r="PJW9" s="6"/>
      <c r="PJX9" s="6"/>
      <c r="PJY9" s="6"/>
      <c r="PJZ9" s="6"/>
      <c r="PKA9" s="6"/>
      <c r="PKB9" s="6"/>
      <c r="PKC9" s="6"/>
      <c r="PKD9" s="6"/>
      <c r="PKE9" s="6"/>
      <c r="PKF9" s="6"/>
      <c r="PKG9" s="6"/>
      <c r="PKH9" s="6"/>
      <c r="PKI9" s="6"/>
      <c r="PKJ9" s="6"/>
      <c r="PKK9" s="6"/>
      <c r="PKL9" s="6"/>
      <c r="PKM9" s="6"/>
      <c r="PKN9" s="6"/>
      <c r="PKO9" s="6"/>
      <c r="PKP9" s="6"/>
      <c r="PKQ9" s="6"/>
      <c r="PKR9" s="6"/>
      <c r="PKS9" s="6"/>
      <c r="PKT9" s="6"/>
      <c r="PKU9" s="6"/>
      <c r="PKV9" s="6"/>
      <c r="PKW9" s="6"/>
      <c r="PKX9" s="6"/>
      <c r="PKY9" s="6"/>
      <c r="PKZ9" s="6"/>
      <c r="PLA9" s="6"/>
      <c r="PLB9" s="6"/>
      <c r="PLC9" s="6"/>
      <c r="PLD9" s="6"/>
      <c r="PLE9" s="6"/>
      <c r="PLF9" s="6"/>
      <c r="PLG9" s="6"/>
      <c r="PLH9" s="6"/>
      <c r="PLI9" s="6"/>
      <c r="PLJ9" s="6"/>
      <c r="PLK9" s="6"/>
      <c r="PLL9" s="6"/>
      <c r="PLM9" s="6"/>
      <c r="PLN9" s="6"/>
      <c r="PLO9" s="6"/>
      <c r="PLP9" s="6"/>
      <c r="PLQ9" s="6"/>
      <c r="PLR9" s="6"/>
      <c r="PLS9" s="6"/>
      <c r="PLT9" s="6"/>
      <c r="PLU9" s="6"/>
      <c r="PLV9" s="6"/>
      <c r="PLW9" s="6"/>
      <c r="PLX9" s="6"/>
      <c r="PLY9" s="6"/>
      <c r="PLZ9" s="6"/>
      <c r="PMA9" s="6"/>
      <c r="PMB9" s="6"/>
      <c r="PMC9" s="6"/>
      <c r="PMD9" s="6"/>
      <c r="PME9" s="6"/>
      <c r="PMF9" s="6"/>
      <c r="PMG9" s="6"/>
      <c r="PMH9" s="6"/>
      <c r="PMI9" s="6"/>
      <c r="PMJ9" s="6"/>
      <c r="PMK9" s="6"/>
      <c r="PML9" s="6"/>
      <c r="PMM9" s="6"/>
      <c r="PMN9" s="6"/>
      <c r="PMO9" s="6"/>
      <c r="PMP9" s="6"/>
      <c r="PMQ9" s="6"/>
      <c r="PMR9" s="6"/>
      <c r="PMS9" s="6"/>
      <c r="PMT9" s="6"/>
      <c r="PMU9" s="6"/>
      <c r="PMV9" s="6"/>
      <c r="PMW9" s="6"/>
      <c r="PMX9" s="6"/>
      <c r="PMY9" s="6"/>
      <c r="PMZ9" s="6"/>
      <c r="PNA9" s="6"/>
      <c r="PNB9" s="6"/>
      <c r="PNC9" s="6"/>
      <c r="PND9" s="6"/>
      <c r="PNE9" s="6"/>
      <c r="PNF9" s="6"/>
      <c r="PNG9" s="6"/>
      <c r="PNH9" s="6"/>
      <c r="PNI9" s="6"/>
      <c r="PNJ9" s="6"/>
      <c r="PNK9" s="6"/>
      <c r="PNL9" s="6"/>
      <c r="PNM9" s="6"/>
      <c r="PNN9" s="6"/>
      <c r="PNO9" s="6"/>
      <c r="PNP9" s="6"/>
      <c r="PNQ9" s="6"/>
      <c r="PNR9" s="6"/>
      <c r="PNS9" s="6"/>
      <c r="PNT9" s="6"/>
      <c r="PNU9" s="6"/>
      <c r="PNV9" s="6"/>
      <c r="PNW9" s="6"/>
      <c r="PNX9" s="6"/>
      <c r="PNY9" s="6"/>
      <c r="PNZ9" s="6"/>
      <c r="POA9" s="6"/>
      <c r="POB9" s="6"/>
      <c r="POC9" s="6"/>
      <c r="POD9" s="6"/>
      <c r="POE9" s="6"/>
      <c r="POF9" s="6"/>
      <c r="POG9" s="6"/>
      <c r="POH9" s="6"/>
      <c r="POI9" s="6"/>
      <c r="POJ9" s="6"/>
      <c r="POK9" s="6"/>
      <c r="POL9" s="6"/>
      <c r="POM9" s="6"/>
      <c r="PON9" s="6"/>
      <c r="POO9" s="6"/>
      <c r="POP9" s="6"/>
      <c r="POQ9" s="6"/>
      <c r="POR9" s="6"/>
      <c r="POS9" s="6"/>
      <c r="POT9" s="6"/>
      <c r="POU9" s="6"/>
      <c r="POV9" s="6"/>
      <c r="POW9" s="6"/>
      <c r="POX9" s="6"/>
      <c r="POY9" s="6"/>
      <c r="POZ9" s="6"/>
      <c r="PPA9" s="6"/>
      <c r="PPB9" s="6"/>
      <c r="PPC9" s="6"/>
      <c r="PPD9" s="6"/>
      <c r="PPE9" s="6"/>
      <c r="PPF9" s="6"/>
      <c r="PPG9" s="6"/>
      <c r="PPH9" s="6"/>
      <c r="PPI9" s="6"/>
      <c r="PPJ9" s="6"/>
      <c r="PPK9" s="6"/>
      <c r="PPL9" s="6"/>
      <c r="PPM9" s="6"/>
      <c r="PPN9" s="6"/>
      <c r="PPO9" s="6"/>
      <c r="PPP9" s="6"/>
      <c r="PPQ9" s="6"/>
      <c r="PPR9" s="6"/>
      <c r="PPS9" s="6"/>
      <c r="PPT9" s="6"/>
      <c r="PPU9" s="6"/>
      <c r="PPV9" s="6"/>
      <c r="PPW9" s="6"/>
      <c r="PPX9" s="6"/>
      <c r="PPY9" s="6"/>
      <c r="PPZ9" s="6"/>
      <c r="PQA9" s="6"/>
      <c r="PQB9" s="6"/>
      <c r="PQC9" s="6"/>
      <c r="PQD9" s="6"/>
      <c r="PQE9" s="6"/>
      <c r="PQF9" s="6"/>
      <c r="PQG9" s="6"/>
      <c r="PQH9" s="6"/>
      <c r="PQI9" s="6"/>
      <c r="PQJ9" s="6"/>
      <c r="PQK9" s="6"/>
      <c r="PQL9" s="6"/>
      <c r="PQM9" s="6"/>
      <c r="PQN9" s="6"/>
      <c r="PQO9" s="6"/>
      <c r="PQP9" s="6"/>
      <c r="PQQ9" s="6"/>
      <c r="PQR9" s="6"/>
      <c r="PQS9" s="6"/>
      <c r="PQT9" s="6"/>
      <c r="PQU9" s="6"/>
      <c r="PQV9" s="6"/>
      <c r="PQW9" s="6"/>
      <c r="PQX9" s="6"/>
      <c r="PQY9" s="6"/>
      <c r="PQZ9" s="6"/>
      <c r="PRA9" s="6"/>
      <c r="PRB9" s="6"/>
      <c r="PRC9" s="6"/>
      <c r="PRD9" s="6"/>
      <c r="PRE9" s="6"/>
      <c r="PRF9" s="6"/>
      <c r="PRG9" s="6"/>
      <c r="PRH9" s="6"/>
      <c r="PRI9" s="6"/>
      <c r="PRJ9" s="6"/>
      <c r="PRK9" s="6"/>
      <c r="PRL9" s="6"/>
      <c r="PRM9" s="6"/>
      <c r="PRN9" s="6"/>
      <c r="PRO9" s="6"/>
      <c r="PRP9" s="6"/>
      <c r="PRQ9" s="6"/>
      <c r="PRR9" s="6"/>
      <c r="PRS9" s="6"/>
      <c r="PRT9" s="6"/>
      <c r="PRU9" s="6"/>
      <c r="PRV9" s="6"/>
      <c r="PRW9" s="6"/>
      <c r="PRX9" s="6"/>
      <c r="PRY9" s="6"/>
      <c r="PRZ9" s="6"/>
      <c r="PSA9" s="6"/>
      <c r="PSB9" s="6"/>
      <c r="PSC9" s="6"/>
      <c r="PSD9" s="6"/>
      <c r="PSE9" s="6"/>
      <c r="PSF9" s="6"/>
      <c r="PSG9" s="6"/>
      <c r="PSH9" s="6"/>
      <c r="PSI9" s="6"/>
      <c r="PSJ9" s="6"/>
      <c r="PSK9" s="6"/>
      <c r="PSL9" s="6"/>
      <c r="PSM9" s="6"/>
      <c r="PSN9" s="6"/>
      <c r="PSO9" s="6"/>
      <c r="PSP9" s="6"/>
      <c r="PSQ9" s="6"/>
      <c r="PSR9" s="6"/>
      <c r="PSS9" s="6"/>
      <c r="PST9" s="6"/>
      <c r="PSU9" s="6"/>
      <c r="PSV9" s="6"/>
      <c r="PSW9" s="6"/>
      <c r="PSX9" s="6"/>
      <c r="PSY9" s="6"/>
      <c r="PSZ9" s="6"/>
      <c r="PTA9" s="6"/>
      <c r="PTB9" s="6"/>
      <c r="PTC9" s="6"/>
      <c r="PTD9" s="6"/>
      <c r="PTE9" s="6"/>
      <c r="PTF9" s="6"/>
      <c r="PTG9" s="6"/>
      <c r="PTH9" s="6"/>
      <c r="PTI9" s="6"/>
      <c r="PTJ9" s="6"/>
      <c r="PTK9" s="6"/>
      <c r="PTL9" s="6"/>
      <c r="PTM9" s="6"/>
      <c r="PTN9" s="6"/>
      <c r="PTO9" s="6"/>
      <c r="PTP9" s="6"/>
      <c r="PTQ9" s="6"/>
      <c r="PTR9" s="6"/>
      <c r="PTS9" s="6"/>
      <c r="PTT9" s="6"/>
      <c r="PTU9" s="6"/>
      <c r="PTV9" s="6"/>
      <c r="PTW9" s="6"/>
      <c r="PTX9" s="6"/>
      <c r="PTY9" s="6"/>
      <c r="PTZ9" s="6"/>
      <c r="PUA9" s="6"/>
      <c r="PUB9" s="6"/>
      <c r="PUC9" s="6"/>
      <c r="PUD9" s="6"/>
      <c r="PUE9" s="6"/>
      <c r="PUF9" s="6"/>
      <c r="PUG9" s="6"/>
      <c r="PUH9" s="6"/>
      <c r="PUI9" s="6"/>
      <c r="PUJ9" s="6"/>
      <c r="PUK9" s="6"/>
      <c r="PUL9" s="6"/>
      <c r="PUM9" s="6"/>
      <c r="PUN9" s="6"/>
      <c r="PUO9" s="6"/>
      <c r="PUP9" s="6"/>
      <c r="PUQ9" s="6"/>
      <c r="PUR9" s="6"/>
      <c r="PUS9" s="6"/>
      <c r="PUT9" s="6"/>
      <c r="PUU9" s="6"/>
      <c r="PUV9" s="6"/>
      <c r="PUW9" s="6"/>
      <c r="PUX9" s="6"/>
      <c r="PUY9" s="6"/>
      <c r="PUZ9" s="6"/>
      <c r="PVA9" s="6"/>
      <c r="PVB9" s="6"/>
      <c r="PVC9" s="6"/>
      <c r="PVD9" s="6"/>
      <c r="PVE9" s="6"/>
      <c r="PVF9" s="6"/>
      <c r="PVG9" s="6"/>
      <c r="PVH9" s="6"/>
      <c r="PVI9" s="6"/>
      <c r="PVJ9" s="6"/>
      <c r="PVK9" s="6"/>
      <c r="PVL9" s="6"/>
      <c r="PVM9" s="6"/>
      <c r="PVN9" s="6"/>
      <c r="PVO9" s="6"/>
      <c r="PVP9" s="6"/>
      <c r="PVQ9" s="6"/>
      <c r="PVR9" s="6"/>
      <c r="PVS9" s="6"/>
      <c r="PVT9" s="6"/>
      <c r="PVU9" s="6"/>
      <c r="PVV9" s="6"/>
      <c r="PVW9" s="6"/>
      <c r="PVX9" s="6"/>
      <c r="PVY9" s="6"/>
      <c r="PVZ9" s="6"/>
      <c r="PWA9" s="6"/>
      <c r="PWB9" s="6"/>
      <c r="PWC9" s="6"/>
      <c r="PWD9" s="6"/>
      <c r="PWE9" s="6"/>
      <c r="PWF9" s="6"/>
      <c r="PWG9" s="6"/>
      <c r="PWH9" s="6"/>
      <c r="PWI9" s="6"/>
      <c r="PWJ9" s="6"/>
      <c r="PWK9" s="6"/>
      <c r="PWL9" s="6"/>
      <c r="PWM9" s="6"/>
      <c r="PWN9" s="6"/>
      <c r="PWO9" s="6"/>
      <c r="PWP9" s="6"/>
      <c r="PWQ9" s="6"/>
      <c r="PWR9" s="6"/>
      <c r="PWS9" s="6"/>
      <c r="PWT9" s="6"/>
      <c r="PWU9" s="6"/>
      <c r="PWV9" s="6"/>
      <c r="PWW9" s="6"/>
      <c r="PWX9" s="6"/>
      <c r="PWY9" s="6"/>
      <c r="PWZ9" s="6"/>
      <c r="PXA9" s="6"/>
      <c r="PXB9" s="6"/>
      <c r="PXC9" s="6"/>
      <c r="PXD9" s="6"/>
      <c r="PXE9" s="6"/>
      <c r="PXF9" s="6"/>
      <c r="PXG9" s="6"/>
      <c r="PXH9" s="6"/>
      <c r="PXI9" s="6"/>
      <c r="PXJ9" s="6"/>
      <c r="PXK9" s="6"/>
      <c r="PXL9" s="6"/>
      <c r="PXM9" s="6"/>
      <c r="PXN9" s="6"/>
      <c r="PXO9" s="6"/>
      <c r="PXP9" s="6"/>
      <c r="PXQ9" s="6"/>
      <c r="PXR9" s="6"/>
      <c r="PXS9" s="6"/>
      <c r="PXT9" s="6"/>
      <c r="PXU9" s="6"/>
      <c r="PXV9" s="6"/>
      <c r="PXW9" s="6"/>
      <c r="PXX9" s="6"/>
      <c r="PXY9" s="6"/>
      <c r="PXZ9" s="6"/>
      <c r="PYA9" s="6"/>
      <c r="PYB9" s="6"/>
      <c r="PYC9" s="6"/>
      <c r="PYD9" s="6"/>
      <c r="PYE9" s="6"/>
      <c r="PYF9" s="6"/>
      <c r="PYG9" s="6"/>
      <c r="PYH9" s="6"/>
      <c r="PYI9" s="6"/>
      <c r="PYJ9" s="6"/>
      <c r="PYK9" s="6"/>
      <c r="PYL9" s="6"/>
      <c r="PYM9" s="6"/>
      <c r="PYN9" s="6"/>
      <c r="PYO9" s="6"/>
      <c r="PYP9" s="6"/>
      <c r="PYQ9" s="6"/>
      <c r="PYR9" s="6"/>
      <c r="PYS9" s="6"/>
      <c r="PYT9" s="6"/>
      <c r="PYU9" s="6"/>
      <c r="PYV9" s="6"/>
      <c r="PYW9" s="6"/>
      <c r="PYX9" s="6"/>
      <c r="PYY9" s="6"/>
      <c r="PYZ9" s="6"/>
      <c r="PZA9" s="6"/>
      <c r="PZB9" s="6"/>
      <c r="PZC9" s="6"/>
      <c r="PZD9" s="6"/>
      <c r="PZE9" s="6"/>
      <c r="PZF9" s="6"/>
      <c r="PZG9" s="6"/>
      <c r="PZH9" s="6"/>
      <c r="PZI9" s="6"/>
      <c r="PZJ9" s="6"/>
      <c r="PZK9" s="6"/>
      <c r="PZL9" s="6"/>
      <c r="PZM9" s="6"/>
      <c r="PZN9" s="6"/>
      <c r="PZO9" s="6"/>
      <c r="PZP9" s="6"/>
      <c r="PZQ9" s="6"/>
      <c r="PZR9" s="6"/>
      <c r="PZS9" s="6"/>
      <c r="PZT9" s="6"/>
      <c r="PZU9" s="6"/>
      <c r="PZV9" s="6"/>
      <c r="PZW9" s="6"/>
      <c r="PZX9" s="6"/>
      <c r="PZY9" s="6"/>
      <c r="PZZ9" s="6"/>
      <c r="QAA9" s="6"/>
      <c r="QAB9" s="6"/>
      <c r="QAC9" s="6"/>
      <c r="QAD9" s="6"/>
      <c r="QAE9" s="6"/>
      <c r="QAF9" s="6"/>
      <c r="QAG9" s="6"/>
      <c r="QAH9" s="6"/>
      <c r="QAI9" s="6"/>
      <c r="QAJ9" s="6"/>
      <c r="QAK9" s="6"/>
      <c r="QAL9" s="6"/>
      <c r="QAM9" s="6"/>
      <c r="QAN9" s="6"/>
      <c r="QAO9" s="6"/>
      <c r="QAP9" s="6"/>
      <c r="QAQ9" s="6"/>
      <c r="QAR9" s="6"/>
      <c r="QAS9" s="6"/>
      <c r="QAT9" s="6"/>
      <c r="QAU9" s="6"/>
      <c r="QAV9" s="6"/>
      <c r="QAW9" s="6"/>
      <c r="QAX9" s="6"/>
      <c r="QAY9" s="6"/>
      <c r="QAZ9" s="6"/>
      <c r="QBA9" s="6"/>
      <c r="QBB9" s="6"/>
      <c r="QBC9" s="6"/>
      <c r="QBD9" s="6"/>
      <c r="QBE9" s="6"/>
      <c r="QBF9" s="6"/>
      <c r="QBG9" s="6"/>
      <c r="QBH9" s="6"/>
      <c r="QBI9" s="6"/>
      <c r="QBJ9" s="6"/>
      <c r="QBK9" s="6"/>
      <c r="QBL9" s="6"/>
      <c r="QBM9" s="6"/>
      <c r="QBN9" s="6"/>
      <c r="QBO9" s="6"/>
      <c r="QBP9" s="6"/>
      <c r="QBQ9" s="6"/>
      <c r="QBR9" s="6"/>
      <c r="QBS9" s="6"/>
      <c r="QBT9" s="6"/>
      <c r="QBU9" s="6"/>
      <c r="QBV9" s="6"/>
      <c r="QBW9" s="6"/>
      <c r="QBX9" s="6"/>
      <c r="QBY9" s="6"/>
      <c r="QBZ9" s="6"/>
      <c r="QCA9" s="6"/>
      <c r="QCB9" s="6"/>
      <c r="QCC9" s="6"/>
      <c r="QCD9" s="6"/>
      <c r="QCE9" s="6"/>
      <c r="QCF9" s="6"/>
      <c r="QCG9" s="6"/>
      <c r="QCH9" s="6"/>
      <c r="QCI9" s="6"/>
      <c r="QCJ9" s="6"/>
      <c r="QCK9" s="6"/>
      <c r="QCL9" s="6"/>
      <c r="QCM9" s="6"/>
      <c r="QCN9" s="6"/>
      <c r="QCO9" s="6"/>
      <c r="QCP9" s="6"/>
      <c r="QCQ9" s="6"/>
      <c r="QCR9" s="6"/>
      <c r="QCS9" s="6"/>
      <c r="QCT9" s="6"/>
      <c r="QCU9" s="6"/>
      <c r="QCV9" s="6"/>
      <c r="QCW9" s="6"/>
      <c r="QCX9" s="6"/>
      <c r="QCY9" s="6"/>
      <c r="QCZ9" s="6"/>
      <c r="QDA9" s="6"/>
      <c r="QDB9" s="6"/>
      <c r="QDC9" s="6"/>
      <c r="QDD9" s="6"/>
      <c r="QDE9" s="6"/>
      <c r="QDF9" s="6"/>
      <c r="QDG9" s="6"/>
      <c r="QDH9" s="6"/>
      <c r="QDI9" s="6"/>
      <c r="QDJ9" s="6"/>
      <c r="QDK9" s="6"/>
      <c r="QDL9" s="6"/>
      <c r="QDM9" s="6"/>
      <c r="QDN9" s="6"/>
      <c r="QDO9" s="6"/>
      <c r="QDP9" s="6"/>
      <c r="QDQ9" s="6"/>
      <c r="QDR9" s="6"/>
      <c r="QDS9" s="6"/>
      <c r="QDT9" s="6"/>
      <c r="QDU9" s="6"/>
      <c r="QDV9" s="6"/>
      <c r="QDW9" s="6"/>
      <c r="QDX9" s="6"/>
      <c r="QDY9" s="6"/>
      <c r="QDZ9" s="6"/>
      <c r="QEA9" s="6"/>
      <c r="QEB9" s="6"/>
      <c r="QEC9" s="6"/>
      <c r="QED9" s="6"/>
      <c r="QEE9" s="6"/>
      <c r="QEF9" s="6"/>
      <c r="QEG9" s="6"/>
      <c r="QEH9" s="6"/>
      <c r="QEI9" s="6"/>
      <c r="QEJ9" s="6"/>
      <c r="QEK9" s="6"/>
      <c r="QEL9" s="6"/>
      <c r="QEM9" s="6"/>
      <c r="QEN9" s="6"/>
      <c r="QEO9" s="6"/>
      <c r="QEP9" s="6"/>
      <c r="QEQ9" s="6"/>
      <c r="QER9" s="6"/>
      <c r="QES9" s="6"/>
      <c r="QET9" s="6"/>
      <c r="QEU9" s="6"/>
      <c r="QEV9" s="6"/>
      <c r="QEW9" s="6"/>
      <c r="QEX9" s="6"/>
      <c r="QEY9" s="6"/>
      <c r="QEZ9" s="6"/>
      <c r="QFA9" s="6"/>
      <c r="QFB9" s="6"/>
      <c r="QFC9" s="6"/>
      <c r="QFD9" s="6"/>
      <c r="QFE9" s="6"/>
      <c r="QFF9" s="6"/>
      <c r="QFG9" s="6"/>
      <c r="QFH9" s="6"/>
      <c r="QFI9" s="6"/>
      <c r="QFJ9" s="6"/>
      <c r="QFK9" s="6"/>
      <c r="QFL9" s="6"/>
      <c r="QFM9" s="6"/>
      <c r="QFN9" s="6"/>
      <c r="QFO9" s="6"/>
      <c r="QFP9" s="6"/>
      <c r="QFQ9" s="6"/>
      <c r="QFR9" s="6"/>
      <c r="QFS9" s="6"/>
      <c r="QFT9" s="6"/>
      <c r="QFU9" s="6"/>
      <c r="QFV9" s="6"/>
      <c r="QFW9" s="6"/>
      <c r="QFX9" s="6"/>
      <c r="QFY9" s="6"/>
      <c r="QFZ9" s="6"/>
      <c r="QGA9" s="6"/>
      <c r="QGB9" s="6"/>
      <c r="QGC9" s="6"/>
      <c r="QGD9" s="6"/>
      <c r="QGE9" s="6"/>
      <c r="QGF9" s="6"/>
      <c r="QGG9" s="6"/>
      <c r="QGH9" s="6"/>
      <c r="QGI9" s="6"/>
      <c r="QGJ9" s="6"/>
      <c r="QGK9" s="6"/>
      <c r="QGL9" s="6"/>
      <c r="QGM9" s="6"/>
      <c r="QGN9" s="6"/>
      <c r="QGO9" s="6"/>
      <c r="QGP9" s="6"/>
      <c r="QGQ9" s="6"/>
      <c r="QGR9" s="6"/>
      <c r="QGS9" s="6"/>
      <c r="QGT9" s="6"/>
      <c r="QGU9" s="6"/>
      <c r="QGV9" s="6"/>
      <c r="QGW9" s="6"/>
      <c r="QGX9" s="6"/>
      <c r="QGY9" s="6"/>
      <c r="QGZ9" s="6"/>
      <c r="QHA9" s="6"/>
      <c r="QHB9" s="6"/>
      <c r="QHC9" s="6"/>
      <c r="QHD9" s="6"/>
      <c r="QHE9" s="6"/>
      <c r="QHF9" s="6"/>
      <c r="QHG9" s="6"/>
      <c r="QHH9" s="6"/>
      <c r="QHI9" s="6"/>
      <c r="QHJ9" s="6"/>
      <c r="QHK9" s="6"/>
      <c r="QHL9" s="6"/>
      <c r="QHM9" s="6"/>
      <c r="QHN9" s="6"/>
      <c r="QHO9" s="6"/>
      <c r="QHP9" s="6"/>
      <c r="QHQ9" s="6"/>
      <c r="QHR9" s="6"/>
      <c r="QHS9" s="6"/>
      <c r="QHT9" s="6"/>
      <c r="QHU9" s="6"/>
      <c r="QHV9" s="6"/>
      <c r="QHW9" s="6"/>
      <c r="QHX9" s="6"/>
      <c r="QHY9" s="6"/>
      <c r="QHZ9" s="6"/>
      <c r="QIA9" s="6"/>
      <c r="QIB9" s="6"/>
      <c r="QIC9" s="6"/>
      <c r="QID9" s="6"/>
      <c r="QIE9" s="6"/>
      <c r="QIF9" s="6"/>
      <c r="QIG9" s="6"/>
      <c r="QIH9" s="6"/>
      <c r="QII9" s="6"/>
      <c r="QIJ9" s="6"/>
      <c r="QIK9" s="6"/>
      <c r="QIL9" s="6"/>
      <c r="QIM9" s="6"/>
      <c r="QIN9" s="6"/>
      <c r="QIO9" s="6"/>
      <c r="QIP9" s="6"/>
      <c r="QIQ9" s="6"/>
      <c r="QIR9" s="6"/>
      <c r="QIS9" s="6"/>
      <c r="QIT9" s="6"/>
      <c r="QIU9" s="6"/>
      <c r="QIV9" s="6"/>
      <c r="QIW9" s="6"/>
      <c r="QIX9" s="6"/>
      <c r="QIY9" s="6"/>
      <c r="QIZ9" s="6"/>
      <c r="QJA9" s="6"/>
      <c r="QJB9" s="6"/>
      <c r="QJC9" s="6"/>
      <c r="QJD9" s="6"/>
      <c r="QJE9" s="6"/>
      <c r="QJF9" s="6"/>
      <c r="QJG9" s="6"/>
      <c r="QJH9" s="6"/>
      <c r="QJI9" s="6"/>
      <c r="QJJ9" s="6"/>
      <c r="QJK9" s="6"/>
      <c r="QJL9" s="6"/>
      <c r="QJM9" s="6"/>
      <c r="QJN9" s="6"/>
      <c r="QJO9" s="6"/>
      <c r="QJP9" s="6"/>
      <c r="QJQ9" s="6"/>
      <c r="QJR9" s="6"/>
      <c r="QJS9" s="6"/>
      <c r="QJT9" s="6"/>
      <c r="QJU9" s="6"/>
      <c r="QJV9" s="6"/>
      <c r="QJW9" s="6"/>
      <c r="QJX9" s="6"/>
      <c r="QJY9" s="6"/>
      <c r="QJZ9" s="6"/>
      <c r="QKA9" s="6"/>
      <c r="QKB9" s="6"/>
      <c r="QKC9" s="6"/>
      <c r="QKD9" s="6"/>
      <c r="QKE9" s="6"/>
      <c r="QKF9" s="6"/>
      <c r="QKG9" s="6"/>
      <c r="QKH9" s="6"/>
      <c r="QKI9" s="6"/>
      <c r="QKJ9" s="6"/>
      <c r="QKK9" s="6"/>
      <c r="QKL9" s="6"/>
      <c r="QKM9" s="6"/>
      <c r="QKN9" s="6"/>
      <c r="QKO9" s="6"/>
      <c r="QKP9" s="6"/>
      <c r="QKQ9" s="6"/>
      <c r="QKR9" s="6"/>
      <c r="QKS9" s="6"/>
      <c r="QKT9" s="6"/>
      <c r="QKU9" s="6"/>
      <c r="QKV9" s="6"/>
      <c r="QKW9" s="6"/>
      <c r="QKX9" s="6"/>
      <c r="QKY9" s="6"/>
      <c r="QKZ9" s="6"/>
      <c r="QLA9" s="6"/>
      <c r="QLB9" s="6"/>
      <c r="QLC9" s="6"/>
      <c r="QLD9" s="6"/>
      <c r="QLE9" s="6"/>
      <c r="QLF9" s="6"/>
      <c r="QLG9" s="6"/>
      <c r="QLH9" s="6"/>
      <c r="QLI9" s="6"/>
      <c r="QLJ9" s="6"/>
      <c r="QLK9" s="6"/>
      <c r="QLL9" s="6"/>
      <c r="QLM9" s="6"/>
      <c r="QLN9" s="6"/>
      <c r="QLO9" s="6"/>
      <c r="QLP9" s="6"/>
      <c r="QLQ9" s="6"/>
      <c r="QLR9" s="6"/>
      <c r="QLS9" s="6"/>
      <c r="QLT9" s="6"/>
      <c r="QLU9" s="6"/>
      <c r="QLV9" s="6"/>
      <c r="QLW9" s="6"/>
      <c r="QLX9" s="6"/>
      <c r="QLY9" s="6"/>
      <c r="QLZ9" s="6"/>
      <c r="QMA9" s="6"/>
      <c r="QMB9" s="6"/>
      <c r="QMC9" s="6"/>
      <c r="QMD9" s="6"/>
      <c r="QME9" s="6"/>
      <c r="QMF9" s="6"/>
      <c r="QMG9" s="6"/>
      <c r="QMH9" s="6"/>
      <c r="QMI9" s="6"/>
      <c r="QMJ9" s="6"/>
      <c r="QMK9" s="6"/>
      <c r="QML9" s="6"/>
      <c r="QMM9" s="6"/>
      <c r="QMN9" s="6"/>
      <c r="QMO9" s="6"/>
      <c r="QMP9" s="6"/>
      <c r="QMQ9" s="6"/>
      <c r="QMR9" s="6"/>
      <c r="QMS9" s="6"/>
      <c r="QMT9" s="6"/>
      <c r="QMU9" s="6"/>
      <c r="QMV9" s="6"/>
      <c r="QMW9" s="6"/>
      <c r="QMX9" s="6"/>
      <c r="QMY9" s="6"/>
      <c r="QMZ9" s="6"/>
      <c r="QNA9" s="6"/>
      <c r="QNB9" s="6"/>
      <c r="QNC9" s="6"/>
      <c r="QND9" s="6"/>
      <c r="QNE9" s="6"/>
      <c r="QNF9" s="6"/>
      <c r="QNG9" s="6"/>
      <c r="QNH9" s="6"/>
      <c r="QNI9" s="6"/>
      <c r="QNJ9" s="6"/>
      <c r="QNK9" s="6"/>
      <c r="QNL9" s="6"/>
      <c r="QNM9" s="6"/>
      <c r="QNN9" s="6"/>
      <c r="QNO9" s="6"/>
      <c r="QNP9" s="6"/>
      <c r="QNQ9" s="6"/>
      <c r="QNR9" s="6"/>
      <c r="QNS9" s="6"/>
      <c r="QNT9" s="6"/>
      <c r="QNU9" s="6"/>
      <c r="QNV9" s="6"/>
      <c r="QNW9" s="6"/>
      <c r="QNX9" s="6"/>
      <c r="QNY9" s="6"/>
      <c r="QNZ9" s="6"/>
      <c r="QOA9" s="6"/>
      <c r="QOB9" s="6"/>
      <c r="QOC9" s="6"/>
      <c r="QOD9" s="6"/>
      <c r="QOE9" s="6"/>
      <c r="QOF9" s="6"/>
      <c r="QOG9" s="6"/>
      <c r="QOH9" s="6"/>
      <c r="QOI9" s="6"/>
      <c r="QOJ9" s="6"/>
      <c r="QOK9" s="6"/>
      <c r="QOL9" s="6"/>
      <c r="QOM9" s="6"/>
      <c r="QON9" s="6"/>
      <c r="QOO9" s="6"/>
      <c r="QOP9" s="6"/>
      <c r="QOQ9" s="6"/>
      <c r="QOR9" s="6"/>
      <c r="QOS9" s="6"/>
      <c r="QOT9" s="6"/>
      <c r="QOU9" s="6"/>
      <c r="QOV9" s="6"/>
      <c r="QOW9" s="6"/>
      <c r="QOX9" s="6"/>
      <c r="QOY9" s="6"/>
      <c r="QOZ9" s="6"/>
      <c r="QPA9" s="6"/>
      <c r="QPB9" s="6"/>
      <c r="QPC9" s="6"/>
      <c r="QPD9" s="6"/>
      <c r="QPE9" s="6"/>
      <c r="QPF9" s="6"/>
      <c r="QPG9" s="6"/>
      <c r="QPH9" s="6"/>
      <c r="QPI9" s="6"/>
      <c r="QPJ9" s="6"/>
      <c r="QPK9" s="6"/>
      <c r="QPL9" s="6"/>
      <c r="QPM9" s="6"/>
      <c r="QPN9" s="6"/>
      <c r="QPO9" s="6"/>
      <c r="QPP9" s="6"/>
      <c r="QPQ9" s="6"/>
      <c r="QPR9" s="6"/>
      <c r="QPS9" s="6"/>
      <c r="QPT9" s="6"/>
      <c r="QPU9" s="6"/>
      <c r="QPV9" s="6"/>
      <c r="QPW9" s="6"/>
      <c r="QPX9" s="6"/>
      <c r="QPY9" s="6"/>
      <c r="QPZ9" s="6"/>
      <c r="QQA9" s="6"/>
      <c r="QQB9" s="6"/>
      <c r="QQC9" s="6"/>
      <c r="QQD9" s="6"/>
      <c r="QQE9" s="6"/>
      <c r="QQF9" s="6"/>
      <c r="QQG9" s="6"/>
      <c r="QQH9" s="6"/>
      <c r="QQI9" s="6"/>
      <c r="QQJ9" s="6"/>
      <c r="QQK9" s="6"/>
      <c r="QQL9" s="6"/>
      <c r="QQM9" s="6"/>
      <c r="QQN9" s="6"/>
      <c r="QQO9" s="6"/>
      <c r="QQP9" s="6"/>
      <c r="QQQ9" s="6"/>
      <c r="QQR9" s="6"/>
      <c r="QQS9" s="6"/>
      <c r="QQT9" s="6"/>
      <c r="QQU9" s="6"/>
      <c r="QQV9" s="6"/>
      <c r="QQW9" s="6"/>
      <c r="QQX9" s="6"/>
      <c r="QQY9" s="6"/>
      <c r="QQZ9" s="6"/>
      <c r="QRA9" s="6"/>
      <c r="QRB9" s="6"/>
      <c r="QRC9" s="6"/>
      <c r="QRD9" s="6"/>
      <c r="QRE9" s="6"/>
      <c r="QRF9" s="6"/>
      <c r="QRG9" s="6"/>
      <c r="QRH9" s="6"/>
      <c r="QRI9" s="6"/>
      <c r="QRJ9" s="6"/>
      <c r="QRK9" s="6"/>
      <c r="QRL9" s="6"/>
      <c r="QRM9" s="6"/>
      <c r="QRN9" s="6"/>
      <c r="QRO9" s="6"/>
      <c r="QRP9" s="6"/>
      <c r="QRQ9" s="6"/>
      <c r="QRR9" s="6"/>
      <c r="QRS9" s="6"/>
      <c r="QRT9" s="6"/>
      <c r="QRU9" s="6"/>
      <c r="QRV9" s="6"/>
      <c r="QRW9" s="6"/>
      <c r="QRX9" s="6"/>
      <c r="QRY9" s="6"/>
      <c r="QRZ9" s="6"/>
      <c r="QSA9" s="6"/>
      <c r="QSB9" s="6"/>
      <c r="QSC9" s="6"/>
      <c r="QSD9" s="6"/>
      <c r="QSE9" s="6"/>
      <c r="QSF9" s="6"/>
      <c r="QSG9" s="6"/>
      <c r="QSH9" s="6"/>
      <c r="QSI9" s="6"/>
      <c r="QSJ9" s="6"/>
      <c r="QSK9" s="6"/>
      <c r="QSL9" s="6"/>
      <c r="QSM9" s="6"/>
      <c r="QSN9" s="6"/>
      <c r="QSO9" s="6"/>
      <c r="QSP9" s="6"/>
      <c r="QSQ9" s="6"/>
      <c r="QSR9" s="6"/>
      <c r="QSS9" s="6"/>
      <c r="QST9" s="6"/>
      <c r="QSU9" s="6"/>
      <c r="QSV9" s="6"/>
      <c r="QSW9" s="6"/>
      <c r="QSX9" s="6"/>
      <c r="QSY9" s="6"/>
      <c r="QSZ9" s="6"/>
      <c r="QTA9" s="6"/>
      <c r="QTB9" s="6"/>
      <c r="QTC9" s="6"/>
      <c r="QTD9" s="6"/>
      <c r="QTE9" s="6"/>
      <c r="QTF9" s="6"/>
      <c r="QTG9" s="6"/>
      <c r="QTH9" s="6"/>
      <c r="QTI9" s="6"/>
      <c r="QTJ9" s="6"/>
      <c r="QTK9" s="6"/>
      <c r="QTL9" s="6"/>
      <c r="QTM9" s="6"/>
      <c r="QTN9" s="6"/>
      <c r="QTO9" s="6"/>
      <c r="QTP9" s="6"/>
      <c r="QTQ9" s="6"/>
      <c r="QTR9" s="6"/>
      <c r="QTS9" s="6"/>
      <c r="QTT9" s="6"/>
      <c r="QTU9" s="6"/>
      <c r="QTV9" s="6"/>
      <c r="QTW9" s="6"/>
      <c r="QTX9" s="6"/>
      <c r="QTY9" s="6"/>
      <c r="QTZ9" s="6"/>
      <c r="QUA9" s="6"/>
      <c r="QUB9" s="6"/>
      <c r="QUC9" s="6"/>
      <c r="QUD9" s="6"/>
      <c r="QUE9" s="6"/>
      <c r="QUF9" s="6"/>
      <c r="QUG9" s="6"/>
      <c r="QUH9" s="6"/>
      <c r="QUI9" s="6"/>
      <c r="QUJ9" s="6"/>
      <c r="QUK9" s="6"/>
      <c r="QUL9" s="6"/>
      <c r="QUM9" s="6"/>
      <c r="QUN9" s="6"/>
      <c r="QUO9" s="6"/>
      <c r="QUP9" s="6"/>
      <c r="QUQ9" s="6"/>
      <c r="QUR9" s="6"/>
      <c r="QUS9" s="6"/>
      <c r="QUT9" s="6"/>
      <c r="QUU9" s="6"/>
      <c r="QUV9" s="6"/>
      <c r="QUW9" s="6"/>
      <c r="QUX9" s="6"/>
      <c r="QUY9" s="6"/>
      <c r="QUZ9" s="6"/>
      <c r="QVA9" s="6"/>
      <c r="QVB9" s="6"/>
      <c r="QVC9" s="6"/>
      <c r="QVD9" s="6"/>
      <c r="QVE9" s="6"/>
      <c r="QVF9" s="6"/>
      <c r="QVG9" s="6"/>
      <c r="QVH9" s="6"/>
      <c r="QVI9" s="6"/>
      <c r="QVJ9" s="6"/>
      <c r="QVK9" s="6"/>
      <c r="QVL9" s="6"/>
      <c r="QVM9" s="6"/>
      <c r="QVN9" s="6"/>
      <c r="QVO9" s="6"/>
      <c r="QVP9" s="6"/>
      <c r="QVQ9" s="6"/>
      <c r="QVR9" s="6"/>
      <c r="QVS9" s="6"/>
      <c r="QVT9" s="6"/>
      <c r="QVU9" s="6"/>
      <c r="QVV9" s="6"/>
      <c r="QVW9" s="6"/>
      <c r="QVX9" s="6"/>
      <c r="QVY9" s="6"/>
      <c r="QVZ9" s="6"/>
      <c r="QWA9" s="6"/>
      <c r="QWB9" s="6"/>
      <c r="QWC9" s="6"/>
      <c r="QWD9" s="6"/>
      <c r="QWE9" s="6"/>
      <c r="QWF9" s="6"/>
      <c r="QWG9" s="6"/>
      <c r="QWH9" s="6"/>
      <c r="QWI9" s="6"/>
      <c r="QWJ9" s="6"/>
      <c r="QWK9" s="6"/>
      <c r="QWL9" s="6"/>
      <c r="QWM9" s="6"/>
      <c r="QWN9" s="6"/>
      <c r="QWO9" s="6"/>
      <c r="QWP9" s="6"/>
      <c r="QWQ9" s="6"/>
      <c r="QWR9" s="6"/>
      <c r="QWS9" s="6"/>
      <c r="QWT9" s="6"/>
      <c r="QWU9" s="6"/>
      <c r="QWV9" s="6"/>
      <c r="QWW9" s="6"/>
      <c r="QWX9" s="6"/>
      <c r="QWY9" s="6"/>
      <c r="QWZ9" s="6"/>
      <c r="QXA9" s="6"/>
      <c r="QXB9" s="6"/>
      <c r="QXC9" s="6"/>
      <c r="QXD9" s="6"/>
      <c r="QXE9" s="6"/>
      <c r="QXF9" s="6"/>
      <c r="QXG9" s="6"/>
      <c r="QXH9" s="6"/>
      <c r="QXI9" s="6"/>
      <c r="QXJ9" s="6"/>
      <c r="QXK9" s="6"/>
      <c r="QXL9" s="6"/>
      <c r="QXM9" s="6"/>
      <c r="QXN9" s="6"/>
      <c r="QXO9" s="6"/>
      <c r="QXP9" s="6"/>
      <c r="QXQ9" s="6"/>
      <c r="QXR9" s="6"/>
      <c r="QXS9" s="6"/>
      <c r="QXT9" s="6"/>
      <c r="QXU9" s="6"/>
      <c r="QXV9" s="6"/>
      <c r="QXW9" s="6"/>
      <c r="QXX9" s="6"/>
      <c r="QXY9" s="6"/>
      <c r="QXZ9" s="6"/>
      <c r="QYA9" s="6"/>
      <c r="QYB9" s="6"/>
      <c r="QYC9" s="6"/>
      <c r="QYD9" s="6"/>
      <c r="QYE9" s="6"/>
      <c r="QYF9" s="6"/>
      <c r="QYG9" s="6"/>
      <c r="QYH9" s="6"/>
      <c r="QYI9" s="6"/>
      <c r="QYJ9" s="6"/>
      <c r="QYK9" s="6"/>
      <c r="QYL9" s="6"/>
      <c r="QYM9" s="6"/>
      <c r="QYN9" s="6"/>
      <c r="QYO9" s="6"/>
      <c r="QYP9" s="6"/>
      <c r="QYQ9" s="6"/>
      <c r="QYR9" s="6"/>
      <c r="QYS9" s="6"/>
      <c r="QYT9" s="6"/>
      <c r="QYU9" s="6"/>
      <c r="QYV9" s="6"/>
      <c r="QYW9" s="6"/>
      <c r="QYX9" s="6"/>
      <c r="QYY9" s="6"/>
      <c r="QYZ9" s="6"/>
      <c r="QZA9" s="6"/>
      <c r="QZB9" s="6"/>
      <c r="QZC9" s="6"/>
      <c r="QZD9" s="6"/>
      <c r="QZE9" s="6"/>
      <c r="QZF9" s="6"/>
      <c r="QZG9" s="6"/>
      <c r="QZH9" s="6"/>
      <c r="QZI9" s="6"/>
      <c r="QZJ9" s="6"/>
      <c r="QZK9" s="6"/>
      <c r="QZL9" s="6"/>
      <c r="QZM9" s="6"/>
      <c r="QZN9" s="6"/>
      <c r="QZO9" s="6"/>
      <c r="QZP9" s="6"/>
      <c r="QZQ9" s="6"/>
      <c r="QZR9" s="6"/>
      <c r="QZS9" s="6"/>
      <c r="QZT9" s="6"/>
      <c r="QZU9" s="6"/>
      <c r="QZV9" s="6"/>
      <c r="QZW9" s="6"/>
      <c r="QZX9" s="6"/>
      <c r="QZY9" s="6"/>
      <c r="QZZ9" s="6"/>
      <c r="RAA9" s="6"/>
      <c r="RAB9" s="6"/>
      <c r="RAC9" s="6"/>
      <c r="RAD9" s="6"/>
      <c r="RAE9" s="6"/>
      <c r="RAF9" s="6"/>
      <c r="RAG9" s="6"/>
      <c r="RAH9" s="6"/>
      <c r="RAI9" s="6"/>
      <c r="RAJ9" s="6"/>
      <c r="RAK9" s="6"/>
      <c r="RAL9" s="6"/>
      <c r="RAM9" s="6"/>
      <c r="RAN9" s="6"/>
      <c r="RAO9" s="6"/>
      <c r="RAP9" s="6"/>
      <c r="RAQ9" s="6"/>
      <c r="RAR9" s="6"/>
      <c r="RAS9" s="6"/>
      <c r="RAT9" s="6"/>
      <c r="RAU9" s="6"/>
      <c r="RAV9" s="6"/>
      <c r="RAW9" s="6"/>
      <c r="RAX9" s="6"/>
      <c r="RAY9" s="6"/>
      <c r="RAZ9" s="6"/>
      <c r="RBA9" s="6"/>
      <c r="RBB9" s="6"/>
      <c r="RBC9" s="6"/>
      <c r="RBD9" s="6"/>
      <c r="RBE9" s="6"/>
      <c r="RBF9" s="6"/>
      <c r="RBG9" s="6"/>
      <c r="RBH9" s="6"/>
      <c r="RBI9" s="6"/>
      <c r="RBJ9" s="6"/>
      <c r="RBK9" s="6"/>
      <c r="RBL9" s="6"/>
      <c r="RBM9" s="6"/>
      <c r="RBN9" s="6"/>
      <c r="RBO9" s="6"/>
      <c r="RBP9" s="6"/>
      <c r="RBQ9" s="6"/>
      <c r="RBR9" s="6"/>
      <c r="RBS9" s="6"/>
      <c r="RBT9" s="6"/>
      <c r="RBU9" s="6"/>
      <c r="RBV9" s="6"/>
      <c r="RBW9" s="6"/>
      <c r="RBX9" s="6"/>
      <c r="RBY9" s="6"/>
      <c r="RBZ9" s="6"/>
      <c r="RCA9" s="6"/>
      <c r="RCB9" s="6"/>
      <c r="RCC9" s="6"/>
      <c r="RCD9" s="6"/>
      <c r="RCE9" s="6"/>
      <c r="RCF9" s="6"/>
      <c r="RCG9" s="6"/>
      <c r="RCH9" s="6"/>
      <c r="RCI9" s="6"/>
      <c r="RCJ9" s="6"/>
      <c r="RCK9" s="6"/>
      <c r="RCL9" s="6"/>
      <c r="RCM9" s="6"/>
      <c r="RCN9" s="6"/>
      <c r="RCO9" s="6"/>
      <c r="RCP9" s="6"/>
      <c r="RCQ9" s="6"/>
      <c r="RCR9" s="6"/>
      <c r="RCS9" s="6"/>
      <c r="RCT9" s="6"/>
      <c r="RCU9" s="6"/>
      <c r="RCV9" s="6"/>
      <c r="RCW9" s="6"/>
      <c r="RCX9" s="6"/>
      <c r="RCY9" s="6"/>
      <c r="RCZ9" s="6"/>
      <c r="RDA9" s="6"/>
      <c r="RDB9" s="6"/>
      <c r="RDC9" s="6"/>
      <c r="RDD9" s="6"/>
      <c r="RDE9" s="6"/>
      <c r="RDF9" s="6"/>
      <c r="RDG9" s="6"/>
      <c r="RDH9" s="6"/>
      <c r="RDI9" s="6"/>
      <c r="RDJ9" s="6"/>
      <c r="RDK9" s="6"/>
      <c r="RDL9" s="6"/>
      <c r="RDM9" s="6"/>
      <c r="RDN9" s="6"/>
      <c r="RDO9" s="6"/>
      <c r="RDP9" s="6"/>
      <c r="RDQ9" s="6"/>
      <c r="RDR9" s="6"/>
      <c r="RDS9" s="6"/>
      <c r="RDT9" s="6"/>
      <c r="RDU9" s="6"/>
      <c r="RDV9" s="6"/>
      <c r="RDW9" s="6"/>
      <c r="RDX9" s="6"/>
      <c r="RDY9" s="6"/>
      <c r="RDZ9" s="6"/>
      <c r="REA9" s="6"/>
      <c r="REB9" s="6"/>
      <c r="REC9" s="6"/>
      <c r="RED9" s="6"/>
      <c r="REE9" s="6"/>
      <c r="REF9" s="6"/>
      <c r="REG9" s="6"/>
      <c r="REH9" s="6"/>
      <c r="REI9" s="6"/>
      <c r="REJ9" s="6"/>
      <c r="REK9" s="6"/>
      <c r="REL9" s="6"/>
      <c r="REM9" s="6"/>
      <c r="REN9" s="6"/>
      <c r="REO9" s="6"/>
      <c r="REP9" s="6"/>
      <c r="REQ9" s="6"/>
      <c r="RER9" s="6"/>
      <c r="RES9" s="6"/>
      <c r="RET9" s="6"/>
      <c r="REU9" s="6"/>
      <c r="REV9" s="6"/>
      <c r="REW9" s="6"/>
      <c r="REX9" s="6"/>
      <c r="REY9" s="6"/>
      <c r="REZ9" s="6"/>
      <c r="RFA9" s="6"/>
      <c r="RFB9" s="6"/>
      <c r="RFC9" s="6"/>
      <c r="RFD9" s="6"/>
      <c r="RFE9" s="6"/>
      <c r="RFF9" s="6"/>
      <c r="RFG9" s="6"/>
      <c r="RFH9" s="6"/>
      <c r="RFI9" s="6"/>
      <c r="RFJ9" s="6"/>
      <c r="RFK9" s="6"/>
      <c r="RFL9" s="6"/>
      <c r="RFM9" s="6"/>
      <c r="RFN9" s="6"/>
      <c r="RFO9" s="6"/>
      <c r="RFP9" s="6"/>
      <c r="RFQ9" s="6"/>
      <c r="RFR9" s="6"/>
      <c r="RFS9" s="6"/>
      <c r="RFT9" s="6"/>
      <c r="RFU9" s="6"/>
      <c r="RFV9" s="6"/>
      <c r="RFW9" s="6"/>
      <c r="RFX9" s="6"/>
      <c r="RFY9" s="6"/>
      <c r="RFZ9" s="6"/>
      <c r="RGA9" s="6"/>
      <c r="RGB9" s="6"/>
      <c r="RGC9" s="6"/>
      <c r="RGD9" s="6"/>
      <c r="RGE9" s="6"/>
      <c r="RGF9" s="6"/>
      <c r="RGG9" s="6"/>
      <c r="RGH9" s="6"/>
      <c r="RGI9" s="6"/>
      <c r="RGJ9" s="6"/>
      <c r="RGK9" s="6"/>
      <c r="RGL9" s="6"/>
      <c r="RGM9" s="6"/>
      <c r="RGN9" s="6"/>
      <c r="RGO9" s="6"/>
      <c r="RGP9" s="6"/>
      <c r="RGQ9" s="6"/>
      <c r="RGR9" s="6"/>
      <c r="RGS9" s="6"/>
      <c r="RGT9" s="6"/>
      <c r="RGU9" s="6"/>
      <c r="RGV9" s="6"/>
      <c r="RGW9" s="6"/>
      <c r="RGX9" s="6"/>
      <c r="RGY9" s="6"/>
      <c r="RGZ9" s="6"/>
      <c r="RHA9" s="6"/>
      <c r="RHB9" s="6"/>
      <c r="RHC9" s="6"/>
      <c r="RHD9" s="6"/>
      <c r="RHE9" s="6"/>
      <c r="RHF9" s="6"/>
      <c r="RHG9" s="6"/>
      <c r="RHH9" s="6"/>
      <c r="RHI9" s="6"/>
      <c r="RHJ9" s="6"/>
      <c r="RHK9" s="6"/>
      <c r="RHL9" s="6"/>
      <c r="RHM9" s="6"/>
      <c r="RHN9" s="6"/>
      <c r="RHO9" s="6"/>
      <c r="RHP9" s="6"/>
      <c r="RHQ9" s="6"/>
      <c r="RHR9" s="6"/>
      <c r="RHS9" s="6"/>
      <c r="RHT9" s="6"/>
      <c r="RHU9" s="6"/>
      <c r="RHV9" s="6"/>
      <c r="RHW9" s="6"/>
      <c r="RHX9" s="6"/>
      <c r="RHY9" s="6"/>
      <c r="RHZ9" s="6"/>
      <c r="RIA9" s="6"/>
      <c r="RIB9" s="6"/>
      <c r="RIC9" s="6"/>
      <c r="RID9" s="6"/>
      <c r="RIE9" s="6"/>
      <c r="RIF9" s="6"/>
      <c r="RIG9" s="6"/>
      <c r="RIH9" s="6"/>
      <c r="RII9" s="6"/>
      <c r="RIJ9" s="6"/>
      <c r="RIK9" s="6"/>
      <c r="RIL9" s="6"/>
      <c r="RIM9" s="6"/>
      <c r="RIN9" s="6"/>
      <c r="RIO9" s="6"/>
      <c r="RIP9" s="6"/>
      <c r="RIQ9" s="6"/>
      <c r="RIR9" s="6"/>
      <c r="RIS9" s="6"/>
      <c r="RIT9" s="6"/>
      <c r="RIU9" s="6"/>
      <c r="RIV9" s="6"/>
      <c r="RIW9" s="6"/>
      <c r="RIX9" s="6"/>
      <c r="RIY9" s="6"/>
      <c r="RIZ9" s="6"/>
      <c r="RJA9" s="6"/>
      <c r="RJB9" s="6"/>
      <c r="RJC9" s="6"/>
      <c r="RJD9" s="6"/>
      <c r="RJE9" s="6"/>
      <c r="RJF9" s="6"/>
      <c r="RJG9" s="6"/>
      <c r="RJH9" s="6"/>
      <c r="RJI9" s="6"/>
      <c r="RJJ9" s="6"/>
      <c r="RJK9" s="6"/>
      <c r="RJL9" s="6"/>
      <c r="RJM9" s="6"/>
      <c r="RJN9" s="6"/>
      <c r="RJO9" s="6"/>
      <c r="RJP9" s="6"/>
      <c r="RJQ9" s="6"/>
      <c r="RJR9" s="6"/>
      <c r="RJS9" s="6"/>
      <c r="RJT9" s="6"/>
      <c r="RJU9" s="6"/>
      <c r="RJV9" s="6"/>
      <c r="RJW9" s="6"/>
      <c r="RJX9" s="6"/>
      <c r="RJY9" s="6"/>
      <c r="RJZ9" s="6"/>
      <c r="RKA9" s="6"/>
      <c r="RKB9" s="6"/>
      <c r="RKC9" s="6"/>
      <c r="RKD9" s="6"/>
      <c r="RKE9" s="6"/>
      <c r="RKF9" s="6"/>
      <c r="RKG9" s="6"/>
      <c r="RKH9" s="6"/>
      <c r="RKI9" s="6"/>
      <c r="RKJ9" s="6"/>
      <c r="RKK9" s="6"/>
      <c r="RKL9" s="6"/>
      <c r="RKM9" s="6"/>
      <c r="RKN9" s="6"/>
      <c r="RKO9" s="6"/>
      <c r="RKP9" s="6"/>
      <c r="RKQ9" s="6"/>
      <c r="RKR9" s="6"/>
      <c r="RKS9" s="6"/>
      <c r="RKT9" s="6"/>
      <c r="RKU9" s="6"/>
      <c r="RKV9" s="6"/>
      <c r="RKW9" s="6"/>
      <c r="RKX9" s="6"/>
      <c r="RKY9" s="6"/>
      <c r="RKZ9" s="6"/>
      <c r="RLA9" s="6"/>
      <c r="RLB9" s="6"/>
      <c r="RLC9" s="6"/>
      <c r="RLD9" s="6"/>
      <c r="RLE9" s="6"/>
      <c r="RLF9" s="6"/>
      <c r="RLG9" s="6"/>
      <c r="RLH9" s="6"/>
      <c r="RLI9" s="6"/>
      <c r="RLJ9" s="6"/>
      <c r="RLK9" s="6"/>
      <c r="RLL9" s="6"/>
      <c r="RLM9" s="6"/>
      <c r="RLN9" s="6"/>
      <c r="RLO9" s="6"/>
      <c r="RLP9" s="6"/>
      <c r="RLQ9" s="6"/>
      <c r="RLR9" s="6"/>
      <c r="RLS9" s="6"/>
      <c r="RLT9" s="6"/>
      <c r="RLU9" s="6"/>
      <c r="RLV9" s="6"/>
      <c r="RLW9" s="6"/>
      <c r="RLX9" s="6"/>
      <c r="RLY9" s="6"/>
      <c r="RLZ9" s="6"/>
      <c r="RMA9" s="6"/>
      <c r="RMB9" s="6"/>
      <c r="RMC9" s="6"/>
      <c r="RMD9" s="6"/>
      <c r="RME9" s="6"/>
      <c r="RMF9" s="6"/>
      <c r="RMG9" s="6"/>
      <c r="RMH9" s="6"/>
      <c r="RMI9" s="6"/>
      <c r="RMJ9" s="6"/>
      <c r="RMK9" s="6"/>
      <c r="RML9" s="6"/>
      <c r="RMM9" s="6"/>
      <c r="RMN9" s="6"/>
      <c r="RMO9" s="6"/>
      <c r="RMP9" s="6"/>
      <c r="RMQ9" s="6"/>
      <c r="RMR9" s="6"/>
      <c r="RMS9" s="6"/>
      <c r="RMT9" s="6"/>
      <c r="RMU9" s="6"/>
      <c r="RMV9" s="6"/>
      <c r="RMW9" s="6"/>
      <c r="RMX9" s="6"/>
      <c r="RMY9" s="6"/>
      <c r="RMZ9" s="6"/>
      <c r="RNA9" s="6"/>
      <c r="RNB9" s="6"/>
      <c r="RNC9" s="6"/>
      <c r="RND9" s="6"/>
      <c r="RNE9" s="6"/>
      <c r="RNF9" s="6"/>
      <c r="RNG9" s="6"/>
      <c r="RNH9" s="6"/>
      <c r="RNI9" s="6"/>
      <c r="RNJ9" s="6"/>
      <c r="RNK9" s="6"/>
      <c r="RNL9" s="6"/>
      <c r="RNM9" s="6"/>
      <c r="RNN9" s="6"/>
      <c r="RNO9" s="6"/>
      <c r="RNP9" s="6"/>
      <c r="RNQ9" s="6"/>
      <c r="RNR9" s="6"/>
      <c r="RNS9" s="6"/>
      <c r="RNT9" s="6"/>
      <c r="RNU9" s="6"/>
      <c r="RNV9" s="6"/>
      <c r="RNW9" s="6"/>
      <c r="RNX9" s="6"/>
      <c r="RNY9" s="6"/>
      <c r="RNZ9" s="6"/>
      <c r="ROA9" s="6"/>
      <c r="ROB9" s="6"/>
      <c r="ROC9" s="6"/>
      <c r="ROD9" s="6"/>
      <c r="ROE9" s="6"/>
      <c r="ROF9" s="6"/>
      <c r="ROG9" s="6"/>
      <c r="ROH9" s="6"/>
      <c r="ROI9" s="6"/>
      <c r="ROJ9" s="6"/>
      <c r="ROK9" s="6"/>
      <c r="ROL9" s="6"/>
      <c r="ROM9" s="6"/>
      <c r="RON9" s="6"/>
      <c r="ROO9" s="6"/>
      <c r="ROP9" s="6"/>
      <c r="ROQ9" s="6"/>
      <c r="ROR9" s="6"/>
      <c r="ROS9" s="6"/>
      <c r="ROT9" s="6"/>
      <c r="ROU9" s="6"/>
      <c r="ROV9" s="6"/>
      <c r="ROW9" s="6"/>
      <c r="ROX9" s="6"/>
      <c r="ROY9" s="6"/>
      <c r="ROZ9" s="6"/>
      <c r="RPA9" s="6"/>
      <c r="RPB9" s="6"/>
      <c r="RPC9" s="6"/>
      <c r="RPD9" s="6"/>
      <c r="RPE9" s="6"/>
      <c r="RPF9" s="6"/>
      <c r="RPG9" s="6"/>
      <c r="RPH9" s="6"/>
      <c r="RPI9" s="6"/>
      <c r="RPJ9" s="6"/>
      <c r="RPK9" s="6"/>
      <c r="RPL9" s="6"/>
      <c r="RPM9" s="6"/>
      <c r="RPN9" s="6"/>
      <c r="RPO9" s="6"/>
      <c r="RPP9" s="6"/>
      <c r="RPQ9" s="6"/>
      <c r="RPR9" s="6"/>
      <c r="RPS9" s="6"/>
      <c r="RPT9" s="6"/>
      <c r="RPU9" s="6"/>
      <c r="RPV9" s="6"/>
      <c r="RPW9" s="6"/>
      <c r="RPX9" s="6"/>
      <c r="RPY9" s="6"/>
      <c r="RPZ9" s="6"/>
      <c r="RQA9" s="6"/>
      <c r="RQB9" s="6"/>
      <c r="RQC9" s="6"/>
      <c r="RQD9" s="6"/>
      <c r="RQE9" s="6"/>
      <c r="RQF9" s="6"/>
      <c r="RQG9" s="6"/>
      <c r="RQH9" s="6"/>
      <c r="RQI9" s="6"/>
      <c r="RQJ9" s="6"/>
      <c r="RQK9" s="6"/>
      <c r="RQL9" s="6"/>
      <c r="RQM9" s="6"/>
      <c r="RQN9" s="6"/>
      <c r="RQO9" s="6"/>
      <c r="RQP9" s="6"/>
      <c r="RQQ9" s="6"/>
      <c r="RQR9" s="6"/>
      <c r="RQS9" s="6"/>
      <c r="RQT9" s="6"/>
      <c r="RQU9" s="6"/>
      <c r="RQV9" s="6"/>
      <c r="RQW9" s="6"/>
      <c r="RQX9" s="6"/>
      <c r="RQY9" s="6"/>
      <c r="RQZ9" s="6"/>
      <c r="RRA9" s="6"/>
      <c r="RRB9" s="6"/>
      <c r="RRC9" s="6"/>
      <c r="RRD9" s="6"/>
      <c r="RRE9" s="6"/>
      <c r="RRF9" s="6"/>
      <c r="RRG9" s="6"/>
      <c r="RRH9" s="6"/>
      <c r="RRI9" s="6"/>
      <c r="RRJ9" s="6"/>
      <c r="RRK9" s="6"/>
      <c r="RRL9" s="6"/>
      <c r="RRM9" s="6"/>
      <c r="RRN9" s="6"/>
      <c r="RRO9" s="6"/>
      <c r="RRP9" s="6"/>
      <c r="RRQ9" s="6"/>
      <c r="RRR9" s="6"/>
      <c r="RRS9" s="6"/>
      <c r="RRT9" s="6"/>
      <c r="RRU9" s="6"/>
      <c r="RRV9" s="6"/>
      <c r="RRW9" s="6"/>
      <c r="RRX9" s="6"/>
      <c r="RRY9" s="6"/>
      <c r="RRZ9" s="6"/>
      <c r="RSA9" s="6"/>
      <c r="RSB9" s="6"/>
      <c r="RSC9" s="6"/>
      <c r="RSD9" s="6"/>
      <c r="RSE9" s="6"/>
      <c r="RSF9" s="6"/>
      <c r="RSG9" s="6"/>
      <c r="RSH9" s="6"/>
      <c r="RSI9" s="6"/>
      <c r="RSJ9" s="6"/>
      <c r="RSK9" s="6"/>
      <c r="RSL9" s="6"/>
      <c r="RSM9" s="6"/>
      <c r="RSN9" s="6"/>
      <c r="RSO9" s="6"/>
      <c r="RSP9" s="6"/>
      <c r="RSQ9" s="6"/>
      <c r="RSR9" s="6"/>
      <c r="RSS9" s="6"/>
      <c r="RST9" s="6"/>
      <c r="RSU9" s="6"/>
      <c r="RSV9" s="6"/>
      <c r="RSW9" s="6"/>
      <c r="RSX9" s="6"/>
      <c r="RSY9" s="6"/>
      <c r="RSZ9" s="6"/>
      <c r="RTA9" s="6"/>
      <c r="RTB9" s="6"/>
      <c r="RTC9" s="6"/>
      <c r="RTD9" s="6"/>
      <c r="RTE9" s="6"/>
      <c r="RTF9" s="6"/>
      <c r="RTG9" s="6"/>
      <c r="RTH9" s="6"/>
      <c r="RTI9" s="6"/>
      <c r="RTJ9" s="6"/>
      <c r="RTK9" s="6"/>
      <c r="RTL9" s="6"/>
      <c r="RTM9" s="6"/>
      <c r="RTN9" s="6"/>
      <c r="RTO9" s="6"/>
      <c r="RTP9" s="6"/>
      <c r="RTQ9" s="6"/>
      <c r="RTR9" s="6"/>
      <c r="RTS9" s="6"/>
      <c r="RTT9" s="6"/>
      <c r="RTU9" s="6"/>
      <c r="RTV9" s="6"/>
      <c r="RTW9" s="6"/>
      <c r="RTX9" s="6"/>
      <c r="RTY9" s="6"/>
      <c r="RTZ9" s="6"/>
      <c r="RUA9" s="6"/>
      <c r="RUB9" s="6"/>
      <c r="RUC9" s="6"/>
      <c r="RUD9" s="6"/>
      <c r="RUE9" s="6"/>
      <c r="RUF9" s="6"/>
      <c r="RUG9" s="6"/>
      <c r="RUH9" s="6"/>
      <c r="RUI9" s="6"/>
      <c r="RUJ9" s="6"/>
      <c r="RUK9" s="6"/>
      <c r="RUL9" s="6"/>
      <c r="RUM9" s="6"/>
      <c r="RUN9" s="6"/>
      <c r="RUO9" s="6"/>
      <c r="RUP9" s="6"/>
      <c r="RUQ9" s="6"/>
      <c r="RUR9" s="6"/>
      <c r="RUS9" s="6"/>
      <c r="RUT9" s="6"/>
      <c r="RUU9" s="6"/>
      <c r="RUV9" s="6"/>
      <c r="RUW9" s="6"/>
      <c r="RUX9" s="6"/>
      <c r="RUY9" s="6"/>
      <c r="RUZ9" s="6"/>
      <c r="RVA9" s="6"/>
      <c r="RVB9" s="6"/>
      <c r="RVC9" s="6"/>
      <c r="RVD9" s="6"/>
      <c r="RVE9" s="6"/>
      <c r="RVF9" s="6"/>
      <c r="RVG9" s="6"/>
      <c r="RVH9" s="6"/>
      <c r="RVI9" s="6"/>
      <c r="RVJ9" s="6"/>
      <c r="RVK9" s="6"/>
      <c r="RVL9" s="6"/>
      <c r="RVM9" s="6"/>
      <c r="RVN9" s="6"/>
      <c r="RVO9" s="6"/>
      <c r="RVP9" s="6"/>
      <c r="RVQ9" s="6"/>
      <c r="RVR9" s="6"/>
      <c r="RVS9" s="6"/>
      <c r="RVT9" s="6"/>
      <c r="RVU9" s="6"/>
      <c r="RVV9" s="6"/>
      <c r="RVW9" s="6"/>
      <c r="RVX9" s="6"/>
      <c r="RVY9" s="6"/>
      <c r="RVZ9" s="6"/>
      <c r="RWA9" s="6"/>
      <c r="RWB9" s="6"/>
      <c r="RWC9" s="6"/>
      <c r="RWD9" s="6"/>
      <c r="RWE9" s="6"/>
      <c r="RWF9" s="6"/>
      <c r="RWG9" s="6"/>
      <c r="RWH9" s="6"/>
      <c r="RWI9" s="6"/>
      <c r="RWJ9" s="6"/>
      <c r="RWK9" s="6"/>
      <c r="RWL9" s="6"/>
      <c r="RWM9" s="6"/>
      <c r="RWN9" s="6"/>
      <c r="RWO9" s="6"/>
      <c r="RWP9" s="6"/>
      <c r="RWQ9" s="6"/>
      <c r="RWR9" s="6"/>
      <c r="RWS9" s="6"/>
      <c r="RWT9" s="6"/>
      <c r="RWU9" s="6"/>
      <c r="RWV9" s="6"/>
      <c r="RWW9" s="6"/>
      <c r="RWX9" s="6"/>
      <c r="RWY9" s="6"/>
      <c r="RWZ9" s="6"/>
      <c r="RXA9" s="6"/>
      <c r="RXB9" s="6"/>
      <c r="RXC9" s="6"/>
      <c r="RXD9" s="6"/>
      <c r="RXE9" s="6"/>
      <c r="RXF9" s="6"/>
      <c r="RXG9" s="6"/>
      <c r="RXH9" s="6"/>
      <c r="RXI9" s="6"/>
      <c r="RXJ9" s="6"/>
      <c r="RXK9" s="6"/>
      <c r="RXL9" s="6"/>
      <c r="RXM9" s="6"/>
      <c r="RXN9" s="6"/>
      <c r="RXO9" s="6"/>
      <c r="RXP9" s="6"/>
      <c r="RXQ9" s="6"/>
      <c r="RXR9" s="6"/>
      <c r="RXS9" s="6"/>
      <c r="RXT9" s="6"/>
      <c r="RXU9" s="6"/>
      <c r="RXV9" s="6"/>
      <c r="RXW9" s="6"/>
      <c r="RXX9" s="6"/>
      <c r="RXY9" s="6"/>
      <c r="RXZ9" s="6"/>
      <c r="RYA9" s="6"/>
      <c r="RYB9" s="6"/>
      <c r="RYC9" s="6"/>
      <c r="RYD9" s="6"/>
      <c r="RYE9" s="6"/>
      <c r="RYF9" s="6"/>
      <c r="RYG9" s="6"/>
      <c r="RYH9" s="6"/>
      <c r="RYI9" s="6"/>
      <c r="RYJ9" s="6"/>
      <c r="RYK9" s="6"/>
      <c r="RYL9" s="6"/>
      <c r="RYM9" s="6"/>
      <c r="RYN9" s="6"/>
      <c r="RYO9" s="6"/>
      <c r="RYP9" s="6"/>
      <c r="RYQ9" s="6"/>
      <c r="RYR9" s="6"/>
      <c r="RYS9" s="6"/>
      <c r="RYT9" s="6"/>
      <c r="RYU9" s="6"/>
      <c r="RYV9" s="6"/>
      <c r="RYW9" s="6"/>
      <c r="RYX9" s="6"/>
      <c r="RYY9" s="6"/>
      <c r="RYZ9" s="6"/>
      <c r="RZA9" s="6"/>
      <c r="RZB9" s="6"/>
      <c r="RZC9" s="6"/>
      <c r="RZD9" s="6"/>
      <c r="RZE9" s="6"/>
      <c r="RZF9" s="6"/>
      <c r="RZG9" s="6"/>
      <c r="RZH9" s="6"/>
      <c r="RZI9" s="6"/>
      <c r="RZJ9" s="6"/>
      <c r="RZK9" s="6"/>
      <c r="RZL9" s="6"/>
      <c r="RZM9" s="6"/>
      <c r="RZN9" s="6"/>
      <c r="RZO9" s="6"/>
      <c r="RZP9" s="6"/>
      <c r="RZQ9" s="6"/>
      <c r="RZR9" s="6"/>
      <c r="RZS9" s="6"/>
      <c r="RZT9" s="6"/>
      <c r="RZU9" s="6"/>
      <c r="RZV9" s="6"/>
      <c r="RZW9" s="6"/>
      <c r="RZX9" s="6"/>
      <c r="RZY9" s="6"/>
      <c r="RZZ9" s="6"/>
      <c r="SAA9" s="6"/>
      <c r="SAB9" s="6"/>
      <c r="SAC9" s="6"/>
      <c r="SAD9" s="6"/>
      <c r="SAE9" s="6"/>
      <c r="SAF9" s="6"/>
      <c r="SAG9" s="6"/>
      <c r="SAH9" s="6"/>
      <c r="SAI9" s="6"/>
      <c r="SAJ9" s="6"/>
      <c r="SAK9" s="6"/>
      <c r="SAL9" s="6"/>
      <c r="SAM9" s="6"/>
      <c r="SAN9" s="6"/>
      <c r="SAO9" s="6"/>
      <c r="SAP9" s="6"/>
      <c r="SAQ9" s="6"/>
      <c r="SAR9" s="6"/>
      <c r="SAS9" s="6"/>
      <c r="SAT9" s="6"/>
      <c r="SAU9" s="6"/>
      <c r="SAV9" s="6"/>
      <c r="SAW9" s="6"/>
      <c r="SAX9" s="6"/>
      <c r="SAY9" s="6"/>
      <c r="SAZ9" s="6"/>
      <c r="SBA9" s="6"/>
      <c r="SBB9" s="6"/>
      <c r="SBC9" s="6"/>
      <c r="SBD9" s="6"/>
      <c r="SBE9" s="6"/>
      <c r="SBF9" s="6"/>
      <c r="SBG9" s="6"/>
      <c r="SBH9" s="6"/>
      <c r="SBI9" s="6"/>
      <c r="SBJ9" s="6"/>
      <c r="SBK9" s="6"/>
      <c r="SBL9" s="6"/>
      <c r="SBM9" s="6"/>
      <c r="SBN9" s="6"/>
      <c r="SBO9" s="6"/>
      <c r="SBP9" s="6"/>
      <c r="SBQ9" s="6"/>
      <c r="SBR9" s="6"/>
      <c r="SBS9" s="6"/>
      <c r="SBT9" s="6"/>
      <c r="SBU9" s="6"/>
      <c r="SBV9" s="6"/>
      <c r="SBW9" s="6"/>
      <c r="SBX9" s="6"/>
      <c r="SBY9" s="6"/>
      <c r="SBZ9" s="6"/>
      <c r="SCA9" s="6"/>
      <c r="SCB9" s="6"/>
      <c r="SCC9" s="6"/>
      <c r="SCD9" s="6"/>
      <c r="SCE9" s="6"/>
      <c r="SCF9" s="6"/>
      <c r="SCG9" s="6"/>
      <c r="SCH9" s="6"/>
      <c r="SCI9" s="6"/>
      <c r="SCJ9" s="6"/>
      <c r="SCK9" s="6"/>
      <c r="SCL9" s="6"/>
      <c r="SCM9" s="6"/>
      <c r="SCN9" s="6"/>
      <c r="SCO9" s="6"/>
      <c r="SCP9" s="6"/>
      <c r="SCQ9" s="6"/>
      <c r="SCR9" s="6"/>
      <c r="SCS9" s="6"/>
      <c r="SCT9" s="6"/>
      <c r="SCU9" s="6"/>
      <c r="SCV9" s="6"/>
      <c r="SCW9" s="6"/>
      <c r="SCX9" s="6"/>
      <c r="SCY9" s="6"/>
      <c r="SCZ9" s="6"/>
      <c r="SDA9" s="6"/>
      <c r="SDB9" s="6"/>
      <c r="SDC9" s="6"/>
      <c r="SDD9" s="6"/>
      <c r="SDE9" s="6"/>
      <c r="SDF9" s="6"/>
      <c r="SDG9" s="6"/>
      <c r="SDH9" s="6"/>
      <c r="SDI9" s="6"/>
      <c r="SDJ9" s="6"/>
      <c r="SDK9" s="6"/>
      <c r="SDL9" s="6"/>
      <c r="SDM9" s="6"/>
      <c r="SDN9" s="6"/>
      <c r="SDO9" s="6"/>
      <c r="SDP9" s="6"/>
      <c r="SDQ9" s="6"/>
      <c r="SDR9" s="6"/>
      <c r="SDS9" s="6"/>
      <c r="SDT9" s="6"/>
      <c r="SDU9" s="6"/>
      <c r="SDV9" s="6"/>
      <c r="SDW9" s="6"/>
      <c r="SDX9" s="6"/>
      <c r="SDY9" s="6"/>
      <c r="SDZ9" s="6"/>
      <c r="SEA9" s="6"/>
      <c r="SEB9" s="6"/>
      <c r="SEC9" s="6"/>
      <c r="SED9" s="6"/>
      <c r="SEE9" s="6"/>
      <c r="SEF9" s="6"/>
      <c r="SEG9" s="6"/>
      <c r="SEH9" s="6"/>
      <c r="SEI9" s="6"/>
      <c r="SEJ9" s="6"/>
      <c r="SEK9" s="6"/>
      <c r="SEL9" s="6"/>
      <c r="SEM9" s="6"/>
      <c r="SEN9" s="6"/>
      <c r="SEO9" s="6"/>
      <c r="SEP9" s="6"/>
      <c r="SEQ9" s="6"/>
      <c r="SER9" s="6"/>
      <c r="SES9" s="6"/>
      <c r="SET9" s="6"/>
      <c r="SEU9" s="6"/>
      <c r="SEV9" s="6"/>
      <c r="SEW9" s="6"/>
      <c r="SEX9" s="6"/>
      <c r="SEY9" s="6"/>
      <c r="SEZ9" s="6"/>
      <c r="SFA9" s="6"/>
      <c r="SFB9" s="6"/>
      <c r="SFC9" s="6"/>
      <c r="SFD9" s="6"/>
      <c r="SFE9" s="6"/>
      <c r="SFF9" s="6"/>
      <c r="SFG9" s="6"/>
      <c r="SFH9" s="6"/>
      <c r="SFI9" s="6"/>
      <c r="SFJ9" s="6"/>
      <c r="SFK9" s="6"/>
      <c r="SFL9" s="6"/>
      <c r="SFM9" s="6"/>
      <c r="SFN9" s="6"/>
      <c r="SFO9" s="6"/>
      <c r="SFP9" s="6"/>
      <c r="SFQ9" s="6"/>
      <c r="SFR9" s="6"/>
      <c r="SFS9" s="6"/>
      <c r="SFT9" s="6"/>
      <c r="SFU9" s="6"/>
      <c r="SFV9" s="6"/>
      <c r="SFW9" s="6"/>
      <c r="SFX9" s="6"/>
      <c r="SFY9" s="6"/>
      <c r="SFZ9" s="6"/>
      <c r="SGA9" s="6"/>
      <c r="SGB9" s="6"/>
      <c r="SGC9" s="6"/>
      <c r="SGD9" s="6"/>
      <c r="SGE9" s="6"/>
      <c r="SGF9" s="6"/>
      <c r="SGG9" s="6"/>
      <c r="SGH9" s="6"/>
      <c r="SGI9" s="6"/>
      <c r="SGJ9" s="6"/>
      <c r="SGK9" s="6"/>
      <c r="SGL9" s="6"/>
      <c r="SGM9" s="6"/>
      <c r="SGN9" s="6"/>
      <c r="SGO9" s="6"/>
      <c r="SGP9" s="6"/>
      <c r="SGQ9" s="6"/>
      <c r="SGR9" s="6"/>
      <c r="SGS9" s="6"/>
      <c r="SGT9" s="6"/>
      <c r="SGU9" s="6"/>
      <c r="SGV9" s="6"/>
      <c r="SGW9" s="6"/>
      <c r="SGX9" s="6"/>
      <c r="SGY9" s="6"/>
      <c r="SGZ9" s="6"/>
      <c r="SHA9" s="6"/>
      <c r="SHB9" s="6"/>
      <c r="SHC9" s="6"/>
      <c r="SHD9" s="6"/>
      <c r="SHE9" s="6"/>
      <c r="SHF9" s="6"/>
      <c r="SHG9" s="6"/>
      <c r="SHH9" s="6"/>
      <c r="SHI9" s="6"/>
      <c r="SHJ9" s="6"/>
      <c r="SHK9" s="6"/>
      <c r="SHL9" s="6"/>
      <c r="SHM9" s="6"/>
      <c r="SHN9" s="6"/>
      <c r="SHO9" s="6"/>
      <c r="SHP9" s="6"/>
      <c r="SHQ9" s="6"/>
      <c r="SHR9" s="6"/>
      <c r="SHS9" s="6"/>
      <c r="SHT9" s="6"/>
      <c r="SHU9" s="6"/>
      <c r="SHV9" s="6"/>
      <c r="SHW9" s="6"/>
      <c r="SHX9" s="6"/>
      <c r="SHY9" s="6"/>
      <c r="SHZ9" s="6"/>
      <c r="SIA9" s="6"/>
      <c r="SIB9" s="6"/>
      <c r="SIC9" s="6"/>
      <c r="SID9" s="6"/>
      <c r="SIE9" s="6"/>
      <c r="SIF9" s="6"/>
      <c r="SIG9" s="6"/>
      <c r="SIH9" s="6"/>
      <c r="SII9" s="6"/>
      <c r="SIJ9" s="6"/>
      <c r="SIK9" s="6"/>
      <c r="SIL9" s="6"/>
      <c r="SIM9" s="6"/>
      <c r="SIN9" s="6"/>
      <c r="SIO9" s="6"/>
      <c r="SIP9" s="6"/>
      <c r="SIQ9" s="6"/>
      <c r="SIR9" s="6"/>
      <c r="SIS9" s="6"/>
      <c r="SIT9" s="6"/>
      <c r="SIU9" s="6"/>
      <c r="SIV9" s="6"/>
      <c r="SIW9" s="6"/>
      <c r="SIX9" s="6"/>
      <c r="SIY9" s="6"/>
      <c r="SIZ9" s="6"/>
      <c r="SJA9" s="6"/>
      <c r="SJB9" s="6"/>
      <c r="SJC9" s="6"/>
      <c r="SJD9" s="6"/>
      <c r="SJE9" s="6"/>
      <c r="SJF9" s="6"/>
      <c r="SJG9" s="6"/>
      <c r="SJH9" s="6"/>
      <c r="SJI9" s="6"/>
      <c r="SJJ9" s="6"/>
      <c r="SJK9" s="6"/>
      <c r="SJL9" s="6"/>
      <c r="SJM9" s="6"/>
      <c r="SJN9" s="6"/>
      <c r="SJO9" s="6"/>
      <c r="SJP9" s="6"/>
      <c r="SJQ9" s="6"/>
      <c r="SJR9" s="6"/>
      <c r="SJS9" s="6"/>
      <c r="SJT9" s="6"/>
      <c r="SJU9" s="6"/>
      <c r="SJV9" s="6"/>
      <c r="SJW9" s="6"/>
      <c r="SJX9" s="6"/>
      <c r="SJY9" s="6"/>
      <c r="SJZ9" s="6"/>
      <c r="SKA9" s="6"/>
      <c r="SKB9" s="6"/>
      <c r="SKC9" s="6"/>
      <c r="SKD9" s="6"/>
      <c r="SKE9" s="6"/>
      <c r="SKF9" s="6"/>
      <c r="SKG9" s="6"/>
      <c r="SKH9" s="6"/>
      <c r="SKI9" s="6"/>
      <c r="SKJ9" s="6"/>
      <c r="SKK9" s="6"/>
      <c r="SKL9" s="6"/>
      <c r="SKM9" s="6"/>
      <c r="SKN9" s="6"/>
      <c r="SKO9" s="6"/>
      <c r="SKP9" s="6"/>
      <c r="SKQ9" s="6"/>
      <c r="SKR9" s="6"/>
      <c r="SKS9" s="6"/>
      <c r="SKT9" s="6"/>
      <c r="SKU9" s="6"/>
      <c r="SKV9" s="6"/>
      <c r="SKW9" s="6"/>
      <c r="SKX9" s="6"/>
      <c r="SKY9" s="6"/>
      <c r="SKZ9" s="6"/>
      <c r="SLA9" s="6"/>
      <c r="SLB9" s="6"/>
      <c r="SLC9" s="6"/>
      <c r="SLD9" s="6"/>
      <c r="SLE9" s="6"/>
      <c r="SLF9" s="6"/>
      <c r="SLG9" s="6"/>
      <c r="SLH9" s="6"/>
      <c r="SLI9" s="6"/>
      <c r="SLJ9" s="6"/>
      <c r="SLK9" s="6"/>
      <c r="SLL9" s="6"/>
      <c r="SLM9" s="6"/>
      <c r="SLN9" s="6"/>
      <c r="SLO9" s="6"/>
      <c r="SLP9" s="6"/>
      <c r="SLQ9" s="6"/>
      <c r="SLR9" s="6"/>
      <c r="SLS9" s="6"/>
      <c r="SLT9" s="6"/>
      <c r="SLU9" s="6"/>
      <c r="SLV9" s="6"/>
      <c r="SLW9" s="6"/>
      <c r="SLX9" s="6"/>
      <c r="SLY9" s="6"/>
      <c r="SLZ9" s="6"/>
      <c r="SMA9" s="6"/>
      <c r="SMB9" s="6"/>
      <c r="SMC9" s="6"/>
      <c r="SMD9" s="6"/>
      <c r="SME9" s="6"/>
      <c r="SMF9" s="6"/>
      <c r="SMG9" s="6"/>
      <c r="SMH9" s="6"/>
      <c r="SMI9" s="6"/>
      <c r="SMJ9" s="6"/>
      <c r="SMK9" s="6"/>
      <c r="SML9" s="6"/>
      <c r="SMM9" s="6"/>
      <c r="SMN9" s="6"/>
      <c r="SMO9" s="6"/>
      <c r="SMP9" s="6"/>
      <c r="SMQ9" s="6"/>
      <c r="SMR9" s="6"/>
      <c r="SMS9" s="6"/>
      <c r="SMT9" s="6"/>
      <c r="SMU9" s="6"/>
      <c r="SMV9" s="6"/>
      <c r="SMW9" s="6"/>
      <c r="SMX9" s="6"/>
      <c r="SMY9" s="6"/>
      <c r="SMZ9" s="6"/>
      <c r="SNA9" s="6"/>
      <c r="SNB9" s="6"/>
      <c r="SNC9" s="6"/>
      <c r="SND9" s="6"/>
      <c r="SNE9" s="6"/>
      <c r="SNF9" s="6"/>
      <c r="SNG9" s="6"/>
      <c r="SNH9" s="6"/>
      <c r="SNI9" s="6"/>
      <c r="SNJ9" s="6"/>
      <c r="SNK9" s="6"/>
      <c r="SNL9" s="6"/>
      <c r="SNM9" s="6"/>
      <c r="SNN9" s="6"/>
      <c r="SNO9" s="6"/>
      <c r="SNP9" s="6"/>
      <c r="SNQ9" s="6"/>
      <c r="SNR9" s="6"/>
      <c r="SNS9" s="6"/>
      <c r="SNT9" s="6"/>
      <c r="SNU9" s="6"/>
      <c r="SNV9" s="6"/>
      <c r="SNW9" s="6"/>
      <c r="SNX9" s="6"/>
      <c r="SNY9" s="6"/>
      <c r="SNZ9" s="6"/>
      <c r="SOA9" s="6"/>
      <c r="SOB9" s="6"/>
      <c r="SOC9" s="6"/>
      <c r="SOD9" s="6"/>
      <c r="SOE9" s="6"/>
      <c r="SOF9" s="6"/>
      <c r="SOG9" s="6"/>
      <c r="SOH9" s="6"/>
      <c r="SOI9" s="6"/>
      <c r="SOJ9" s="6"/>
      <c r="SOK9" s="6"/>
      <c r="SOL9" s="6"/>
      <c r="SOM9" s="6"/>
      <c r="SON9" s="6"/>
      <c r="SOO9" s="6"/>
      <c r="SOP9" s="6"/>
      <c r="SOQ9" s="6"/>
      <c r="SOR9" s="6"/>
      <c r="SOS9" s="6"/>
      <c r="SOT9" s="6"/>
      <c r="SOU9" s="6"/>
      <c r="SOV9" s="6"/>
      <c r="SOW9" s="6"/>
      <c r="SOX9" s="6"/>
      <c r="SOY9" s="6"/>
      <c r="SOZ9" s="6"/>
      <c r="SPA9" s="6"/>
      <c r="SPB9" s="6"/>
      <c r="SPC9" s="6"/>
      <c r="SPD9" s="6"/>
      <c r="SPE9" s="6"/>
      <c r="SPF9" s="6"/>
      <c r="SPG9" s="6"/>
      <c r="SPH9" s="6"/>
      <c r="SPI9" s="6"/>
      <c r="SPJ9" s="6"/>
      <c r="SPK9" s="6"/>
      <c r="SPL9" s="6"/>
      <c r="SPM9" s="6"/>
      <c r="SPN9" s="6"/>
      <c r="SPO9" s="6"/>
      <c r="SPP9" s="6"/>
      <c r="SPQ9" s="6"/>
      <c r="SPR9" s="6"/>
      <c r="SPS9" s="6"/>
      <c r="SPT9" s="6"/>
      <c r="SPU9" s="6"/>
      <c r="SPV9" s="6"/>
      <c r="SPW9" s="6"/>
      <c r="SPX9" s="6"/>
      <c r="SPY9" s="6"/>
      <c r="SPZ9" s="6"/>
      <c r="SQA9" s="6"/>
      <c r="SQB9" s="6"/>
      <c r="SQC9" s="6"/>
      <c r="SQD9" s="6"/>
      <c r="SQE9" s="6"/>
      <c r="SQF9" s="6"/>
      <c r="SQG9" s="6"/>
      <c r="SQH9" s="6"/>
      <c r="SQI9" s="6"/>
      <c r="SQJ9" s="6"/>
      <c r="SQK9" s="6"/>
      <c r="SQL9" s="6"/>
      <c r="SQM9" s="6"/>
      <c r="SQN9" s="6"/>
      <c r="SQO9" s="6"/>
      <c r="SQP9" s="6"/>
      <c r="SQQ9" s="6"/>
      <c r="SQR9" s="6"/>
      <c r="SQS9" s="6"/>
      <c r="SQT9" s="6"/>
      <c r="SQU9" s="6"/>
      <c r="SQV9" s="6"/>
      <c r="SQW9" s="6"/>
      <c r="SQX9" s="6"/>
      <c r="SQY9" s="6"/>
      <c r="SQZ9" s="6"/>
      <c r="SRA9" s="6"/>
      <c r="SRB9" s="6"/>
      <c r="SRC9" s="6"/>
      <c r="SRD9" s="6"/>
      <c r="SRE9" s="6"/>
      <c r="SRF9" s="6"/>
      <c r="SRG9" s="6"/>
      <c r="SRH9" s="6"/>
      <c r="SRI9" s="6"/>
      <c r="SRJ9" s="6"/>
      <c r="SRK9" s="6"/>
      <c r="SRL9" s="6"/>
      <c r="SRM9" s="6"/>
      <c r="SRN9" s="6"/>
      <c r="SRO9" s="6"/>
      <c r="SRP9" s="6"/>
      <c r="SRQ9" s="6"/>
      <c r="SRR9" s="6"/>
      <c r="SRS9" s="6"/>
      <c r="SRT9" s="6"/>
      <c r="SRU9" s="6"/>
      <c r="SRV9" s="6"/>
      <c r="SRW9" s="6"/>
      <c r="SRX9" s="6"/>
      <c r="SRY9" s="6"/>
      <c r="SRZ9" s="6"/>
      <c r="SSA9" s="6"/>
      <c r="SSB9" s="6"/>
      <c r="SSC9" s="6"/>
      <c r="SSD9" s="6"/>
      <c r="SSE9" s="6"/>
      <c r="SSF9" s="6"/>
      <c r="SSG9" s="6"/>
      <c r="SSH9" s="6"/>
      <c r="SSI9" s="6"/>
      <c r="SSJ9" s="6"/>
      <c r="SSK9" s="6"/>
      <c r="SSL9" s="6"/>
      <c r="SSM9" s="6"/>
      <c r="SSN9" s="6"/>
      <c r="SSO9" s="6"/>
      <c r="SSP9" s="6"/>
      <c r="SSQ9" s="6"/>
      <c r="SSR9" s="6"/>
      <c r="SSS9" s="6"/>
      <c r="SST9" s="6"/>
      <c r="SSU9" s="6"/>
      <c r="SSV9" s="6"/>
      <c r="SSW9" s="6"/>
      <c r="SSX9" s="6"/>
      <c r="SSY9" s="6"/>
      <c r="SSZ9" s="6"/>
      <c r="STA9" s="6"/>
      <c r="STB9" s="6"/>
      <c r="STC9" s="6"/>
      <c r="STD9" s="6"/>
      <c r="STE9" s="6"/>
      <c r="STF9" s="6"/>
      <c r="STG9" s="6"/>
      <c r="STH9" s="6"/>
      <c r="STI9" s="6"/>
      <c r="STJ9" s="6"/>
      <c r="STK9" s="6"/>
      <c r="STL9" s="6"/>
      <c r="STM9" s="6"/>
      <c r="STN9" s="6"/>
      <c r="STO9" s="6"/>
      <c r="STP9" s="6"/>
      <c r="STQ9" s="6"/>
      <c r="STR9" s="6"/>
      <c r="STS9" s="6"/>
      <c r="STT9" s="6"/>
      <c r="STU9" s="6"/>
      <c r="STV9" s="6"/>
      <c r="STW9" s="6"/>
      <c r="STX9" s="6"/>
      <c r="STY9" s="6"/>
      <c r="STZ9" s="6"/>
      <c r="SUA9" s="6"/>
      <c r="SUB9" s="6"/>
      <c r="SUC9" s="6"/>
      <c r="SUD9" s="6"/>
      <c r="SUE9" s="6"/>
      <c r="SUF9" s="6"/>
      <c r="SUG9" s="6"/>
      <c r="SUH9" s="6"/>
      <c r="SUI9" s="6"/>
      <c r="SUJ9" s="6"/>
      <c r="SUK9" s="6"/>
      <c r="SUL9" s="6"/>
      <c r="SUM9" s="6"/>
      <c r="SUN9" s="6"/>
      <c r="SUO9" s="6"/>
      <c r="SUP9" s="6"/>
      <c r="SUQ9" s="6"/>
      <c r="SUR9" s="6"/>
      <c r="SUS9" s="6"/>
      <c r="SUT9" s="6"/>
      <c r="SUU9" s="6"/>
      <c r="SUV9" s="6"/>
      <c r="SUW9" s="6"/>
      <c r="SUX9" s="6"/>
      <c r="SUY9" s="6"/>
      <c r="SUZ9" s="6"/>
      <c r="SVA9" s="6"/>
      <c r="SVB9" s="6"/>
      <c r="SVC9" s="6"/>
      <c r="SVD9" s="6"/>
      <c r="SVE9" s="6"/>
      <c r="SVF9" s="6"/>
      <c r="SVG9" s="6"/>
      <c r="SVH9" s="6"/>
      <c r="SVI9" s="6"/>
      <c r="SVJ9" s="6"/>
      <c r="SVK9" s="6"/>
      <c r="SVL9" s="6"/>
      <c r="SVM9" s="6"/>
      <c r="SVN9" s="6"/>
      <c r="SVO9" s="6"/>
      <c r="SVP9" s="6"/>
      <c r="SVQ9" s="6"/>
      <c r="SVR9" s="6"/>
      <c r="SVS9" s="6"/>
      <c r="SVT9" s="6"/>
      <c r="SVU9" s="6"/>
      <c r="SVV9" s="6"/>
      <c r="SVW9" s="6"/>
      <c r="SVX9" s="6"/>
      <c r="SVY9" s="6"/>
      <c r="SVZ9" s="6"/>
      <c r="SWA9" s="6"/>
      <c r="SWB9" s="6"/>
      <c r="SWC9" s="6"/>
      <c r="SWD9" s="6"/>
      <c r="SWE9" s="6"/>
      <c r="SWF9" s="6"/>
      <c r="SWG9" s="6"/>
      <c r="SWH9" s="6"/>
      <c r="SWI9" s="6"/>
      <c r="SWJ9" s="6"/>
      <c r="SWK9" s="6"/>
      <c r="SWL9" s="6"/>
      <c r="SWM9" s="6"/>
      <c r="SWN9" s="6"/>
      <c r="SWO9" s="6"/>
      <c r="SWP9" s="6"/>
      <c r="SWQ9" s="6"/>
      <c r="SWR9" s="6"/>
      <c r="SWS9" s="6"/>
      <c r="SWT9" s="6"/>
      <c r="SWU9" s="6"/>
      <c r="SWV9" s="6"/>
      <c r="SWW9" s="6"/>
      <c r="SWX9" s="6"/>
      <c r="SWY9" s="6"/>
      <c r="SWZ9" s="6"/>
      <c r="SXA9" s="6"/>
      <c r="SXB9" s="6"/>
      <c r="SXC9" s="6"/>
      <c r="SXD9" s="6"/>
      <c r="SXE9" s="6"/>
      <c r="SXF9" s="6"/>
      <c r="SXG9" s="6"/>
      <c r="SXH9" s="6"/>
      <c r="SXI9" s="6"/>
      <c r="SXJ9" s="6"/>
      <c r="SXK9" s="6"/>
      <c r="SXL9" s="6"/>
      <c r="SXM9" s="6"/>
      <c r="SXN9" s="6"/>
      <c r="SXO9" s="6"/>
      <c r="SXP9" s="6"/>
      <c r="SXQ9" s="6"/>
      <c r="SXR9" s="6"/>
      <c r="SXS9" s="6"/>
      <c r="SXT9" s="6"/>
      <c r="SXU9" s="6"/>
      <c r="SXV9" s="6"/>
      <c r="SXW9" s="6"/>
      <c r="SXX9" s="6"/>
      <c r="SXY9" s="6"/>
      <c r="SXZ9" s="6"/>
      <c r="SYA9" s="6"/>
      <c r="SYB9" s="6"/>
      <c r="SYC9" s="6"/>
      <c r="SYD9" s="6"/>
      <c r="SYE9" s="6"/>
      <c r="SYF9" s="6"/>
      <c r="SYG9" s="6"/>
      <c r="SYH9" s="6"/>
      <c r="SYI9" s="6"/>
      <c r="SYJ9" s="6"/>
      <c r="SYK9" s="6"/>
      <c r="SYL9" s="6"/>
      <c r="SYM9" s="6"/>
      <c r="SYN9" s="6"/>
      <c r="SYO9" s="6"/>
      <c r="SYP9" s="6"/>
      <c r="SYQ9" s="6"/>
      <c r="SYR9" s="6"/>
      <c r="SYS9" s="6"/>
      <c r="SYT9" s="6"/>
      <c r="SYU9" s="6"/>
      <c r="SYV9" s="6"/>
      <c r="SYW9" s="6"/>
      <c r="SYX9" s="6"/>
      <c r="SYY9" s="6"/>
      <c r="SYZ9" s="6"/>
      <c r="SZA9" s="6"/>
      <c r="SZB9" s="6"/>
      <c r="SZC9" s="6"/>
      <c r="SZD9" s="6"/>
      <c r="SZE9" s="6"/>
      <c r="SZF9" s="6"/>
      <c r="SZG9" s="6"/>
      <c r="SZH9" s="6"/>
      <c r="SZI9" s="6"/>
      <c r="SZJ9" s="6"/>
      <c r="SZK9" s="6"/>
      <c r="SZL9" s="6"/>
      <c r="SZM9" s="6"/>
      <c r="SZN9" s="6"/>
      <c r="SZO9" s="6"/>
      <c r="SZP9" s="6"/>
      <c r="SZQ9" s="6"/>
      <c r="SZR9" s="6"/>
      <c r="SZS9" s="6"/>
      <c r="SZT9" s="6"/>
      <c r="SZU9" s="6"/>
      <c r="SZV9" s="6"/>
      <c r="SZW9" s="6"/>
      <c r="SZX9" s="6"/>
      <c r="SZY9" s="6"/>
      <c r="SZZ9" s="6"/>
      <c r="TAA9" s="6"/>
      <c r="TAB9" s="6"/>
      <c r="TAC9" s="6"/>
      <c r="TAD9" s="6"/>
      <c r="TAE9" s="6"/>
      <c r="TAF9" s="6"/>
      <c r="TAG9" s="6"/>
      <c r="TAH9" s="6"/>
      <c r="TAI9" s="6"/>
      <c r="TAJ9" s="6"/>
      <c r="TAK9" s="6"/>
      <c r="TAL9" s="6"/>
      <c r="TAM9" s="6"/>
      <c r="TAN9" s="6"/>
      <c r="TAO9" s="6"/>
      <c r="TAP9" s="6"/>
      <c r="TAQ9" s="6"/>
      <c r="TAR9" s="6"/>
      <c r="TAS9" s="6"/>
      <c r="TAT9" s="6"/>
      <c r="TAU9" s="6"/>
      <c r="TAV9" s="6"/>
      <c r="TAW9" s="6"/>
      <c r="TAX9" s="6"/>
      <c r="TAY9" s="6"/>
      <c r="TAZ9" s="6"/>
      <c r="TBA9" s="6"/>
      <c r="TBB9" s="6"/>
      <c r="TBC9" s="6"/>
      <c r="TBD9" s="6"/>
      <c r="TBE9" s="6"/>
      <c r="TBF9" s="6"/>
      <c r="TBG9" s="6"/>
      <c r="TBH9" s="6"/>
      <c r="TBI9" s="6"/>
      <c r="TBJ9" s="6"/>
      <c r="TBK9" s="6"/>
      <c r="TBL9" s="6"/>
      <c r="TBM9" s="6"/>
      <c r="TBN9" s="6"/>
      <c r="TBO9" s="6"/>
      <c r="TBP9" s="6"/>
      <c r="TBQ9" s="6"/>
      <c r="TBR9" s="6"/>
      <c r="TBS9" s="6"/>
      <c r="TBT9" s="6"/>
      <c r="TBU9" s="6"/>
      <c r="TBV9" s="6"/>
      <c r="TBW9" s="6"/>
      <c r="TBX9" s="6"/>
      <c r="TBY9" s="6"/>
      <c r="TBZ9" s="6"/>
      <c r="TCA9" s="6"/>
      <c r="TCB9" s="6"/>
      <c r="TCC9" s="6"/>
      <c r="TCD9" s="6"/>
      <c r="TCE9" s="6"/>
      <c r="TCF9" s="6"/>
      <c r="TCG9" s="6"/>
      <c r="TCH9" s="6"/>
      <c r="TCI9" s="6"/>
      <c r="TCJ9" s="6"/>
      <c r="TCK9" s="6"/>
      <c r="TCL9" s="6"/>
      <c r="TCM9" s="6"/>
      <c r="TCN9" s="6"/>
      <c r="TCO9" s="6"/>
      <c r="TCP9" s="6"/>
      <c r="TCQ9" s="6"/>
      <c r="TCR9" s="6"/>
      <c r="TCS9" s="6"/>
      <c r="TCT9" s="6"/>
      <c r="TCU9" s="6"/>
      <c r="TCV9" s="6"/>
      <c r="TCW9" s="6"/>
      <c r="TCX9" s="6"/>
      <c r="TCY9" s="6"/>
      <c r="TCZ9" s="6"/>
      <c r="TDA9" s="6"/>
      <c r="TDB9" s="6"/>
      <c r="TDC9" s="6"/>
      <c r="TDD9" s="6"/>
      <c r="TDE9" s="6"/>
      <c r="TDF9" s="6"/>
      <c r="TDG9" s="6"/>
      <c r="TDH9" s="6"/>
      <c r="TDI9" s="6"/>
      <c r="TDJ9" s="6"/>
      <c r="TDK9" s="6"/>
      <c r="TDL9" s="6"/>
      <c r="TDM9" s="6"/>
      <c r="TDN9" s="6"/>
      <c r="TDO9" s="6"/>
      <c r="TDP9" s="6"/>
      <c r="TDQ9" s="6"/>
      <c r="TDR9" s="6"/>
      <c r="TDS9" s="6"/>
      <c r="TDT9" s="6"/>
      <c r="TDU9" s="6"/>
      <c r="TDV9" s="6"/>
      <c r="TDW9" s="6"/>
      <c r="TDX9" s="6"/>
      <c r="TDY9" s="6"/>
      <c r="TDZ9" s="6"/>
      <c r="TEA9" s="6"/>
      <c r="TEB9" s="6"/>
      <c r="TEC9" s="6"/>
      <c r="TED9" s="6"/>
      <c r="TEE9" s="6"/>
      <c r="TEF9" s="6"/>
      <c r="TEG9" s="6"/>
      <c r="TEH9" s="6"/>
      <c r="TEI9" s="6"/>
      <c r="TEJ9" s="6"/>
      <c r="TEK9" s="6"/>
      <c r="TEL9" s="6"/>
      <c r="TEM9" s="6"/>
      <c r="TEN9" s="6"/>
      <c r="TEO9" s="6"/>
      <c r="TEP9" s="6"/>
      <c r="TEQ9" s="6"/>
      <c r="TER9" s="6"/>
      <c r="TES9" s="6"/>
      <c r="TET9" s="6"/>
      <c r="TEU9" s="6"/>
      <c r="TEV9" s="6"/>
      <c r="TEW9" s="6"/>
      <c r="TEX9" s="6"/>
      <c r="TEY9" s="6"/>
      <c r="TEZ9" s="6"/>
      <c r="TFA9" s="6"/>
      <c r="TFB9" s="6"/>
      <c r="TFC9" s="6"/>
      <c r="TFD9" s="6"/>
      <c r="TFE9" s="6"/>
      <c r="TFF9" s="6"/>
      <c r="TFG9" s="6"/>
      <c r="TFH9" s="6"/>
      <c r="TFI9" s="6"/>
      <c r="TFJ9" s="6"/>
      <c r="TFK9" s="6"/>
      <c r="TFL9" s="6"/>
      <c r="TFM9" s="6"/>
      <c r="TFN9" s="6"/>
      <c r="TFO9" s="6"/>
      <c r="TFP9" s="6"/>
      <c r="TFQ9" s="6"/>
      <c r="TFR9" s="6"/>
      <c r="TFS9" s="6"/>
      <c r="TFT9" s="6"/>
      <c r="TFU9" s="6"/>
      <c r="TFV9" s="6"/>
      <c r="TFW9" s="6"/>
      <c r="TFX9" s="6"/>
      <c r="TFY9" s="6"/>
      <c r="TFZ9" s="6"/>
      <c r="TGA9" s="6"/>
      <c r="TGB9" s="6"/>
      <c r="TGC9" s="6"/>
      <c r="TGD9" s="6"/>
      <c r="TGE9" s="6"/>
      <c r="TGF9" s="6"/>
      <c r="TGG9" s="6"/>
      <c r="TGH9" s="6"/>
      <c r="TGI9" s="6"/>
      <c r="TGJ9" s="6"/>
      <c r="TGK9" s="6"/>
      <c r="TGL9" s="6"/>
      <c r="TGM9" s="6"/>
      <c r="TGN9" s="6"/>
      <c r="TGO9" s="6"/>
      <c r="TGP9" s="6"/>
      <c r="TGQ9" s="6"/>
      <c r="TGR9" s="6"/>
      <c r="TGS9" s="6"/>
      <c r="TGT9" s="6"/>
      <c r="TGU9" s="6"/>
      <c r="TGV9" s="6"/>
      <c r="TGW9" s="6"/>
      <c r="TGX9" s="6"/>
      <c r="TGY9" s="6"/>
      <c r="TGZ9" s="6"/>
      <c r="THA9" s="6"/>
      <c r="THB9" s="6"/>
      <c r="THC9" s="6"/>
      <c r="THD9" s="6"/>
      <c r="THE9" s="6"/>
      <c r="THF9" s="6"/>
      <c r="THG9" s="6"/>
      <c r="THH9" s="6"/>
      <c r="THI9" s="6"/>
      <c r="THJ9" s="6"/>
      <c r="THK9" s="6"/>
      <c r="THL9" s="6"/>
      <c r="THM9" s="6"/>
      <c r="THN9" s="6"/>
      <c r="THO9" s="6"/>
      <c r="THP9" s="6"/>
      <c r="THQ9" s="6"/>
      <c r="THR9" s="6"/>
      <c r="THS9" s="6"/>
      <c r="THT9" s="6"/>
      <c r="THU9" s="6"/>
      <c r="THV9" s="6"/>
      <c r="THW9" s="6"/>
      <c r="THX9" s="6"/>
      <c r="THY9" s="6"/>
      <c r="THZ9" s="6"/>
      <c r="TIA9" s="6"/>
      <c r="TIB9" s="6"/>
      <c r="TIC9" s="6"/>
      <c r="TID9" s="6"/>
      <c r="TIE9" s="6"/>
      <c r="TIF9" s="6"/>
      <c r="TIG9" s="6"/>
      <c r="TIH9" s="6"/>
      <c r="TII9" s="6"/>
      <c r="TIJ9" s="6"/>
      <c r="TIK9" s="6"/>
      <c r="TIL9" s="6"/>
      <c r="TIM9" s="6"/>
      <c r="TIN9" s="6"/>
      <c r="TIO9" s="6"/>
      <c r="TIP9" s="6"/>
      <c r="TIQ9" s="6"/>
      <c r="TIR9" s="6"/>
      <c r="TIS9" s="6"/>
      <c r="TIT9" s="6"/>
      <c r="TIU9" s="6"/>
      <c r="TIV9" s="6"/>
      <c r="TIW9" s="6"/>
      <c r="TIX9" s="6"/>
      <c r="TIY9" s="6"/>
      <c r="TIZ9" s="6"/>
      <c r="TJA9" s="6"/>
      <c r="TJB9" s="6"/>
      <c r="TJC9" s="6"/>
      <c r="TJD9" s="6"/>
      <c r="TJE9" s="6"/>
      <c r="TJF9" s="6"/>
      <c r="TJG9" s="6"/>
      <c r="TJH9" s="6"/>
      <c r="TJI9" s="6"/>
      <c r="TJJ9" s="6"/>
      <c r="TJK9" s="6"/>
      <c r="TJL9" s="6"/>
      <c r="TJM9" s="6"/>
      <c r="TJN9" s="6"/>
      <c r="TJO9" s="6"/>
      <c r="TJP9" s="6"/>
      <c r="TJQ9" s="6"/>
      <c r="TJR9" s="6"/>
      <c r="TJS9" s="6"/>
      <c r="TJT9" s="6"/>
      <c r="TJU9" s="6"/>
      <c r="TJV9" s="6"/>
      <c r="TJW9" s="6"/>
      <c r="TJX9" s="6"/>
      <c r="TJY9" s="6"/>
      <c r="TJZ9" s="6"/>
      <c r="TKA9" s="6"/>
      <c r="TKB9" s="6"/>
      <c r="TKC9" s="6"/>
      <c r="TKD9" s="6"/>
      <c r="TKE9" s="6"/>
      <c r="TKF9" s="6"/>
      <c r="TKG9" s="6"/>
      <c r="TKH9" s="6"/>
      <c r="TKI9" s="6"/>
      <c r="TKJ9" s="6"/>
      <c r="TKK9" s="6"/>
      <c r="TKL9" s="6"/>
      <c r="TKM9" s="6"/>
      <c r="TKN9" s="6"/>
      <c r="TKO9" s="6"/>
      <c r="TKP9" s="6"/>
      <c r="TKQ9" s="6"/>
      <c r="TKR9" s="6"/>
      <c r="TKS9" s="6"/>
      <c r="TKT9" s="6"/>
      <c r="TKU9" s="6"/>
      <c r="TKV9" s="6"/>
      <c r="TKW9" s="6"/>
      <c r="TKX9" s="6"/>
      <c r="TKY9" s="6"/>
      <c r="TKZ9" s="6"/>
      <c r="TLA9" s="6"/>
      <c r="TLB9" s="6"/>
      <c r="TLC9" s="6"/>
      <c r="TLD9" s="6"/>
      <c r="TLE9" s="6"/>
      <c r="TLF9" s="6"/>
      <c r="TLG9" s="6"/>
      <c r="TLH9" s="6"/>
      <c r="TLI9" s="6"/>
      <c r="TLJ9" s="6"/>
      <c r="TLK9" s="6"/>
      <c r="TLL9" s="6"/>
      <c r="TLM9" s="6"/>
      <c r="TLN9" s="6"/>
      <c r="TLO9" s="6"/>
      <c r="TLP9" s="6"/>
      <c r="TLQ9" s="6"/>
      <c r="TLR9" s="6"/>
      <c r="TLS9" s="6"/>
      <c r="TLT9" s="6"/>
      <c r="TLU9" s="6"/>
      <c r="TLV9" s="6"/>
      <c r="TLW9" s="6"/>
      <c r="TLX9" s="6"/>
      <c r="TLY9" s="6"/>
      <c r="TLZ9" s="6"/>
      <c r="TMA9" s="6"/>
      <c r="TMB9" s="6"/>
      <c r="TMC9" s="6"/>
      <c r="TMD9" s="6"/>
      <c r="TME9" s="6"/>
      <c r="TMF9" s="6"/>
      <c r="TMG9" s="6"/>
      <c r="TMH9" s="6"/>
      <c r="TMI9" s="6"/>
      <c r="TMJ9" s="6"/>
      <c r="TMK9" s="6"/>
      <c r="TML9" s="6"/>
      <c r="TMM9" s="6"/>
      <c r="TMN9" s="6"/>
      <c r="TMO9" s="6"/>
      <c r="TMP9" s="6"/>
      <c r="TMQ9" s="6"/>
      <c r="TMR9" s="6"/>
      <c r="TMS9" s="6"/>
      <c r="TMT9" s="6"/>
      <c r="TMU9" s="6"/>
      <c r="TMV9" s="6"/>
      <c r="TMW9" s="6"/>
      <c r="TMX9" s="6"/>
      <c r="TMY9" s="6"/>
      <c r="TMZ9" s="6"/>
      <c r="TNA9" s="6"/>
      <c r="TNB9" s="6"/>
      <c r="TNC9" s="6"/>
      <c r="TND9" s="6"/>
      <c r="TNE9" s="6"/>
      <c r="TNF9" s="6"/>
      <c r="TNG9" s="6"/>
      <c r="TNH9" s="6"/>
      <c r="TNI9" s="6"/>
      <c r="TNJ9" s="6"/>
      <c r="TNK9" s="6"/>
      <c r="TNL9" s="6"/>
      <c r="TNM9" s="6"/>
      <c r="TNN9" s="6"/>
      <c r="TNO9" s="6"/>
      <c r="TNP9" s="6"/>
      <c r="TNQ9" s="6"/>
      <c r="TNR9" s="6"/>
      <c r="TNS9" s="6"/>
      <c r="TNT9" s="6"/>
      <c r="TNU9" s="6"/>
      <c r="TNV9" s="6"/>
      <c r="TNW9" s="6"/>
      <c r="TNX9" s="6"/>
      <c r="TNY9" s="6"/>
      <c r="TNZ9" s="6"/>
      <c r="TOA9" s="6"/>
      <c r="TOB9" s="6"/>
      <c r="TOC9" s="6"/>
      <c r="TOD9" s="6"/>
      <c r="TOE9" s="6"/>
      <c r="TOF9" s="6"/>
      <c r="TOG9" s="6"/>
      <c r="TOH9" s="6"/>
      <c r="TOI9" s="6"/>
      <c r="TOJ9" s="6"/>
      <c r="TOK9" s="6"/>
      <c r="TOL9" s="6"/>
      <c r="TOM9" s="6"/>
      <c r="TON9" s="6"/>
      <c r="TOO9" s="6"/>
      <c r="TOP9" s="6"/>
      <c r="TOQ9" s="6"/>
      <c r="TOR9" s="6"/>
      <c r="TOS9" s="6"/>
      <c r="TOT9" s="6"/>
      <c r="TOU9" s="6"/>
      <c r="TOV9" s="6"/>
      <c r="TOW9" s="6"/>
      <c r="TOX9" s="6"/>
      <c r="TOY9" s="6"/>
      <c r="TOZ9" s="6"/>
      <c r="TPA9" s="6"/>
      <c r="TPB9" s="6"/>
      <c r="TPC9" s="6"/>
      <c r="TPD9" s="6"/>
      <c r="TPE9" s="6"/>
      <c r="TPF9" s="6"/>
      <c r="TPG9" s="6"/>
      <c r="TPH9" s="6"/>
      <c r="TPI9" s="6"/>
      <c r="TPJ9" s="6"/>
      <c r="TPK9" s="6"/>
      <c r="TPL9" s="6"/>
      <c r="TPM9" s="6"/>
      <c r="TPN9" s="6"/>
      <c r="TPO9" s="6"/>
      <c r="TPP9" s="6"/>
      <c r="TPQ9" s="6"/>
      <c r="TPR9" s="6"/>
      <c r="TPS9" s="6"/>
      <c r="TPT9" s="6"/>
      <c r="TPU9" s="6"/>
      <c r="TPV9" s="6"/>
      <c r="TPW9" s="6"/>
      <c r="TPX9" s="6"/>
      <c r="TPY9" s="6"/>
      <c r="TPZ9" s="6"/>
      <c r="TQA9" s="6"/>
      <c r="TQB9" s="6"/>
      <c r="TQC9" s="6"/>
      <c r="TQD9" s="6"/>
      <c r="TQE9" s="6"/>
      <c r="TQF9" s="6"/>
      <c r="TQG9" s="6"/>
      <c r="TQH9" s="6"/>
      <c r="TQI9" s="6"/>
      <c r="TQJ9" s="6"/>
      <c r="TQK9" s="6"/>
      <c r="TQL9" s="6"/>
      <c r="TQM9" s="6"/>
      <c r="TQN9" s="6"/>
      <c r="TQO9" s="6"/>
      <c r="TQP9" s="6"/>
      <c r="TQQ9" s="6"/>
      <c r="TQR9" s="6"/>
      <c r="TQS9" s="6"/>
      <c r="TQT9" s="6"/>
      <c r="TQU9" s="6"/>
      <c r="TQV9" s="6"/>
      <c r="TQW9" s="6"/>
      <c r="TQX9" s="6"/>
      <c r="TQY9" s="6"/>
      <c r="TQZ9" s="6"/>
      <c r="TRA9" s="6"/>
      <c r="TRB9" s="6"/>
      <c r="TRC9" s="6"/>
      <c r="TRD9" s="6"/>
      <c r="TRE9" s="6"/>
      <c r="TRF9" s="6"/>
      <c r="TRG9" s="6"/>
      <c r="TRH9" s="6"/>
      <c r="TRI9" s="6"/>
      <c r="TRJ9" s="6"/>
      <c r="TRK9" s="6"/>
      <c r="TRL9" s="6"/>
      <c r="TRM9" s="6"/>
      <c r="TRN9" s="6"/>
      <c r="TRO9" s="6"/>
      <c r="TRP9" s="6"/>
      <c r="TRQ9" s="6"/>
      <c r="TRR9" s="6"/>
      <c r="TRS9" s="6"/>
      <c r="TRT9" s="6"/>
      <c r="TRU9" s="6"/>
      <c r="TRV9" s="6"/>
      <c r="TRW9" s="6"/>
      <c r="TRX9" s="6"/>
      <c r="TRY9" s="6"/>
      <c r="TRZ9" s="6"/>
      <c r="TSA9" s="6"/>
      <c r="TSB9" s="6"/>
      <c r="TSC9" s="6"/>
      <c r="TSD9" s="6"/>
      <c r="TSE9" s="6"/>
      <c r="TSF9" s="6"/>
      <c r="TSG9" s="6"/>
      <c r="TSH9" s="6"/>
      <c r="TSI9" s="6"/>
      <c r="TSJ9" s="6"/>
      <c r="TSK9" s="6"/>
      <c r="TSL9" s="6"/>
      <c r="TSM9" s="6"/>
      <c r="TSN9" s="6"/>
      <c r="TSO9" s="6"/>
      <c r="TSP9" s="6"/>
      <c r="TSQ9" s="6"/>
      <c r="TSR9" s="6"/>
      <c r="TSS9" s="6"/>
      <c r="TST9" s="6"/>
      <c r="TSU9" s="6"/>
      <c r="TSV9" s="6"/>
      <c r="TSW9" s="6"/>
      <c r="TSX9" s="6"/>
      <c r="TSY9" s="6"/>
      <c r="TSZ9" s="6"/>
      <c r="TTA9" s="6"/>
      <c r="TTB9" s="6"/>
      <c r="TTC9" s="6"/>
      <c r="TTD9" s="6"/>
      <c r="TTE9" s="6"/>
      <c r="TTF9" s="6"/>
      <c r="TTG9" s="6"/>
      <c r="TTH9" s="6"/>
      <c r="TTI9" s="6"/>
      <c r="TTJ9" s="6"/>
      <c r="TTK9" s="6"/>
      <c r="TTL9" s="6"/>
      <c r="TTM9" s="6"/>
      <c r="TTN9" s="6"/>
      <c r="TTO9" s="6"/>
      <c r="TTP9" s="6"/>
      <c r="TTQ9" s="6"/>
      <c r="TTR9" s="6"/>
      <c r="TTS9" s="6"/>
      <c r="TTT9" s="6"/>
      <c r="TTU9" s="6"/>
      <c r="TTV9" s="6"/>
      <c r="TTW9" s="6"/>
      <c r="TTX9" s="6"/>
      <c r="TTY9" s="6"/>
      <c r="TTZ9" s="6"/>
      <c r="TUA9" s="6"/>
      <c r="TUB9" s="6"/>
      <c r="TUC9" s="6"/>
      <c r="TUD9" s="6"/>
      <c r="TUE9" s="6"/>
      <c r="TUF9" s="6"/>
      <c r="TUG9" s="6"/>
      <c r="TUH9" s="6"/>
      <c r="TUI9" s="6"/>
      <c r="TUJ9" s="6"/>
      <c r="TUK9" s="6"/>
      <c r="TUL9" s="6"/>
      <c r="TUM9" s="6"/>
      <c r="TUN9" s="6"/>
      <c r="TUO9" s="6"/>
      <c r="TUP9" s="6"/>
      <c r="TUQ9" s="6"/>
      <c r="TUR9" s="6"/>
      <c r="TUS9" s="6"/>
      <c r="TUT9" s="6"/>
      <c r="TUU9" s="6"/>
      <c r="TUV9" s="6"/>
      <c r="TUW9" s="6"/>
      <c r="TUX9" s="6"/>
      <c r="TUY9" s="6"/>
      <c r="TUZ9" s="6"/>
      <c r="TVA9" s="6"/>
      <c r="TVB9" s="6"/>
      <c r="TVC9" s="6"/>
      <c r="TVD9" s="6"/>
      <c r="TVE9" s="6"/>
      <c r="TVF9" s="6"/>
      <c r="TVG9" s="6"/>
      <c r="TVH9" s="6"/>
      <c r="TVI9" s="6"/>
      <c r="TVJ9" s="6"/>
      <c r="TVK9" s="6"/>
      <c r="TVL9" s="6"/>
      <c r="TVM9" s="6"/>
      <c r="TVN9" s="6"/>
      <c r="TVO9" s="6"/>
      <c r="TVP9" s="6"/>
      <c r="TVQ9" s="6"/>
      <c r="TVR9" s="6"/>
      <c r="TVS9" s="6"/>
      <c r="TVT9" s="6"/>
      <c r="TVU9" s="6"/>
      <c r="TVV9" s="6"/>
      <c r="TVW9" s="6"/>
      <c r="TVX9" s="6"/>
      <c r="TVY9" s="6"/>
      <c r="TVZ9" s="6"/>
      <c r="TWA9" s="6"/>
      <c r="TWB9" s="6"/>
      <c r="TWC9" s="6"/>
      <c r="TWD9" s="6"/>
      <c r="TWE9" s="6"/>
      <c r="TWF9" s="6"/>
      <c r="TWG9" s="6"/>
      <c r="TWH9" s="6"/>
      <c r="TWI9" s="6"/>
      <c r="TWJ9" s="6"/>
      <c r="TWK9" s="6"/>
      <c r="TWL9" s="6"/>
      <c r="TWM9" s="6"/>
      <c r="TWN9" s="6"/>
      <c r="TWO9" s="6"/>
      <c r="TWP9" s="6"/>
      <c r="TWQ9" s="6"/>
      <c r="TWR9" s="6"/>
      <c r="TWS9" s="6"/>
      <c r="TWT9" s="6"/>
      <c r="TWU9" s="6"/>
      <c r="TWV9" s="6"/>
      <c r="TWW9" s="6"/>
      <c r="TWX9" s="6"/>
      <c r="TWY9" s="6"/>
      <c r="TWZ9" s="6"/>
      <c r="TXA9" s="6"/>
      <c r="TXB9" s="6"/>
      <c r="TXC9" s="6"/>
      <c r="TXD9" s="6"/>
      <c r="TXE9" s="6"/>
      <c r="TXF9" s="6"/>
      <c r="TXG9" s="6"/>
      <c r="TXH9" s="6"/>
      <c r="TXI9" s="6"/>
      <c r="TXJ9" s="6"/>
      <c r="TXK9" s="6"/>
      <c r="TXL9" s="6"/>
      <c r="TXM9" s="6"/>
      <c r="TXN9" s="6"/>
      <c r="TXO9" s="6"/>
      <c r="TXP9" s="6"/>
      <c r="TXQ9" s="6"/>
      <c r="TXR9" s="6"/>
      <c r="TXS9" s="6"/>
      <c r="TXT9" s="6"/>
      <c r="TXU9" s="6"/>
      <c r="TXV9" s="6"/>
      <c r="TXW9" s="6"/>
      <c r="TXX9" s="6"/>
      <c r="TXY9" s="6"/>
      <c r="TXZ9" s="6"/>
      <c r="TYA9" s="6"/>
      <c r="TYB9" s="6"/>
      <c r="TYC9" s="6"/>
      <c r="TYD9" s="6"/>
      <c r="TYE9" s="6"/>
      <c r="TYF9" s="6"/>
      <c r="TYG9" s="6"/>
      <c r="TYH9" s="6"/>
      <c r="TYI9" s="6"/>
      <c r="TYJ9" s="6"/>
      <c r="TYK9" s="6"/>
      <c r="TYL9" s="6"/>
      <c r="TYM9" s="6"/>
      <c r="TYN9" s="6"/>
      <c r="TYO9" s="6"/>
      <c r="TYP9" s="6"/>
      <c r="TYQ9" s="6"/>
      <c r="TYR9" s="6"/>
      <c r="TYS9" s="6"/>
      <c r="TYT9" s="6"/>
      <c r="TYU9" s="6"/>
      <c r="TYV9" s="6"/>
      <c r="TYW9" s="6"/>
      <c r="TYX9" s="6"/>
      <c r="TYY9" s="6"/>
      <c r="TYZ9" s="6"/>
      <c r="TZA9" s="6"/>
      <c r="TZB9" s="6"/>
      <c r="TZC9" s="6"/>
      <c r="TZD9" s="6"/>
      <c r="TZE9" s="6"/>
      <c r="TZF9" s="6"/>
      <c r="TZG9" s="6"/>
      <c r="TZH9" s="6"/>
      <c r="TZI9" s="6"/>
      <c r="TZJ9" s="6"/>
      <c r="TZK9" s="6"/>
      <c r="TZL9" s="6"/>
      <c r="TZM9" s="6"/>
      <c r="TZN9" s="6"/>
      <c r="TZO9" s="6"/>
      <c r="TZP9" s="6"/>
      <c r="TZQ9" s="6"/>
      <c r="TZR9" s="6"/>
      <c r="TZS9" s="6"/>
      <c r="TZT9" s="6"/>
      <c r="TZU9" s="6"/>
      <c r="TZV9" s="6"/>
      <c r="TZW9" s="6"/>
      <c r="TZX9" s="6"/>
      <c r="TZY9" s="6"/>
      <c r="TZZ9" s="6"/>
      <c r="UAA9" s="6"/>
      <c r="UAB9" s="6"/>
      <c r="UAC9" s="6"/>
      <c r="UAD9" s="6"/>
      <c r="UAE9" s="6"/>
      <c r="UAF9" s="6"/>
      <c r="UAG9" s="6"/>
      <c r="UAH9" s="6"/>
      <c r="UAI9" s="6"/>
      <c r="UAJ9" s="6"/>
      <c r="UAK9" s="6"/>
      <c r="UAL9" s="6"/>
      <c r="UAM9" s="6"/>
      <c r="UAN9" s="6"/>
      <c r="UAO9" s="6"/>
      <c r="UAP9" s="6"/>
      <c r="UAQ9" s="6"/>
      <c r="UAR9" s="6"/>
      <c r="UAS9" s="6"/>
      <c r="UAT9" s="6"/>
      <c r="UAU9" s="6"/>
      <c r="UAV9" s="6"/>
      <c r="UAW9" s="6"/>
      <c r="UAX9" s="6"/>
      <c r="UAY9" s="6"/>
      <c r="UAZ9" s="6"/>
      <c r="UBA9" s="6"/>
      <c r="UBB9" s="6"/>
      <c r="UBC9" s="6"/>
      <c r="UBD9" s="6"/>
      <c r="UBE9" s="6"/>
      <c r="UBF9" s="6"/>
      <c r="UBG9" s="6"/>
      <c r="UBH9" s="6"/>
      <c r="UBI9" s="6"/>
      <c r="UBJ9" s="6"/>
      <c r="UBK9" s="6"/>
      <c r="UBL9" s="6"/>
      <c r="UBM9" s="6"/>
      <c r="UBN9" s="6"/>
      <c r="UBO9" s="6"/>
      <c r="UBP9" s="6"/>
      <c r="UBQ9" s="6"/>
      <c r="UBR9" s="6"/>
      <c r="UBS9" s="6"/>
      <c r="UBT9" s="6"/>
      <c r="UBU9" s="6"/>
      <c r="UBV9" s="6"/>
      <c r="UBW9" s="6"/>
      <c r="UBX9" s="6"/>
      <c r="UBY9" s="6"/>
      <c r="UBZ9" s="6"/>
      <c r="UCA9" s="6"/>
      <c r="UCB9" s="6"/>
      <c r="UCC9" s="6"/>
      <c r="UCD9" s="6"/>
      <c r="UCE9" s="6"/>
      <c r="UCF9" s="6"/>
      <c r="UCG9" s="6"/>
      <c r="UCH9" s="6"/>
      <c r="UCI9" s="6"/>
      <c r="UCJ9" s="6"/>
      <c r="UCK9" s="6"/>
      <c r="UCL9" s="6"/>
      <c r="UCM9" s="6"/>
      <c r="UCN9" s="6"/>
      <c r="UCO9" s="6"/>
      <c r="UCP9" s="6"/>
      <c r="UCQ9" s="6"/>
      <c r="UCR9" s="6"/>
      <c r="UCS9" s="6"/>
      <c r="UCT9" s="6"/>
      <c r="UCU9" s="6"/>
      <c r="UCV9" s="6"/>
      <c r="UCW9" s="6"/>
      <c r="UCX9" s="6"/>
      <c r="UCY9" s="6"/>
      <c r="UCZ9" s="6"/>
      <c r="UDA9" s="6"/>
      <c r="UDB9" s="6"/>
      <c r="UDC9" s="6"/>
      <c r="UDD9" s="6"/>
      <c r="UDE9" s="6"/>
      <c r="UDF9" s="6"/>
      <c r="UDG9" s="6"/>
      <c r="UDH9" s="6"/>
      <c r="UDI9" s="6"/>
      <c r="UDJ9" s="6"/>
      <c r="UDK9" s="6"/>
      <c r="UDL9" s="6"/>
      <c r="UDM9" s="6"/>
      <c r="UDN9" s="6"/>
      <c r="UDO9" s="6"/>
      <c r="UDP9" s="6"/>
      <c r="UDQ9" s="6"/>
      <c r="UDR9" s="6"/>
      <c r="UDS9" s="6"/>
      <c r="UDT9" s="6"/>
      <c r="UDU9" s="6"/>
      <c r="UDV9" s="6"/>
      <c r="UDW9" s="6"/>
      <c r="UDX9" s="6"/>
      <c r="UDY9" s="6"/>
      <c r="UDZ9" s="6"/>
      <c r="UEA9" s="6"/>
      <c r="UEB9" s="6"/>
      <c r="UEC9" s="6"/>
      <c r="UED9" s="6"/>
      <c r="UEE9" s="6"/>
      <c r="UEF9" s="6"/>
      <c r="UEG9" s="6"/>
      <c r="UEH9" s="6"/>
      <c r="UEI9" s="6"/>
      <c r="UEJ9" s="6"/>
      <c r="UEK9" s="6"/>
      <c r="UEL9" s="6"/>
      <c r="UEM9" s="6"/>
      <c r="UEN9" s="6"/>
      <c r="UEO9" s="6"/>
      <c r="UEP9" s="6"/>
      <c r="UEQ9" s="6"/>
      <c r="UER9" s="6"/>
      <c r="UES9" s="6"/>
      <c r="UET9" s="6"/>
      <c r="UEU9" s="6"/>
      <c r="UEV9" s="6"/>
      <c r="UEW9" s="6"/>
      <c r="UEX9" s="6"/>
      <c r="UEY9" s="6"/>
      <c r="UEZ9" s="6"/>
      <c r="UFA9" s="6"/>
      <c r="UFB9" s="6"/>
      <c r="UFC9" s="6"/>
      <c r="UFD9" s="6"/>
      <c r="UFE9" s="6"/>
      <c r="UFF9" s="6"/>
      <c r="UFG9" s="6"/>
      <c r="UFH9" s="6"/>
      <c r="UFI9" s="6"/>
      <c r="UFJ9" s="6"/>
      <c r="UFK9" s="6"/>
      <c r="UFL9" s="6"/>
      <c r="UFM9" s="6"/>
      <c r="UFN9" s="6"/>
      <c r="UFO9" s="6"/>
      <c r="UFP9" s="6"/>
      <c r="UFQ9" s="6"/>
      <c r="UFR9" s="6"/>
      <c r="UFS9" s="6"/>
      <c r="UFT9" s="6"/>
      <c r="UFU9" s="6"/>
      <c r="UFV9" s="6"/>
      <c r="UFW9" s="6"/>
      <c r="UFX9" s="6"/>
      <c r="UFY9" s="6"/>
      <c r="UFZ9" s="6"/>
      <c r="UGA9" s="6"/>
      <c r="UGB9" s="6"/>
      <c r="UGC9" s="6"/>
      <c r="UGD9" s="6"/>
      <c r="UGE9" s="6"/>
      <c r="UGF9" s="6"/>
      <c r="UGG9" s="6"/>
      <c r="UGH9" s="6"/>
      <c r="UGI9" s="6"/>
      <c r="UGJ9" s="6"/>
      <c r="UGK9" s="6"/>
      <c r="UGL9" s="6"/>
      <c r="UGM9" s="6"/>
      <c r="UGN9" s="6"/>
      <c r="UGO9" s="6"/>
      <c r="UGP9" s="6"/>
      <c r="UGQ9" s="6"/>
      <c r="UGR9" s="6"/>
      <c r="UGS9" s="6"/>
      <c r="UGT9" s="6"/>
      <c r="UGU9" s="6"/>
      <c r="UGV9" s="6"/>
      <c r="UGW9" s="6"/>
      <c r="UGX9" s="6"/>
      <c r="UGY9" s="6"/>
      <c r="UGZ9" s="6"/>
      <c r="UHA9" s="6"/>
      <c r="UHB9" s="6"/>
      <c r="UHC9" s="6"/>
      <c r="UHD9" s="6"/>
      <c r="UHE9" s="6"/>
      <c r="UHF9" s="6"/>
      <c r="UHG9" s="6"/>
      <c r="UHH9" s="6"/>
      <c r="UHI9" s="6"/>
      <c r="UHJ9" s="6"/>
      <c r="UHK9" s="6"/>
      <c r="UHL9" s="6"/>
      <c r="UHM9" s="6"/>
      <c r="UHN9" s="6"/>
      <c r="UHO9" s="6"/>
      <c r="UHP9" s="6"/>
      <c r="UHQ9" s="6"/>
      <c r="UHR9" s="6"/>
      <c r="UHS9" s="6"/>
      <c r="UHT9" s="6"/>
      <c r="UHU9" s="6"/>
      <c r="UHV9" s="6"/>
      <c r="UHW9" s="6"/>
      <c r="UHX9" s="6"/>
      <c r="UHY9" s="6"/>
      <c r="UHZ9" s="6"/>
      <c r="UIA9" s="6"/>
      <c r="UIB9" s="6"/>
      <c r="UIC9" s="6"/>
      <c r="UID9" s="6"/>
      <c r="UIE9" s="6"/>
      <c r="UIF9" s="6"/>
      <c r="UIG9" s="6"/>
      <c r="UIH9" s="6"/>
      <c r="UII9" s="6"/>
      <c r="UIJ9" s="6"/>
      <c r="UIK9" s="6"/>
      <c r="UIL9" s="6"/>
      <c r="UIM9" s="6"/>
      <c r="UIN9" s="6"/>
      <c r="UIO9" s="6"/>
      <c r="UIP9" s="6"/>
      <c r="UIQ9" s="6"/>
      <c r="UIR9" s="6"/>
      <c r="UIS9" s="6"/>
      <c r="UIT9" s="6"/>
      <c r="UIU9" s="6"/>
      <c r="UIV9" s="6"/>
      <c r="UIW9" s="6"/>
      <c r="UIX9" s="6"/>
      <c r="UIY9" s="6"/>
      <c r="UIZ9" s="6"/>
      <c r="UJA9" s="6"/>
      <c r="UJB9" s="6"/>
      <c r="UJC9" s="6"/>
      <c r="UJD9" s="6"/>
      <c r="UJE9" s="6"/>
      <c r="UJF9" s="6"/>
      <c r="UJG9" s="6"/>
      <c r="UJH9" s="6"/>
      <c r="UJI9" s="6"/>
      <c r="UJJ9" s="6"/>
      <c r="UJK9" s="6"/>
      <c r="UJL9" s="6"/>
      <c r="UJM9" s="6"/>
      <c r="UJN9" s="6"/>
      <c r="UJO9" s="6"/>
      <c r="UJP9" s="6"/>
      <c r="UJQ9" s="6"/>
      <c r="UJR9" s="6"/>
      <c r="UJS9" s="6"/>
      <c r="UJT9" s="6"/>
      <c r="UJU9" s="6"/>
      <c r="UJV9" s="6"/>
      <c r="UJW9" s="6"/>
      <c r="UJX9" s="6"/>
      <c r="UJY9" s="6"/>
      <c r="UJZ9" s="6"/>
      <c r="UKA9" s="6"/>
      <c r="UKB9" s="6"/>
      <c r="UKC9" s="6"/>
      <c r="UKD9" s="6"/>
      <c r="UKE9" s="6"/>
      <c r="UKF9" s="6"/>
      <c r="UKG9" s="6"/>
      <c r="UKH9" s="6"/>
      <c r="UKI9" s="6"/>
      <c r="UKJ9" s="6"/>
      <c r="UKK9" s="6"/>
      <c r="UKL9" s="6"/>
      <c r="UKM9" s="6"/>
      <c r="UKN9" s="6"/>
      <c r="UKO9" s="6"/>
      <c r="UKP9" s="6"/>
      <c r="UKQ9" s="6"/>
      <c r="UKR9" s="6"/>
      <c r="UKS9" s="6"/>
      <c r="UKT9" s="6"/>
      <c r="UKU9" s="6"/>
      <c r="UKV9" s="6"/>
      <c r="UKW9" s="6"/>
      <c r="UKX9" s="6"/>
      <c r="UKY9" s="6"/>
      <c r="UKZ9" s="6"/>
      <c r="ULA9" s="6"/>
      <c r="ULB9" s="6"/>
      <c r="ULC9" s="6"/>
      <c r="ULD9" s="6"/>
      <c r="ULE9" s="6"/>
      <c r="ULF9" s="6"/>
      <c r="ULG9" s="6"/>
      <c r="ULH9" s="6"/>
      <c r="ULI9" s="6"/>
      <c r="ULJ9" s="6"/>
      <c r="ULK9" s="6"/>
      <c r="ULL9" s="6"/>
      <c r="ULM9" s="6"/>
      <c r="ULN9" s="6"/>
      <c r="ULO9" s="6"/>
      <c r="ULP9" s="6"/>
      <c r="ULQ9" s="6"/>
      <c r="ULR9" s="6"/>
      <c r="ULS9" s="6"/>
      <c r="ULT9" s="6"/>
      <c r="ULU9" s="6"/>
      <c r="ULV9" s="6"/>
      <c r="ULW9" s="6"/>
      <c r="ULX9" s="6"/>
      <c r="ULY9" s="6"/>
      <c r="ULZ9" s="6"/>
      <c r="UMA9" s="6"/>
      <c r="UMB9" s="6"/>
      <c r="UMC9" s="6"/>
      <c r="UMD9" s="6"/>
      <c r="UME9" s="6"/>
      <c r="UMF9" s="6"/>
      <c r="UMG9" s="6"/>
      <c r="UMH9" s="6"/>
      <c r="UMI9" s="6"/>
      <c r="UMJ9" s="6"/>
      <c r="UMK9" s="6"/>
      <c r="UML9" s="6"/>
      <c r="UMM9" s="6"/>
      <c r="UMN9" s="6"/>
      <c r="UMO9" s="6"/>
      <c r="UMP9" s="6"/>
      <c r="UMQ9" s="6"/>
      <c r="UMR9" s="6"/>
      <c r="UMS9" s="6"/>
      <c r="UMT9" s="6"/>
      <c r="UMU9" s="6"/>
      <c r="UMV9" s="6"/>
      <c r="UMW9" s="6"/>
      <c r="UMX9" s="6"/>
      <c r="UMY9" s="6"/>
      <c r="UMZ9" s="6"/>
      <c r="UNA9" s="6"/>
      <c r="UNB9" s="6"/>
      <c r="UNC9" s="6"/>
      <c r="UND9" s="6"/>
      <c r="UNE9" s="6"/>
      <c r="UNF9" s="6"/>
      <c r="UNG9" s="6"/>
      <c r="UNH9" s="6"/>
      <c r="UNI9" s="6"/>
      <c r="UNJ9" s="6"/>
      <c r="UNK9" s="6"/>
      <c r="UNL9" s="6"/>
      <c r="UNM9" s="6"/>
      <c r="UNN9" s="6"/>
      <c r="UNO9" s="6"/>
      <c r="UNP9" s="6"/>
      <c r="UNQ9" s="6"/>
      <c r="UNR9" s="6"/>
      <c r="UNS9" s="6"/>
      <c r="UNT9" s="6"/>
      <c r="UNU9" s="6"/>
      <c r="UNV9" s="6"/>
      <c r="UNW9" s="6"/>
      <c r="UNX9" s="6"/>
      <c r="UNY9" s="6"/>
      <c r="UNZ9" s="6"/>
      <c r="UOA9" s="6"/>
      <c r="UOB9" s="6"/>
      <c r="UOC9" s="6"/>
      <c r="UOD9" s="6"/>
      <c r="UOE9" s="6"/>
      <c r="UOF9" s="6"/>
      <c r="UOG9" s="6"/>
      <c r="UOH9" s="6"/>
      <c r="UOI9" s="6"/>
      <c r="UOJ9" s="6"/>
      <c r="UOK9" s="6"/>
      <c r="UOL9" s="6"/>
      <c r="UOM9" s="6"/>
      <c r="UON9" s="6"/>
      <c r="UOO9" s="6"/>
      <c r="UOP9" s="6"/>
      <c r="UOQ9" s="6"/>
      <c r="UOR9" s="6"/>
      <c r="UOS9" s="6"/>
      <c r="UOT9" s="6"/>
      <c r="UOU9" s="6"/>
      <c r="UOV9" s="6"/>
      <c r="UOW9" s="6"/>
      <c r="UOX9" s="6"/>
      <c r="UOY9" s="6"/>
      <c r="UOZ9" s="6"/>
      <c r="UPA9" s="6"/>
      <c r="UPB9" s="6"/>
      <c r="UPC9" s="6"/>
      <c r="UPD9" s="6"/>
      <c r="UPE9" s="6"/>
      <c r="UPF9" s="6"/>
      <c r="UPG9" s="6"/>
      <c r="UPH9" s="6"/>
      <c r="UPI9" s="6"/>
      <c r="UPJ9" s="6"/>
      <c r="UPK9" s="6"/>
      <c r="UPL9" s="6"/>
      <c r="UPM9" s="6"/>
      <c r="UPN9" s="6"/>
      <c r="UPO9" s="6"/>
      <c r="UPP9" s="6"/>
      <c r="UPQ9" s="6"/>
      <c r="UPR9" s="6"/>
      <c r="UPS9" s="6"/>
      <c r="UPT9" s="6"/>
      <c r="UPU9" s="6"/>
      <c r="UPV9" s="6"/>
      <c r="UPW9" s="6"/>
      <c r="UPX9" s="6"/>
      <c r="UPY9" s="6"/>
      <c r="UPZ9" s="6"/>
      <c r="UQA9" s="6"/>
      <c r="UQB9" s="6"/>
      <c r="UQC9" s="6"/>
      <c r="UQD9" s="6"/>
      <c r="UQE9" s="6"/>
      <c r="UQF9" s="6"/>
      <c r="UQG9" s="6"/>
      <c r="UQH9" s="6"/>
      <c r="UQI9" s="6"/>
      <c r="UQJ9" s="6"/>
      <c r="UQK9" s="6"/>
      <c r="UQL9" s="6"/>
      <c r="UQM9" s="6"/>
      <c r="UQN9" s="6"/>
      <c r="UQO9" s="6"/>
      <c r="UQP9" s="6"/>
      <c r="UQQ9" s="6"/>
      <c r="UQR9" s="6"/>
      <c r="UQS9" s="6"/>
      <c r="UQT9" s="6"/>
      <c r="UQU9" s="6"/>
      <c r="UQV9" s="6"/>
      <c r="UQW9" s="6"/>
      <c r="UQX9" s="6"/>
      <c r="UQY9" s="6"/>
      <c r="UQZ9" s="6"/>
      <c r="URA9" s="6"/>
      <c r="URB9" s="6"/>
      <c r="URC9" s="6"/>
      <c r="URD9" s="6"/>
      <c r="URE9" s="6"/>
      <c r="URF9" s="6"/>
      <c r="URG9" s="6"/>
      <c r="URH9" s="6"/>
      <c r="URI9" s="6"/>
      <c r="URJ9" s="6"/>
      <c r="URK9" s="6"/>
      <c r="URL9" s="6"/>
      <c r="URM9" s="6"/>
      <c r="URN9" s="6"/>
      <c r="URO9" s="6"/>
      <c r="URP9" s="6"/>
      <c r="URQ9" s="6"/>
      <c r="URR9" s="6"/>
      <c r="URS9" s="6"/>
      <c r="URT9" s="6"/>
      <c r="URU9" s="6"/>
      <c r="URV9" s="6"/>
      <c r="URW9" s="6"/>
      <c r="URX9" s="6"/>
      <c r="URY9" s="6"/>
      <c r="URZ9" s="6"/>
      <c r="USA9" s="6"/>
      <c r="USB9" s="6"/>
      <c r="USC9" s="6"/>
      <c r="USD9" s="6"/>
      <c r="USE9" s="6"/>
      <c r="USF9" s="6"/>
      <c r="USG9" s="6"/>
      <c r="USH9" s="6"/>
      <c r="USI9" s="6"/>
      <c r="USJ9" s="6"/>
      <c r="USK9" s="6"/>
      <c r="USL9" s="6"/>
      <c r="USM9" s="6"/>
      <c r="USN9" s="6"/>
      <c r="USO9" s="6"/>
      <c r="USP9" s="6"/>
      <c r="USQ9" s="6"/>
      <c r="USR9" s="6"/>
      <c r="USS9" s="6"/>
      <c r="UST9" s="6"/>
      <c r="USU9" s="6"/>
      <c r="USV9" s="6"/>
      <c r="USW9" s="6"/>
      <c r="USX9" s="6"/>
      <c r="USY9" s="6"/>
      <c r="USZ9" s="6"/>
      <c r="UTA9" s="6"/>
      <c r="UTB9" s="6"/>
      <c r="UTC9" s="6"/>
      <c r="UTD9" s="6"/>
      <c r="UTE9" s="6"/>
      <c r="UTF9" s="6"/>
      <c r="UTG9" s="6"/>
      <c r="UTH9" s="6"/>
      <c r="UTI9" s="6"/>
      <c r="UTJ9" s="6"/>
      <c r="UTK9" s="6"/>
      <c r="UTL9" s="6"/>
      <c r="UTM9" s="6"/>
      <c r="UTN9" s="6"/>
      <c r="UTO9" s="6"/>
      <c r="UTP9" s="6"/>
      <c r="UTQ9" s="6"/>
      <c r="UTR9" s="6"/>
      <c r="UTS9" s="6"/>
      <c r="UTT9" s="6"/>
      <c r="UTU9" s="6"/>
      <c r="UTV9" s="6"/>
      <c r="UTW9" s="6"/>
      <c r="UTX9" s="6"/>
      <c r="UTY9" s="6"/>
      <c r="UTZ9" s="6"/>
      <c r="UUA9" s="6"/>
      <c r="UUB9" s="6"/>
      <c r="UUC9" s="6"/>
      <c r="UUD9" s="6"/>
      <c r="UUE9" s="6"/>
      <c r="UUF9" s="6"/>
      <c r="UUG9" s="6"/>
      <c r="UUH9" s="6"/>
      <c r="UUI9" s="6"/>
      <c r="UUJ9" s="6"/>
      <c r="UUK9" s="6"/>
      <c r="UUL9" s="6"/>
      <c r="UUM9" s="6"/>
      <c r="UUN9" s="6"/>
      <c r="UUO9" s="6"/>
      <c r="UUP9" s="6"/>
      <c r="UUQ9" s="6"/>
      <c r="UUR9" s="6"/>
      <c r="UUS9" s="6"/>
      <c r="UUT9" s="6"/>
      <c r="UUU9" s="6"/>
      <c r="UUV9" s="6"/>
      <c r="UUW9" s="6"/>
      <c r="UUX9" s="6"/>
      <c r="UUY9" s="6"/>
      <c r="UUZ9" s="6"/>
      <c r="UVA9" s="6"/>
      <c r="UVB9" s="6"/>
      <c r="UVC9" s="6"/>
      <c r="UVD9" s="6"/>
      <c r="UVE9" s="6"/>
      <c r="UVF9" s="6"/>
      <c r="UVG9" s="6"/>
      <c r="UVH9" s="6"/>
      <c r="UVI9" s="6"/>
      <c r="UVJ9" s="6"/>
      <c r="UVK9" s="6"/>
      <c r="UVL9" s="6"/>
      <c r="UVM9" s="6"/>
      <c r="UVN9" s="6"/>
      <c r="UVO9" s="6"/>
      <c r="UVP9" s="6"/>
      <c r="UVQ9" s="6"/>
      <c r="UVR9" s="6"/>
      <c r="UVS9" s="6"/>
      <c r="UVT9" s="6"/>
      <c r="UVU9" s="6"/>
      <c r="UVV9" s="6"/>
      <c r="UVW9" s="6"/>
      <c r="UVX9" s="6"/>
      <c r="UVY9" s="6"/>
      <c r="UVZ9" s="6"/>
      <c r="UWA9" s="6"/>
      <c r="UWB9" s="6"/>
      <c r="UWC9" s="6"/>
      <c r="UWD9" s="6"/>
      <c r="UWE9" s="6"/>
      <c r="UWF9" s="6"/>
      <c r="UWG9" s="6"/>
      <c r="UWH9" s="6"/>
      <c r="UWI9" s="6"/>
      <c r="UWJ9" s="6"/>
      <c r="UWK9" s="6"/>
      <c r="UWL9" s="6"/>
      <c r="UWM9" s="6"/>
      <c r="UWN9" s="6"/>
      <c r="UWO9" s="6"/>
      <c r="UWP9" s="6"/>
      <c r="UWQ9" s="6"/>
      <c r="UWR9" s="6"/>
      <c r="UWS9" s="6"/>
      <c r="UWT9" s="6"/>
      <c r="UWU9" s="6"/>
      <c r="UWV9" s="6"/>
      <c r="UWW9" s="6"/>
      <c r="UWX9" s="6"/>
      <c r="UWY9" s="6"/>
      <c r="UWZ9" s="6"/>
      <c r="UXA9" s="6"/>
      <c r="UXB9" s="6"/>
      <c r="UXC9" s="6"/>
      <c r="UXD9" s="6"/>
      <c r="UXE9" s="6"/>
      <c r="UXF9" s="6"/>
      <c r="UXG9" s="6"/>
      <c r="UXH9" s="6"/>
      <c r="UXI9" s="6"/>
      <c r="UXJ9" s="6"/>
      <c r="UXK9" s="6"/>
      <c r="UXL9" s="6"/>
      <c r="UXM9" s="6"/>
      <c r="UXN9" s="6"/>
      <c r="UXO9" s="6"/>
      <c r="UXP9" s="6"/>
      <c r="UXQ9" s="6"/>
      <c r="UXR9" s="6"/>
      <c r="UXS9" s="6"/>
      <c r="UXT9" s="6"/>
      <c r="UXU9" s="6"/>
      <c r="UXV9" s="6"/>
      <c r="UXW9" s="6"/>
      <c r="UXX9" s="6"/>
      <c r="UXY9" s="6"/>
      <c r="UXZ9" s="6"/>
      <c r="UYA9" s="6"/>
      <c r="UYB9" s="6"/>
      <c r="UYC9" s="6"/>
      <c r="UYD9" s="6"/>
      <c r="UYE9" s="6"/>
      <c r="UYF9" s="6"/>
      <c r="UYG9" s="6"/>
      <c r="UYH9" s="6"/>
      <c r="UYI9" s="6"/>
      <c r="UYJ9" s="6"/>
      <c r="UYK9" s="6"/>
      <c r="UYL9" s="6"/>
      <c r="UYM9" s="6"/>
      <c r="UYN9" s="6"/>
      <c r="UYO9" s="6"/>
      <c r="UYP9" s="6"/>
      <c r="UYQ9" s="6"/>
      <c r="UYR9" s="6"/>
      <c r="UYS9" s="6"/>
      <c r="UYT9" s="6"/>
      <c r="UYU9" s="6"/>
      <c r="UYV9" s="6"/>
      <c r="UYW9" s="6"/>
      <c r="UYX9" s="6"/>
      <c r="UYY9" s="6"/>
      <c r="UYZ9" s="6"/>
      <c r="UZA9" s="6"/>
      <c r="UZB9" s="6"/>
      <c r="UZC9" s="6"/>
      <c r="UZD9" s="6"/>
      <c r="UZE9" s="6"/>
      <c r="UZF9" s="6"/>
      <c r="UZG9" s="6"/>
      <c r="UZH9" s="6"/>
      <c r="UZI9" s="6"/>
      <c r="UZJ9" s="6"/>
      <c r="UZK9" s="6"/>
      <c r="UZL9" s="6"/>
      <c r="UZM9" s="6"/>
      <c r="UZN9" s="6"/>
      <c r="UZO9" s="6"/>
      <c r="UZP9" s="6"/>
      <c r="UZQ9" s="6"/>
      <c r="UZR9" s="6"/>
      <c r="UZS9" s="6"/>
      <c r="UZT9" s="6"/>
      <c r="UZU9" s="6"/>
      <c r="UZV9" s="6"/>
      <c r="UZW9" s="6"/>
      <c r="UZX9" s="6"/>
      <c r="UZY9" s="6"/>
      <c r="UZZ9" s="6"/>
      <c r="VAA9" s="6"/>
      <c r="VAB9" s="6"/>
      <c r="VAC9" s="6"/>
      <c r="VAD9" s="6"/>
      <c r="VAE9" s="6"/>
      <c r="VAF9" s="6"/>
      <c r="VAG9" s="6"/>
      <c r="VAH9" s="6"/>
      <c r="VAI9" s="6"/>
      <c r="VAJ9" s="6"/>
      <c r="VAK9" s="6"/>
      <c r="VAL9" s="6"/>
      <c r="VAM9" s="6"/>
      <c r="VAN9" s="6"/>
      <c r="VAO9" s="6"/>
      <c r="VAP9" s="6"/>
      <c r="VAQ9" s="6"/>
      <c r="VAR9" s="6"/>
      <c r="VAS9" s="6"/>
      <c r="VAT9" s="6"/>
      <c r="VAU9" s="6"/>
      <c r="VAV9" s="6"/>
      <c r="VAW9" s="6"/>
      <c r="VAX9" s="6"/>
      <c r="VAY9" s="6"/>
      <c r="VAZ9" s="6"/>
      <c r="VBA9" s="6"/>
      <c r="VBB9" s="6"/>
      <c r="VBC9" s="6"/>
      <c r="VBD9" s="6"/>
      <c r="VBE9" s="6"/>
      <c r="VBF9" s="6"/>
      <c r="VBG9" s="6"/>
      <c r="VBH9" s="6"/>
      <c r="VBI9" s="6"/>
      <c r="VBJ9" s="6"/>
      <c r="VBK9" s="6"/>
      <c r="VBL9" s="6"/>
      <c r="VBM9" s="6"/>
      <c r="VBN9" s="6"/>
      <c r="VBO9" s="6"/>
      <c r="VBP9" s="6"/>
      <c r="VBQ9" s="6"/>
      <c r="VBR9" s="6"/>
      <c r="VBS9" s="6"/>
      <c r="VBT9" s="6"/>
      <c r="VBU9" s="6"/>
      <c r="VBV9" s="6"/>
      <c r="VBW9" s="6"/>
      <c r="VBX9" s="6"/>
      <c r="VBY9" s="6"/>
      <c r="VBZ9" s="6"/>
      <c r="VCA9" s="6"/>
      <c r="VCB9" s="6"/>
      <c r="VCC9" s="6"/>
      <c r="VCD9" s="6"/>
      <c r="VCE9" s="6"/>
      <c r="VCF9" s="6"/>
      <c r="VCG9" s="6"/>
      <c r="VCH9" s="6"/>
      <c r="VCI9" s="6"/>
      <c r="VCJ9" s="6"/>
      <c r="VCK9" s="6"/>
      <c r="VCL9" s="6"/>
      <c r="VCM9" s="6"/>
      <c r="VCN9" s="6"/>
      <c r="VCO9" s="6"/>
      <c r="VCP9" s="6"/>
      <c r="VCQ9" s="6"/>
      <c r="VCR9" s="6"/>
      <c r="VCS9" s="6"/>
      <c r="VCT9" s="6"/>
      <c r="VCU9" s="6"/>
      <c r="VCV9" s="6"/>
      <c r="VCW9" s="6"/>
      <c r="VCX9" s="6"/>
      <c r="VCY9" s="6"/>
      <c r="VCZ9" s="6"/>
      <c r="VDA9" s="6"/>
      <c r="VDB9" s="6"/>
      <c r="VDC9" s="6"/>
      <c r="VDD9" s="6"/>
      <c r="VDE9" s="6"/>
      <c r="VDF9" s="6"/>
      <c r="VDG9" s="6"/>
      <c r="VDH9" s="6"/>
      <c r="VDI9" s="6"/>
      <c r="VDJ9" s="6"/>
      <c r="VDK9" s="6"/>
      <c r="VDL9" s="6"/>
      <c r="VDM9" s="6"/>
      <c r="VDN9" s="6"/>
      <c r="VDO9" s="6"/>
      <c r="VDP9" s="6"/>
      <c r="VDQ9" s="6"/>
      <c r="VDR9" s="6"/>
      <c r="VDS9" s="6"/>
      <c r="VDT9" s="6"/>
      <c r="VDU9" s="6"/>
      <c r="VDV9" s="6"/>
      <c r="VDW9" s="6"/>
      <c r="VDX9" s="6"/>
      <c r="VDY9" s="6"/>
      <c r="VDZ9" s="6"/>
      <c r="VEA9" s="6"/>
      <c r="VEB9" s="6"/>
      <c r="VEC9" s="6"/>
      <c r="VED9" s="6"/>
      <c r="VEE9" s="6"/>
      <c r="VEF9" s="6"/>
      <c r="VEG9" s="6"/>
      <c r="VEH9" s="6"/>
      <c r="VEI9" s="6"/>
      <c r="VEJ9" s="6"/>
      <c r="VEK9" s="6"/>
      <c r="VEL9" s="6"/>
      <c r="VEM9" s="6"/>
      <c r="VEN9" s="6"/>
      <c r="VEO9" s="6"/>
      <c r="VEP9" s="6"/>
      <c r="VEQ9" s="6"/>
      <c r="VER9" s="6"/>
      <c r="VES9" s="6"/>
      <c r="VET9" s="6"/>
      <c r="VEU9" s="6"/>
      <c r="VEV9" s="6"/>
      <c r="VEW9" s="6"/>
      <c r="VEX9" s="6"/>
      <c r="VEY9" s="6"/>
      <c r="VEZ9" s="6"/>
      <c r="VFA9" s="6"/>
      <c r="VFB9" s="6"/>
      <c r="VFC9" s="6"/>
      <c r="VFD9" s="6"/>
      <c r="VFE9" s="6"/>
      <c r="VFF9" s="6"/>
      <c r="VFG9" s="6"/>
      <c r="VFH9" s="6"/>
      <c r="VFI9" s="6"/>
      <c r="VFJ9" s="6"/>
      <c r="VFK9" s="6"/>
      <c r="VFL9" s="6"/>
      <c r="VFM9" s="6"/>
      <c r="VFN9" s="6"/>
      <c r="VFO9" s="6"/>
      <c r="VFP9" s="6"/>
      <c r="VFQ9" s="6"/>
      <c r="VFR9" s="6"/>
      <c r="VFS9" s="6"/>
      <c r="VFT9" s="6"/>
      <c r="VFU9" s="6"/>
      <c r="VFV9" s="6"/>
      <c r="VFW9" s="6"/>
      <c r="VFX9" s="6"/>
      <c r="VFY9" s="6"/>
      <c r="VFZ9" s="6"/>
      <c r="VGA9" s="6"/>
      <c r="VGB9" s="6"/>
      <c r="VGC9" s="6"/>
      <c r="VGD9" s="6"/>
      <c r="VGE9" s="6"/>
      <c r="VGF9" s="6"/>
      <c r="VGG9" s="6"/>
      <c r="VGH9" s="6"/>
      <c r="VGI9" s="6"/>
      <c r="VGJ9" s="6"/>
      <c r="VGK9" s="6"/>
      <c r="VGL9" s="6"/>
      <c r="VGM9" s="6"/>
      <c r="VGN9" s="6"/>
      <c r="VGO9" s="6"/>
      <c r="VGP9" s="6"/>
      <c r="VGQ9" s="6"/>
      <c r="VGR9" s="6"/>
      <c r="VGS9" s="6"/>
      <c r="VGT9" s="6"/>
      <c r="VGU9" s="6"/>
      <c r="VGV9" s="6"/>
      <c r="VGW9" s="6"/>
      <c r="VGX9" s="6"/>
      <c r="VGY9" s="6"/>
      <c r="VGZ9" s="6"/>
      <c r="VHA9" s="6"/>
      <c r="VHB9" s="6"/>
      <c r="VHC9" s="6"/>
      <c r="VHD9" s="6"/>
      <c r="VHE9" s="6"/>
      <c r="VHF9" s="6"/>
      <c r="VHG9" s="6"/>
      <c r="VHH9" s="6"/>
      <c r="VHI9" s="6"/>
      <c r="VHJ9" s="6"/>
      <c r="VHK9" s="6"/>
      <c r="VHL9" s="6"/>
      <c r="VHM9" s="6"/>
      <c r="VHN9" s="6"/>
      <c r="VHO9" s="6"/>
      <c r="VHP9" s="6"/>
      <c r="VHQ9" s="6"/>
      <c r="VHR9" s="6"/>
      <c r="VHS9" s="6"/>
      <c r="VHT9" s="6"/>
      <c r="VHU9" s="6"/>
      <c r="VHV9" s="6"/>
      <c r="VHW9" s="6"/>
      <c r="VHX9" s="6"/>
      <c r="VHY9" s="6"/>
      <c r="VHZ9" s="6"/>
      <c r="VIA9" s="6"/>
      <c r="VIB9" s="6"/>
      <c r="VIC9" s="6"/>
      <c r="VID9" s="6"/>
      <c r="VIE9" s="6"/>
      <c r="VIF9" s="6"/>
      <c r="VIG9" s="6"/>
      <c r="VIH9" s="6"/>
      <c r="VII9" s="6"/>
      <c r="VIJ9" s="6"/>
      <c r="VIK9" s="6"/>
      <c r="VIL9" s="6"/>
      <c r="VIM9" s="6"/>
      <c r="VIN9" s="6"/>
      <c r="VIO9" s="6"/>
      <c r="VIP9" s="6"/>
      <c r="VIQ9" s="6"/>
      <c r="VIR9" s="6"/>
      <c r="VIS9" s="6"/>
      <c r="VIT9" s="6"/>
      <c r="VIU9" s="6"/>
      <c r="VIV9" s="6"/>
      <c r="VIW9" s="6"/>
      <c r="VIX9" s="6"/>
      <c r="VIY9" s="6"/>
      <c r="VIZ9" s="6"/>
      <c r="VJA9" s="6"/>
      <c r="VJB9" s="6"/>
      <c r="VJC9" s="6"/>
      <c r="VJD9" s="6"/>
      <c r="VJE9" s="6"/>
      <c r="VJF9" s="6"/>
      <c r="VJG9" s="6"/>
      <c r="VJH9" s="6"/>
      <c r="VJI9" s="6"/>
      <c r="VJJ9" s="6"/>
      <c r="VJK9" s="6"/>
      <c r="VJL9" s="6"/>
      <c r="VJM9" s="6"/>
      <c r="VJN9" s="6"/>
      <c r="VJO9" s="6"/>
      <c r="VJP9" s="6"/>
      <c r="VJQ9" s="6"/>
      <c r="VJR9" s="6"/>
      <c r="VJS9" s="6"/>
      <c r="VJT9" s="6"/>
      <c r="VJU9" s="6"/>
      <c r="VJV9" s="6"/>
      <c r="VJW9" s="6"/>
      <c r="VJX9" s="6"/>
      <c r="VJY9" s="6"/>
      <c r="VJZ9" s="6"/>
      <c r="VKA9" s="6"/>
      <c r="VKB9" s="6"/>
      <c r="VKC9" s="6"/>
      <c r="VKD9" s="6"/>
      <c r="VKE9" s="6"/>
      <c r="VKF9" s="6"/>
      <c r="VKG9" s="6"/>
      <c r="VKH9" s="6"/>
      <c r="VKI9" s="6"/>
      <c r="VKJ9" s="6"/>
      <c r="VKK9" s="6"/>
      <c r="VKL9" s="6"/>
      <c r="VKM9" s="6"/>
      <c r="VKN9" s="6"/>
      <c r="VKO9" s="6"/>
      <c r="VKP9" s="6"/>
      <c r="VKQ9" s="6"/>
      <c r="VKR9" s="6"/>
      <c r="VKS9" s="6"/>
      <c r="VKT9" s="6"/>
      <c r="VKU9" s="6"/>
      <c r="VKV9" s="6"/>
      <c r="VKW9" s="6"/>
      <c r="VKX9" s="6"/>
      <c r="VKY9" s="6"/>
      <c r="VKZ9" s="6"/>
      <c r="VLA9" s="6"/>
      <c r="VLB9" s="6"/>
      <c r="VLC9" s="6"/>
      <c r="VLD9" s="6"/>
      <c r="VLE9" s="6"/>
      <c r="VLF9" s="6"/>
      <c r="VLG9" s="6"/>
      <c r="VLH9" s="6"/>
      <c r="VLI9" s="6"/>
      <c r="VLJ9" s="6"/>
      <c r="VLK9" s="6"/>
      <c r="VLL9" s="6"/>
      <c r="VLM9" s="6"/>
      <c r="VLN9" s="6"/>
      <c r="VLO9" s="6"/>
      <c r="VLP9" s="6"/>
      <c r="VLQ9" s="6"/>
      <c r="VLR9" s="6"/>
      <c r="VLS9" s="6"/>
      <c r="VLT9" s="6"/>
      <c r="VLU9" s="6"/>
      <c r="VLV9" s="6"/>
      <c r="VLW9" s="6"/>
      <c r="VLX9" s="6"/>
      <c r="VLY9" s="6"/>
      <c r="VLZ9" s="6"/>
      <c r="VMA9" s="6"/>
      <c r="VMB9" s="6"/>
      <c r="VMC9" s="6"/>
      <c r="VMD9" s="6"/>
      <c r="VME9" s="6"/>
      <c r="VMF9" s="6"/>
      <c r="VMG9" s="6"/>
      <c r="VMH9" s="6"/>
      <c r="VMI9" s="6"/>
      <c r="VMJ9" s="6"/>
      <c r="VMK9" s="6"/>
      <c r="VML9" s="6"/>
      <c r="VMM9" s="6"/>
      <c r="VMN9" s="6"/>
      <c r="VMO9" s="6"/>
      <c r="VMP9" s="6"/>
      <c r="VMQ9" s="6"/>
      <c r="VMR9" s="6"/>
      <c r="VMS9" s="6"/>
      <c r="VMT9" s="6"/>
      <c r="VMU9" s="6"/>
      <c r="VMV9" s="6"/>
      <c r="VMW9" s="6"/>
      <c r="VMX9" s="6"/>
      <c r="VMY9" s="6"/>
      <c r="VMZ9" s="6"/>
      <c r="VNA9" s="6"/>
      <c r="VNB9" s="6"/>
      <c r="VNC9" s="6"/>
      <c r="VND9" s="6"/>
      <c r="VNE9" s="6"/>
      <c r="VNF9" s="6"/>
      <c r="VNG9" s="6"/>
      <c r="VNH9" s="6"/>
      <c r="VNI9" s="6"/>
      <c r="VNJ9" s="6"/>
      <c r="VNK9" s="6"/>
      <c r="VNL9" s="6"/>
      <c r="VNM9" s="6"/>
      <c r="VNN9" s="6"/>
      <c r="VNO9" s="6"/>
      <c r="VNP9" s="6"/>
      <c r="VNQ9" s="6"/>
      <c r="VNR9" s="6"/>
      <c r="VNS9" s="6"/>
      <c r="VNT9" s="6"/>
      <c r="VNU9" s="6"/>
      <c r="VNV9" s="6"/>
      <c r="VNW9" s="6"/>
      <c r="VNX9" s="6"/>
      <c r="VNY9" s="6"/>
      <c r="VNZ9" s="6"/>
      <c r="VOA9" s="6"/>
      <c r="VOB9" s="6"/>
      <c r="VOC9" s="6"/>
      <c r="VOD9" s="6"/>
      <c r="VOE9" s="6"/>
      <c r="VOF9" s="6"/>
      <c r="VOG9" s="6"/>
      <c r="VOH9" s="6"/>
      <c r="VOI9" s="6"/>
      <c r="VOJ9" s="6"/>
      <c r="VOK9" s="6"/>
      <c r="VOL9" s="6"/>
      <c r="VOM9" s="6"/>
      <c r="VON9" s="6"/>
      <c r="VOO9" s="6"/>
      <c r="VOP9" s="6"/>
      <c r="VOQ9" s="6"/>
      <c r="VOR9" s="6"/>
      <c r="VOS9" s="6"/>
      <c r="VOT9" s="6"/>
      <c r="VOU9" s="6"/>
      <c r="VOV9" s="6"/>
      <c r="VOW9" s="6"/>
      <c r="VOX9" s="6"/>
      <c r="VOY9" s="6"/>
      <c r="VOZ9" s="6"/>
      <c r="VPA9" s="6"/>
      <c r="VPB9" s="6"/>
      <c r="VPC9" s="6"/>
      <c r="VPD9" s="6"/>
      <c r="VPE9" s="6"/>
      <c r="VPF9" s="6"/>
      <c r="VPG9" s="6"/>
      <c r="VPH9" s="6"/>
      <c r="VPI9" s="6"/>
      <c r="VPJ9" s="6"/>
      <c r="VPK9" s="6"/>
      <c r="VPL9" s="6"/>
      <c r="VPM9" s="6"/>
      <c r="VPN9" s="6"/>
      <c r="VPO9" s="6"/>
      <c r="VPP9" s="6"/>
      <c r="VPQ9" s="6"/>
      <c r="VPR9" s="6"/>
      <c r="VPS9" s="6"/>
      <c r="VPT9" s="6"/>
      <c r="VPU9" s="6"/>
      <c r="VPV9" s="6"/>
      <c r="VPW9" s="6"/>
      <c r="VPX9" s="6"/>
      <c r="VPY9" s="6"/>
      <c r="VPZ9" s="6"/>
      <c r="VQA9" s="6"/>
      <c r="VQB9" s="6"/>
      <c r="VQC9" s="6"/>
      <c r="VQD9" s="6"/>
      <c r="VQE9" s="6"/>
      <c r="VQF9" s="6"/>
      <c r="VQG9" s="6"/>
      <c r="VQH9" s="6"/>
      <c r="VQI9" s="6"/>
      <c r="VQJ9" s="6"/>
      <c r="VQK9" s="6"/>
      <c r="VQL9" s="6"/>
      <c r="VQM9" s="6"/>
      <c r="VQN9" s="6"/>
      <c r="VQO9" s="6"/>
      <c r="VQP9" s="6"/>
      <c r="VQQ9" s="6"/>
      <c r="VQR9" s="6"/>
      <c r="VQS9" s="6"/>
      <c r="VQT9" s="6"/>
      <c r="VQU9" s="6"/>
      <c r="VQV9" s="6"/>
      <c r="VQW9" s="6"/>
      <c r="VQX9" s="6"/>
      <c r="VQY9" s="6"/>
      <c r="VQZ9" s="6"/>
      <c r="VRA9" s="6"/>
      <c r="VRB9" s="6"/>
      <c r="VRC9" s="6"/>
      <c r="VRD9" s="6"/>
      <c r="VRE9" s="6"/>
      <c r="VRF9" s="6"/>
      <c r="VRG9" s="6"/>
      <c r="VRH9" s="6"/>
      <c r="VRI9" s="6"/>
      <c r="VRJ9" s="6"/>
      <c r="VRK9" s="6"/>
      <c r="VRL9" s="6"/>
      <c r="VRM9" s="6"/>
      <c r="VRN9" s="6"/>
      <c r="VRO9" s="6"/>
      <c r="VRP9" s="6"/>
      <c r="VRQ9" s="6"/>
      <c r="VRR9" s="6"/>
      <c r="VRS9" s="6"/>
      <c r="VRT9" s="6"/>
      <c r="VRU9" s="6"/>
      <c r="VRV9" s="6"/>
      <c r="VRW9" s="6"/>
      <c r="VRX9" s="6"/>
      <c r="VRY9" s="6"/>
      <c r="VRZ9" s="6"/>
      <c r="VSA9" s="6"/>
      <c r="VSB9" s="6"/>
      <c r="VSC9" s="6"/>
      <c r="VSD9" s="6"/>
      <c r="VSE9" s="6"/>
      <c r="VSF9" s="6"/>
      <c r="VSG9" s="6"/>
      <c r="VSH9" s="6"/>
      <c r="VSI9" s="6"/>
      <c r="VSJ9" s="6"/>
      <c r="VSK9" s="6"/>
      <c r="VSL9" s="6"/>
      <c r="VSM9" s="6"/>
      <c r="VSN9" s="6"/>
      <c r="VSO9" s="6"/>
      <c r="VSP9" s="6"/>
      <c r="VSQ9" s="6"/>
      <c r="VSR9" s="6"/>
      <c r="VSS9" s="6"/>
      <c r="VST9" s="6"/>
      <c r="VSU9" s="6"/>
      <c r="VSV9" s="6"/>
      <c r="VSW9" s="6"/>
      <c r="VSX9" s="6"/>
      <c r="VSY9" s="6"/>
      <c r="VSZ9" s="6"/>
      <c r="VTA9" s="6"/>
      <c r="VTB9" s="6"/>
      <c r="VTC9" s="6"/>
      <c r="VTD9" s="6"/>
      <c r="VTE9" s="6"/>
      <c r="VTF9" s="6"/>
      <c r="VTG9" s="6"/>
      <c r="VTH9" s="6"/>
      <c r="VTI9" s="6"/>
      <c r="VTJ9" s="6"/>
      <c r="VTK9" s="6"/>
      <c r="VTL9" s="6"/>
      <c r="VTM9" s="6"/>
      <c r="VTN9" s="6"/>
      <c r="VTO9" s="6"/>
      <c r="VTP9" s="6"/>
      <c r="VTQ9" s="6"/>
      <c r="VTR9" s="6"/>
      <c r="VTS9" s="6"/>
      <c r="VTT9" s="6"/>
      <c r="VTU9" s="6"/>
      <c r="VTV9" s="6"/>
      <c r="VTW9" s="6"/>
      <c r="VTX9" s="6"/>
      <c r="VTY9" s="6"/>
      <c r="VTZ9" s="6"/>
      <c r="VUA9" s="6"/>
      <c r="VUB9" s="6"/>
      <c r="VUC9" s="6"/>
      <c r="VUD9" s="6"/>
      <c r="VUE9" s="6"/>
      <c r="VUF9" s="6"/>
      <c r="VUG9" s="6"/>
      <c r="VUH9" s="6"/>
      <c r="VUI9" s="6"/>
      <c r="VUJ9" s="6"/>
      <c r="VUK9" s="6"/>
      <c r="VUL9" s="6"/>
      <c r="VUM9" s="6"/>
      <c r="VUN9" s="6"/>
      <c r="VUO9" s="6"/>
      <c r="VUP9" s="6"/>
      <c r="VUQ9" s="6"/>
      <c r="VUR9" s="6"/>
      <c r="VUS9" s="6"/>
      <c r="VUT9" s="6"/>
      <c r="VUU9" s="6"/>
      <c r="VUV9" s="6"/>
      <c r="VUW9" s="6"/>
      <c r="VUX9" s="6"/>
      <c r="VUY9" s="6"/>
      <c r="VUZ9" s="6"/>
      <c r="VVA9" s="6"/>
      <c r="VVB9" s="6"/>
      <c r="VVC9" s="6"/>
      <c r="VVD9" s="6"/>
      <c r="VVE9" s="6"/>
      <c r="VVF9" s="6"/>
      <c r="VVG9" s="6"/>
      <c r="VVH9" s="6"/>
      <c r="VVI9" s="6"/>
      <c r="VVJ9" s="6"/>
      <c r="VVK9" s="6"/>
      <c r="VVL9" s="6"/>
      <c r="VVM9" s="6"/>
      <c r="VVN9" s="6"/>
      <c r="VVO9" s="6"/>
      <c r="VVP9" s="6"/>
      <c r="VVQ9" s="6"/>
      <c r="VVR9" s="6"/>
      <c r="VVS9" s="6"/>
      <c r="VVT9" s="6"/>
      <c r="VVU9" s="6"/>
      <c r="VVV9" s="6"/>
      <c r="VVW9" s="6"/>
      <c r="VVX9" s="6"/>
      <c r="VVY9" s="6"/>
      <c r="VVZ9" s="6"/>
      <c r="VWA9" s="6"/>
      <c r="VWB9" s="6"/>
      <c r="VWC9" s="6"/>
      <c r="VWD9" s="6"/>
      <c r="VWE9" s="6"/>
      <c r="VWF9" s="6"/>
      <c r="VWG9" s="6"/>
      <c r="VWH9" s="6"/>
      <c r="VWI9" s="6"/>
      <c r="VWJ9" s="6"/>
      <c r="VWK9" s="6"/>
      <c r="VWL9" s="6"/>
      <c r="VWM9" s="6"/>
      <c r="VWN9" s="6"/>
      <c r="VWO9" s="6"/>
      <c r="VWP9" s="6"/>
      <c r="VWQ9" s="6"/>
      <c r="VWR9" s="6"/>
      <c r="VWS9" s="6"/>
      <c r="VWT9" s="6"/>
      <c r="VWU9" s="6"/>
      <c r="VWV9" s="6"/>
      <c r="VWW9" s="6"/>
      <c r="VWX9" s="6"/>
      <c r="VWY9" s="6"/>
      <c r="VWZ9" s="6"/>
      <c r="VXA9" s="6"/>
      <c r="VXB9" s="6"/>
      <c r="VXC9" s="6"/>
      <c r="VXD9" s="6"/>
      <c r="VXE9" s="6"/>
      <c r="VXF9" s="6"/>
      <c r="VXG9" s="6"/>
      <c r="VXH9" s="6"/>
      <c r="VXI9" s="6"/>
      <c r="VXJ9" s="6"/>
      <c r="VXK9" s="6"/>
      <c r="VXL9" s="6"/>
      <c r="VXM9" s="6"/>
      <c r="VXN9" s="6"/>
      <c r="VXO9" s="6"/>
      <c r="VXP9" s="6"/>
      <c r="VXQ9" s="6"/>
      <c r="VXR9" s="6"/>
      <c r="VXS9" s="6"/>
      <c r="VXT9" s="6"/>
      <c r="VXU9" s="6"/>
      <c r="VXV9" s="6"/>
      <c r="VXW9" s="6"/>
      <c r="VXX9" s="6"/>
      <c r="VXY9" s="6"/>
      <c r="VXZ9" s="6"/>
      <c r="VYA9" s="6"/>
      <c r="VYB9" s="6"/>
      <c r="VYC9" s="6"/>
      <c r="VYD9" s="6"/>
      <c r="VYE9" s="6"/>
      <c r="VYF9" s="6"/>
      <c r="VYG9" s="6"/>
      <c r="VYH9" s="6"/>
      <c r="VYI9" s="6"/>
      <c r="VYJ9" s="6"/>
      <c r="VYK9" s="6"/>
      <c r="VYL9" s="6"/>
      <c r="VYM9" s="6"/>
      <c r="VYN9" s="6"/>
      <c r="VYO9" s="6"/>
      <c r="VYP9" s="6"/>
      <c r="VYQ9" s="6"/>
      <c r="VYR9" s="6"/>
      <c r="VYS9" s="6"/>
      <c r="VYT9" s="6"/>
      <c r="VYU9" s="6"/>
      <c r="VYV9" s="6"/>
      <c r="VYW9" s="6"/>
      <c r="VYX9" s="6"/>
      <c r="VYY9" s="6"/>
      <c r="VYZ9" s="6"/>
      <c r="VZA9" s="6"/>
      <c r="VZB9" s="6"/>
      <c r="VZC9" s="6"/>
      <c r="VZD9" s="6"/>
      <c r="VZE9" s="6"/>
      <c r="VZF9" s="6"/>
      <c r="VZG9" s="6"/>
      <c r="VZH9" s="6"/>
      <c r="VZI9" s="6"/>
      <c r="VZJ9" s="6"/>
      <c r="VZK9" s="6"/>
      <c r="VZL9" s="6"/>
      <c r="VZM9" s="6"/>
      <c r="VZN9" s="6"/>
      <c r="VZO9" s="6"/>
      <c r="VZP9" s="6"/>
      <c r="VZQ9" s="6"/>
      <c r="VZR9" s="6"/>
      <c r="VZS9" s="6"/>
      <c r="VZT9" s="6"/>
      <c r="VZU9" s="6"/>
      <c r="VZV9" s="6"/>
      <c r="VZW9" s="6"/>
      <c r="VZX9" s="6"/>
      <c r="VZY9" s="6"/>
      <c r="VZZ9" s="6"/>
      <c r="WAA9" s="6"/>
      <c r="WAB9" s="6"/>
      <c r="WAC9" s="6"/>
      <c r="WAD9" s="6"/>
      <c r="WAE9" s="6"/>
      <c r="WAF9" s="6"/>
      <c r="WAG9" s="6"/>
      <c r="WAH9" s="6"/>
      <c r="WAI9" s="6"/>
      <c r="WAJ9" s="6"/>
      <c r="WAK9" s="6"/>
      <c r="WAL9" s="6"/>
      <c r="WAM9" s="6"/>
      <c r="WAN9" s="6"/>
      <c r="WAO9" s="6"/>
      <c r="WAP9" s="6"/>
      <c r="WAQ9" s="6"/>
      <c r="WAR9" s="6"/>
      <c r="WAS9" s="6"/>
      <c r="WAT9" s="6"/>
      <c r="WAU9" s="6"/>
      <c r="WAV9" s="6"/>
      <c r="WAW9" s="6"/>
      <c r="WAX9" s="6"/>
      <c r="WAY9" s="6"/>
      <c r="WAZ9" s="6"/>
      <c r="WBA9" s="6"/>
      <c r="WBB9" s="6"/>
      <c r="WBC9" s="6"/>
      <c r="WBD9" s="6"/>
      <c r="WBE9" s="6"/>
      <c r="WBF9" s="6"/>
      <c r="WBG9" s="6"/>
      <c r="WBH9" s="6"/>
      <c r="WBI9" s="6"/>
      <c r="WBJ9" s="6"/>
      <c r="WBK9" s="6"/>
      <c r="WBL9" s="6"/>
      <c r="WBM9" s="6"/>
      <c r="WBN9" s="6"/>
      <c r="WBO9" s="6"/>
      <c r="WBP9" s="6"/>
      <c r="WBQ9" s="6"/>
      <c r="WBR9" s="6"/>
      <c r="WBS9" s="6"/>
      <c r="WBT9" s="6"/>
      <c r="WBU9" s="6"/>
      <c r="WBV9" s="6"/>
      <c r="WBW9" s="6"/>
      <c r="WBX9" s="6"/>
      <c r="WBY9" s="6"/>
      <c r="WBZ9" s="6"/>
      <c r="WCA9" s="6"/>
      <c r="WCB9" s="6"/>
      <c r="WCC9" s="6"/>
      <c r="WCD9" s="6"/>
      <c r="WCE9" s="6"/>
      <c r="WCF9" s="6"/>
      <c r="WCG9" s="6"/>
      <c r="WCH9" s="6"/>
      <c r="WCI9" s="6"/>
      <c r="WCJ9" s="6"/>
      <c r="WCK9" s="6"/>
      <c r="WCL9" s="6"/>
      <c r="WCM9" s="6"/>
      <c r="WCN9" s="6"/>
      <c r="WCO9" s="6"/>
      <c r="WCP9" s="6"/>
      <c r="WCQ9" s="6"/>
      <c r="WCR9" s="6"/>
      <c r="WCS9" s="6"/>
      <c r="WCT9" s="6"/>
      <c r="WCU9" s="6"/>
      <c r="WCV9" s="6"/>
      <c r="WCW9" s="6"/>
      <c r="WCX9" s="6"/>
      <c r="WCY9" s="6"/>
      <c r="WCZ9" s="6"/>
      <c r="WDA9" s="6"/>
      <c r="WDB9" s="6"/>
      <c r="WDC9" s="6"/>
      <c r="WDD9" s="6"/>
      <c r="WDE9" s="6"/>
      <c r="WDF9" s="6"/>
      <c r="WDG9" s="6"/>
      <c r="WDH9" s="6"/>
      <c r="WDI9" s="6"/>
      <c r="WDJ9" s="6"/>
      <c r="WDK9" s="6"/>
      <c r="WDL9" s="6"/>
      <c r="WDM9" s="6"/>
      <c r="WDN9" s="6"/>
      <c r="WDO9" s="6"/>
      <c r="WDP9" s="6"/>
      <c r="WDQ9" s="6"/>
      <c r="WDR9" s="6"/>
      <c r="WDS9" s="6"/>
      <c r="WDT9" s="6"/>
      <c r="WDU9" s="6"/>
      <c r="WDV9" s="6"/>
      <c r="WDW9" s="6"/>
      <c r="WDX9" s="6"/>
      <c r="WDY9" s="6"/>
      <c r="WDZ9" s="6"/>
      <c r="WEA9" s="6"/>
      <c r="WEB9" s="6"/>
      <c r="WEC9" s="6"/>
      <c r="WED9" s="6"/>
      <c r="WEE9" s="6"/>
      <c r="WEF9" s="6"/>
      <c r="WEG9" s="6"/>
      <c r="WEH9" s="6"/>
      <c r="WEI9" s="6"/>
      <c r="WEJ9" s="6"/>
      <c r="WEK9" s="6"/>
      <c r="WEL9" s="6"/>
      <c r="WEM9" s="6"/>
      <c r="WEN9" s="6"/>
      <c r="WEO9" s="6"/>
      <c r="WEP9" s="6"/>
      <c r="WEQ9" s="6"/>
      <c r="WER9" s="6"/>
      <c r="WES9" s="6"/>
      <c r="WET9" s="6"/>
      <c r="WEU9" s="6"/>
      <c r="WEV9" s="6"/>
      <c r="WEW9" s="6"/>
      <c r="WEX9" s="6"/>
      <c r="WEY9" s="6"/>
      <c r="WEZ9" s="6"/>
      <c r="WFA9" s="6"/>
      <c r="WFB9" s="6"/>
      <c r="WFC9" s="6"/>
      <c r="WFD9" s="6"/>
      <c r="WFE9" s="6"/>
      <c r="WFF9" s="6"/>
      <c r="WFG9" s="6"/>
      <c r="WFH9" s="6"/>
      <c r="WFI9" s="6"/>
      <c r="WFJ9" s="6"/>
      <c r="WFK9" s="6"/>
      <c r="WFL9" s="6"/>
      <c r="WFM9" s="6"/>
      <c r="WFN9" s="6"/>
      <c r="WFO9" s="6"/>
      <c r="WFP9" s="6"/>
      <c r="WFQ9" s="6"/>
      <c r="WFR9" s="6"/>
      <c r="WFS9" s="6"/>
      <c r="WFT9" s="6"/>
      <c r="WFU9" s="6"/>
      <c r="WFV9" s="6"/>
      <c r="WFW9" s="6"/>
      <c r="WFX9" s="6"/>
      <c r="WFY9" s="6"/>
      <c r="WFZ9" s="6"/>
      <c r="WGA9" s="6"/>
      <c r="WGB9" s="6"/>
      <c r="WGC9" s="6"/>
      <c r="WGD9" s="6"/>
      <c r="WGE9" s="6"/>
      <c r="WGF9" s="6"/>
      <c r="WGG9" s="6"/>
      <c r="WGH9" s="6"/>
      <c r="WGI9" s="6"/>
      <c r="WGJ9" s="6"/>
      <c r="WGK9" s="6"/>
      <c r="WGL9" s="6"/>
      <c r="WGM9" s="6"/>
      <c r="WGN9" s="6"/>
      <c r="WGO9" s="6"/>
      <c r="WGP9" s="6"/>
      <c r="WGQ9" s="6"/>
      <c r="WGR9" s="6"/>
      <c r="WGS9" s="6"/>
      <c r="WGT9" s="6"/>
      <c r="WGU9" s="6"/>
      <c r="WGV9" s="6"/>
      <c r="WGW9" s="6"/>
      <c r="WGX9" s="6"/>
      <c r="WGY9" s="6"/>
      <c r="WGZ9" s="6"/>
      <c r="WHA9" s="6"/>
      <c r="WHB9" s="6"/>
      <c r="WHC9" s="6"/>
      <c r="WHD9" s="6"/>
      <c r="WHE9" s="6"/>
      <c r="WHF9" s="6"/>
      <c r="WHG9" s="6"/>
      <c r="WHH9" s="6"/>
      <c r="WHI9" s="6"/>
      <c r="WHJ9" s="6"/>
      <c r="WHK9" s="6"/>
      <c r="WHL9" s="6"/>
      <c r="WHM9" s="6"/>
      <c r="WHN9" s="6"/>
      <c r="WHO9" s="6"/>
      <c r="WHP9" s="6"/>
      <c r="WHQ9" s="6"/>
      <c r="WHR9" s="6"/>
      <c r="WHS9" s="6"/>
      <c r="WHT9" s="6"/>
      <c r="WHU9" s="6"/>
      <c r="WHV9" s="6"/>
      <c r="WHW9" s="6"/>
      <c r="WHX9" s="6"/>
      <c r="WHY9" s="6"/>
      <c r="WHZ9" s="6"/>
      <c r="WIA9" s="6"/>
      <c r="WIB9" s="6"/>
      <c r="WIC9" s="6"/>
      <c r="WID9" s="6"/>
      <c r="WIE9" s="6"/>
      <c r="WIF9" s="6"/>
      <c r="WIG9" s="6"/>
      <c r="WIH9" s="6"/>
      <c r="WII9" s="6"/>
      <c r="WIJ9" s="6"/>
      <c r="WIK9" s="6"/>
      <c r="WIL9" s="6"/>
      <c r="WIM9" s="6"/>
      <c r="WIN9" s="6"/>
      <c r="WIO9" s="6"/>
      <c r="WIP9" s="6"/>
      <c r="WIQ9" s="6"/>
      <c r="WIR9" s="6"/>
      <c r="WIS9" s="6"/>
      <c r="WIT9" s="6"/>
      <c r="WIU9" s="6"/>
      <c r="WIV9" s="6"/>
      <c r="WIW9" s="6"/>
      <c r="WIX9" s="6"/>
      <c r="WIY9" s="6"/>
      <c r="WIZ9" s="6"/>
      <c r="WJA9" s="6"/>
      <c r="WJB9" s="6"/>
      <c r="WJC9" s="6"/>
      <c r="WJD9" s="6"/>
      <c r="WJE9" s="6"/>
      <c r="WJF9" s="6"/>
      <c r="WJG9" s="6"/>
      <c r="WJH9" s="6"/>
      <c r="WJI9" s="6"/>
      <c r="WJJ9" s="6"/>
      <c r="WJK9" s="6"/>
      <c r="WJL9" s="6"/>
      <c r="WJM9" s="6"/>
      <c r="WJN9" s="6"/>
      <c r="WJO9" s="6"/>
      <c r="WJP9" s="6"/>
      <c r="WJQ9" s="6"/>
      <c r="WJR9" s="6"/>
      <c r="WJS9" s="6"/>
      <c r="WJT9" s="6"/>
      <c r="WJU9" s="6"/>
      <c r="WJV9" s="6"/>
      <c r="WJW9" s="6"/>
      <c r="WJX9" s="6"/>
      <c r="WJY9" s="6"/>
      <c r="WJZ9" s="6"/>
      <c r="WKA9" s="6"/>
      <c r="WKB9" s="6"/>
      <c r="WKC9" s="6"/>
      <c r="WKD9" s="6"/>
      <c r="WKE9" s="6"/>
      <c r="WKF9" s="6"/>
      <c r="WKG9" s="6"/>
      <c r="WKH9" s="6"/>
      <c r="WKI9" s="6"/>
      <c r="WKJ9" s="6"/>
      <c r="WKK9" s="6"/>
      <c r="WKL9" s="6"/>
      <c r="WKM9" s="6"/>
      <c r="WKN9" s="6"/>
      <c r="WKO9" s="6"/>
      <c r="WKP9" s="6"/>
      <c r="WKQ9" s="6"/>
      <c r="WKR9" s="6"/>
      <c r="WKS9" s="6"/>
      <c r="WKT9" s="6"/>
      <c r="WKU9" s="6"/>
      <c r="WKV9" s="6"/>
      <c r="WKW9" s="6"/>
      <c r="WKX9" s="6"/>
      <c r="WKY9" s="6"/>
      <c r="WKZ9" s="6"/>
      <c r="WLA9" s="6"/>
      <c r="WLB9" s="6"/>
      <c r="WLC9" s="6"/>
      <c r="WLD9" s="6"/>
      <c r="WLE9" s="6"/>
      <c r="WLF9" s="6"/>
      <c r="WLG9" s="6"/>
      <c r="WLH9" s="6"/>
      <c r="WLI9" s="6"/>
      <c r="WLJ9" s="6"/>
      <c r="WLK9" s="6"/>
      <c r="WLL9" s="6"/>
      <c r="WLM9" s="6"/>
      <c r="WLN9" s="6"/>
      <c r="WLO9" s="6"/>
      <c r="WLP9" s="6"/>
      <c r="WLQ9" s="6"/>
      <c r="WLR9" s="6"/>
      <c r="WLS9" s="6"/>
      <c r="WLT9" s="6"/>
      <c r="WLU9" s="6"/>
      <c r="WLV9" s="6"/>
      <c r="WLW9" s="6"/>
      <c r="WLX9" s="6"/>
      <c r="WLY9" s="6"/>
      <c r="WLZ9" s="6"/>
      <c r="WMA9" s="6"/>
      <c r="WMB9" s="6"/>
      <c r="WMC9" s="6"/>
      <c r="WMD9" s="6"/>
      <c r="WME9" s="6"/>
      <c r="WMF9" s="6"/>
      <c r="WMG9" s="6"/>
      <c r="WMH9" s="6"/>
      <c r="WMI9" s="6"/>
      <c r="WMJ9" s="6"/>
      <c r="WMK9" s="6"/>
      <c r="WML9" s="6"/>
      <c r="WMM9" s="6"/>
      <c r="WMN9" s="6"/>
      <c r="WMO9" s="6"/>
      <c r="WMP9" s="6"/>
      <c r="WMQ9" s="6"/>
      <c r="WMR9" s="6"/>
      <c r="WMS9" s="6"/>
      <c r="WMT9" s="6"/>
      <c r="WMU9" s="6"/>
      <c r="WMV9" s="6"/>
      <c r="WMW9" s="6"/>
      <c r="WMX9" s="6"/>
      <c r="WMY9" s="6"/>
      <c r="WMZ9" s="6"/>
      <c r="WNA9" s="6"/>
      <c r="WNB9" s="6"/>
      <c r="WNC9" s="6"/>
      <c r="WND9" s="6"/>
      <c r="WNE9" s="6"/>
      <c r="WNF9" s="6"/>
      <c r="WNG9" s="6"/>
      <c r="WNH9" s="6"/>
      <c r="WNI9" s="6"/>
      <c r="WNJ9" s="6"/>
      <c r="WNK9" s="6"/>
      <c r="WNL9" s="6"/>
      <c r="WNM9" s="6"/>
      <c r="WNN9" s="6"/>
      <c r="WNO9" s="6"/>
      <c r="WNP9" s="6"/>
      <c r="WNQ9" s="6"/>
      <c r="WNR9" s="6"/>
      <c r="WNS9" s="6"/>
      <c r="WNT9" s="6"/>
      <c r="WNU9" s="6"/>
      <c r="WNV9" s="6"/>
      <c r="WNW9" s="6"/>
      <c r="WNX9" s="6"/>
      <c r="WNY9" s="6"/>
      <c r="WNZ9" s="6"/>
      <c r="WOA9" s="6"/>
      <c r="WOB9" s="6"/>
      <c r="WOC9" s="6"/>
      <c r="WOD9" s="6"/>
      <c r="WOE9" s="6"/>
      <c r="WOF9" s="6"/>
      <c r="WOG9" s="6"/>
      <c r="WOH9" s="6"/>
      <c r="WOI9" s="6"/>
      <c r="WOJ9" s="6"/>
      <c r="WOK9" s="6"/>
      <c r="WOL9" s="6"/>
      <c r="WOM9" s="6"/>
      <c r="WON9" s="6"/>
      <c r="WOO9" s="6"/>
      <c r="WOP9" s="6"/>
      <c r="WOQ9" s="6"/>
      <c r="WOR9" s="6"/>
      <c r="WOS9" s="6"/>
      <c r="WOT9" s="6"/>
      <c r="WOU9" s="6"/>
      <c r="WOV9" s="6"/>
      <c r="WOW9" s="6"/>
      <c r="WOX9" s="6"/>
      <c r="WOY9" s="6"/>
      <c r="WOZ9" s="6"/>
      <c r="WPA9" s="6"/>
      <c r="WPB9" s="6"/>
      <c r="WPC9" s="6"/>
      <c r="WPD9" s="6"/>
      <c r="WPE9" s="6"/>
      <c r="WPF9" s="6"/>
      <c r="WPG9" s="6"/>
      <c r="WPH9" s="6"/>
      <c r="WPI9" s="6"/>
      <c r="WPJ9" s="6"/>
      <c r="WPK9" s="6"/>
      <c r="WPL9" s="6"/>
      <c r="WPM9" s="6"/>
      <c r="WPN9" s="6"/>
      <c r="WPO9" s="6"/>
      <c r="WPP9" s="6"/>
      <c r="WPQ9" s="6"/>
      <c r="WPR9" s="6"/>
      <c r="WPS9" s="6"/>
      <c r="WPT9" s="6"/>
      <c r="WPU9" s="6"/>
      <c r="WPV9" s="6"/>
      <c r="WPW9" s="6"/>
      <c r="WPX9" s="6"/>
      <c r="WPY9" s="6"/>
      <c r="WPZ9" s="6"/>
      <c r="WQA9" s="6"/>
      <c r="WQB9" s="6"/>
      <c r="WQC9" s="6"/>
      <c r="WQD9" s="6"/>
      <c r="WQE9" s="6"/>
      <c r="WQF9" s="6"/>
      <c r="WQG9" s="6"/>
      <c r="WQH9" s="6"/>
      <c r="WQI9" s="6"/>
      <c r="WQJ9" s="6"/>
      <c r="WQK9" s="6"/>
      <c r="WQL9" s="6"/>
      <c r="WQM9" s="6"/>
      <c r="WQN9" s="6"/>
      <c r="WQO9" s="6"/>
      <c r="WQP9" s="6"/>
      <c r="WQQ9" s="6"/>
      <c r="WQR9" s="6"/>
      <c r="WQS9" s="6"/>
      <c r="WQT9" s="6"/>
      <c r="WQU9" s="6"/>
      <c r="WQV9" s="6"/>
      <c r="WQW9" s="6"/>
      <c r="WQX9" s="6"/>
      <c r="WQY9" s="6"/>
      <c r="WQZ9" s="6"/>
      <c r="WRA9" s="6"/>
      <c r="WRB9" s="6"/>
      <c r="WRC9" s="6"/>
      <c r="WRD9" s="6"/>
      <c r="WRE9" s="6"/>
      <c r="WRF9" s="6"/>
      <c r="WRG9" s="6"/>
      <c r="WRH9" s="6"/>
      <c r="WRI9" s="6"/>
      <c r="WRJ9" s="6"/>
      <c r="WRK9" s="6"/>
      <c r="WRL9" s="6"/>
      <c r="WRM9" s="6"/>
      <c r="WRN9" s="6"/>
      <c r="WRO9" s="6"/>
      <c r="WRP9" s="6"/>
      <c r="WRQ9" s="6"/>
      <c r="WRR9" s="6"/>
      <c r="WRS9" s="6"/>
      <c r="WRT9" s="6"/>
      <c r="WRU9" s="6"/>
      <c r="WRV9" s="6"/>
      <c r="WRW9" s="6"/>
      <c r="WRX9" s="6"/>
      <c r="WRY9" s="6"/>
      <c r="WRZ9" s="6"/>
      <c r="WSA9" s="6"/>
      <c r="WSB9" s="6"/>
      <c r="WSC9" s="6"/>
      <c r="WSD9" s="6"/>
      <c r="WSE9" s="6"/>
      <c r="WSF9" s="6"/>
      <c r="WSG9" s="6"/>
      <c r="WSH9" s="6"/>
      <c r="WSI9" s="6"/>
      <c r="WSJ9" s="6"/>
      <c r="WSK9" s="6"/>
      <c r="WSL9" s="6"/>
      <c r="WSM9" s="6"/>
      <c r="WSN9" s="6"/>
      <c r="WSO9" s="6"/>
      <c r="WSP9" s="6"/>
      <c r="WSQ9" s="6"/>
      <c r="WSR9" s="6"/>
      <c r="WSS9" s="6"/>
      <c r="WST9" s="6"/>
      <c r="WSU9" s="6"/>
      <c r="WSV9" s="6"/>
      <c r="WSW9" s="6"/>
      <c r="WSX9" s="6"/>
      <c r="WSY9" s="6"/>
      <c r="WSZ9" s="6"/>
      <c r="WTA9" s="6"/>
      <c r="WTB9" s="6"/>
      <c r="WTC9" s="6"/>
      <c r="WTD9" s="6"/>
      <c r="WTE9" s="6"/>
      <c r="WTF9" s="6"/>
      <c r="WTG9" s="6"/>
      <c r="WTH9" s="6"/>
      <c r="WTI9" s="6"/>
      <c r="WTJ9" s="6"/>
      <c r="WTK9" s="6"/>
      <c r="WTL9" s="6"/>
      <c r="WTM9" s="6"/>
      <c r="WTN9" s="6"/>
      <c r="WTO9" s="6"/>
      <c r="WTP9" s="6"/>
      <c r="WTQ9" s="6"/>
      <c r="WTR9" s="6"/>
      <c r="WTS9" s="6"/>
      <c r="WTT9" s="6"/>
      <c r="WTU9" s="6"/>
      <c r="WTV9" s="6"/>
      <c r="WTW9" s="6"/>
      <c r="WTX9" s="6"/>
      <c r="WTY9" s="6"/>
      <c r="WTZ9" s="6"/>
      <c r="WUA9" s="6"/>
      <c r="WUB9" s="6"/>
      <c r="WUC9" s="6"/>
      <c r="WUD9" s="6"/>
      <c r="WUE9" s="6"/>
      <c r="WUF9" s="6"/>
      <c r="WUG9" s="6"/>
      <c r="WUH9" s="6"/>
      <c r="WUI9" s="6"/>
      <c r="WUJ9" s="6"/>
      <c r="WUK9" s="6"/>
      <c r="WUL9" s="6"/>
      <c r="WUM9" s="6"/>
      <c r="WUN9" s="6"/>
      <c r="WUO9" s="6"/>
      <c r="WUP9" s="6"/>
      <c r="WUQ9" s="6"/>
      <c r="WUR9" s="6"/>
      <c r="WUS9" s="6"/>
      <c r="WUT9" s="6"/>
      <c r="WUU9" s="6"/>
      <c r="WUV9" s="6"/>
      <c r="WUW9" s="6"/>
      <c r="WUX9" s="6"/>
      <c r="WUY9" s="6"/>
      <c r="WUZ9" s="6"/>
      <c r="WVA9" s="6"/>
      <c r="WVB9" s="6"/>
      <c r="WVC9" s="6"/>
      <c r="WVD9" s="6"/>
      <c r="WVE9" s="6"/>
      <c r="WVF9" s="6"/>
      <c r="WVG9" s="6"/>
      <c r="WVH9" s="6"/>
      <c r="WVI9" s="6"/>
      <c r="WVJ9" s="6"/>
      <c r="WVK9" s="6"/>
      <c r="WVL9" s="6"/>
      <c r="WVM9" s="6"/>
      <c r="WVN9" s="6"/>
      <c r="WVO9" s="6"/>
      <c r="WVP9" s="6"/>
      <c r="WVQ9" s="6"/>
      <c r="WVR9" s="6"/>
      <c r="WVS9" s="6"/>
      <c r="WVT9" s="6"/>
      <c r="WVU9" s="6"/>
      <c r="WVV9" s="6"/>
      <c r="WVW9" s="6"/>
      <c r="WVX9" s="6"/>
      <c r="WVY9" s="6"/>
      <c r="WVZ9" s="6"/>
      <c r="WWA9" s="6"/>
      <c r="WWB9" s="6"/>
      <c r="WWC9" s="6"/>
      <c r="WWD9" s="6"/>
      <c r="WWE9" s="6"/>
      <c r="WWF9" s="6"/>
      <c r="WWG9" s="6"/>
      <c r="WWH9" s="6"/>
      <c r="WWI9" s="6"/>
      <c r="WWJ9" s="6"/>
      <c r="WWK9" s="6"/>
      <c r="WWL9" s="6"/>
      <c r="WWM9" s="6"/>
      <c r="WWN9" s="6"/>
      <c r="WWO9" s="6"/>
      <c r="WWP9" s="6"/>
      <c r="WWQ9" s="6"/>
      <c r="WWR9" s="6"/>
      <c r="WWS9" s="6"/>
      <c r="WWT9" s="6"/>
      <c r="WWU9" s="6"/>
      <c r="WWV9" s="6"/>
      <c r="WWW9" s="6"/>
      <c r="WWX9" s="6"/>
      <c r="WWY9" s="6"/>
      <c r="WWZ9" s="6"/>
      <c r="WXA9" s="6"/>
      <c r="WXB9" s="6"/>
      <c r="WXC9" s="6"/>
      <c r="WXD9" s="6"/>
      <c r="WXE9" s="6"/>
      <c r="WXF9" s="6"/>
      <c r="WXG9" s="6"/>
      <c r="WXH9" s="6"/>
      <c r="WXI9" s="6"/>
      <c r="WXJ9" s="6"/>
      <c r="WXK9" s="6"/>
      <c r="WXL9" s="6"/>
      <c r="WXM9" s="6"/>
      <c r="WXN9" s="6"/>
      <c r="WXO9" s="6"/>
      <c r="WXP9" s="6"/>
      <c r="WXQ9" s="6"/>
      <c r="WXR9" s="6"/>
      <c r="WXS9" s="6"/>
      <c r="WXT9" s="6"/>
      <c r="WXU9" s="6"/>
      <c r="WXV9" s="6"/>
      <c r="WXW9" s="6"/>
      <c r="WXX9" s="6"/>
      <c r="WXY9" s="6"/>
      <c r="WXZ9" s="6"/>
      <c r="WYA9" s="6"/>
      <c r="WYB9" s="6"/>
      <c r="WYC9" s="6"/>
      <c r="WYD9" s="6"/>
      <c r="WYE9" s="6"/>
      <c r="WYF9" s="6"/>
      <c r="WYG9" s="6"/>
      <c r="WYH9" s="6"/>
      <c r="WYI9" s="6"/>
      <c r="WYJ9" s="6"/>
      <c r="WYK9" s="6"/>
      <c r="WYL9" s="6"/>
      <c r="WYM9" s="6"/>
      <c r="WYN9" s="6"/>
      <c r="WYO9" s="6"/>
      <c r="WYP9" s="6"/>
      <c r="WYQ9" s="6"/>
      <c r="WYR9" s="6"/>
      <c r="WYS9" s="6"/>
      <c r="WYT9" s="6"/>
      <c r="WYU9" s="6"/>
      <c r="WYV9" s="6"/>
      <c r="WYW9" s="6"/>
      <c r="WYX9" s="6"/>
      <c r="WYY9" s="6"/>
      <c r="WYZ9" s="6"/>
      <c r="WZA9" s="6"/>
      <c r="WZB9" s="6"/>
      <c r="WZC9" s="6"/>
      <c r="WZD9" s="6"/>
      <c r="WZE9" s="6"/>
      <c r="WZF9" s="6"/>
      <c r="WZG9" s="6"/>
      <c r="WZH9" s="6"/>
      <c r="WZI9" s="6"/>
      <c r="WZJ9" s="6"/>
      <c r="WZK9" s="6"/>
      <c r="WZL9" s="6"/>
      <c r="WZM9" s="6"/>
      <c r="WZN9" s="6"/>
      <c r="WZO9" s="6"/>
      <c r="WZP9" s="6"/>
      <c r="WZQ9" s="6"/>
      <c r="WZR9" s="6"/>
      <c r="WZS9" s="6"/>
      <c r="WZT9" s="6"/>
      <c r="WZU9" s="6"/>
      <c r="WZV9" s="6"/>
      <c r="WZW9" s="6"/>
      <c r="WZX9" s="6"/>
      <c r="WZY9" s="6"/>
      <c r="WZZ9" s="6"/>
      <c r="XAA9" s="6"/>
      <c r="XAB9" s="6"/>
      <c r="XAC9" s="6"/>
      <c r="XAD9" s="6"/>
      <c r="XAE9" s="6"/>
      <c r="XAF9" s="6"/>
      <c r="XAG9" s="6"/>
      <c r="XAH9" s="6"/>
      <c r="XAI9" s="6"/>
      <c r="XAJ9" s="6"/>
      <c r="XAK9" s="6"/>
      <c r="XAL9" s="6"/>
      <c r="XAM9" s="6"/>
      <c r="XAN9" s="6"/>
      <c r="XAO9" s="6"/>
      <c r="XAP9" s="6"/>
      <c r="XAQ9" s="6"/>
      <c r="XAR9" s="6"/>
      <c r="XAS9" s="6"/>
      <c r="XAT9" s="6"/>
      <c r="XAU9" s="6"/>
      <c r="XAV9" s="6"/>
      <c r="XAW9" s="6"/>
      <c r="XAX9" s="6"/>
      <c r="XAY9" s="6"/>
      <c r="XAZ9" s="6"/>
      <c r="XBA9" s="6"/>
      <c r="XBB9" s="6"/>
      <c r="XBC9" s="6"/>
      <c r="XBD9" s="6"/>
      <c r="XBE9" s="6"/>
      <c r="XBF9" s="6"/>
      <c r="XBG9" s="6"/>
      <c r="XBH9" s="6"/>
      <c r="XBI9" s="6"/>
      <c r="XBJ9" s="6"/>
      <c r="XBK9" s="6"/>
      <c r="XBL9" s="6"/>
      <c r="XBM9" s="6"/>
      <c r="XBN9" s="6"/>
      <c r="XBO9" s="6"/>
      <c r="XBP9" s="6"/>
      <c r="XBQ9" s="6"/>
      <c r="XBR9" s="6"/>
      <c r="XBS9" s="6"/>
      <c r="XBT9" s="6"/>
      <c r="XBU9" s="6"/>
      <c r="XBV9" s="6"/>
      <c r="XBW9" s="6"/>
      <c r="XBX9" s="6"/>
      <c r="XBY9" s="6"/>
      <c r="XBZ9" s="6"/>
      <c r="XCA9" s="6"/>
      <c r="XCB9" s="6"/>
      <c r="XCC9" s="6"/>
      <c r="XCD9" s="6"/>
      <c r="XCE9" s="6"/>
      <c r="XCF9" s="6"/>
      <c r="XCG9" s="6"/>
      <c r="XCH9" s="6"/>
      <c r="XCI9" s="6"/>
      <c r="XCJ9" s="6"/>
      <c r="XCK9" s="6"/>
      <c r="XCL9" s="6"/>
      <c r="XCM9" s="6"/>
      <c r="XCN9" s="6"/>
      <c r="XCO9" s="6"/>
      <c r="XCP9" s="6"/>
      <c r="XCQ9" s="6"/>
      <c r="XCR9" s="6"/>
      <c r="XCS9" s="6"/>
      <c r="XCT9" s="6"/>
      <c r="XCU9" s="6"/>
      <c r="XCV9" s="6"/>
      <c r="XCW9" s="6"/>
      <c r="XCX9" s="6"/>
      <c r="XCY9" s="6"/>
      <c r="XCZ9" s="6"/>
      <c r="XDA9" s="6"/>
      <c r="XDB9" s="6"/>
      <c r="XDC9" s="6"/>
      <c r="XDD9" s="6"/>
      <c r="XDE9" s="6"/>
      <c r="XDF9" s="6"/>
      <c r="XDG9" s="6"/>
      <c r="XDH9" s="6"/>
      <c r="XDI9" s="6"/>
      <c r="XDJ9" s="6"/>
      <c r="XDK9" s="6"/>
      <c r="XDL9" s="6"/>
      <c r="XDM9" s="6"/>
      <c r="XDN9" s="6"/>
      <c r="XDO9" s="6"/>
      <c r="XDP9" s="6"/>
      <c r="XDQ9" s="6"/>
      <c r="XDR9" s="6"/>
      <c r="XDS9" s="6"/>
      <c r="XDT9" s="6"/>
      <c r="XDU9" s="6"/>
      <c r="XDV9" s="6"/>
      <c r="XDW9" s="6"/>
      <c r="XDX9" s="6"/>
      <c r="XDY9" s="6"/>
      <c r="XDZ9" s="6"/>
      <c r="XEA9" s="6"/>
      <c r="XEB9" s="6"/>
      <c r="XEC9" s="6"/>
      <c r="XED9" s="6"/>
      <c r="XEE9" s="6"/>
      <c r="XEF9" s="6"/>
      <c r="XEG9" s="6"/>
      <c r="XEH9" s="6"/>
      <c r="XEI9" s="6"/>
      <c r="XEJ9" s="6"/>
      <c r="XEK9" s="6"/>
      <c r="XEL9" s="6"/>
      <c r="XEM9" s="6"/>
      <c r="XEN9" s="6"/>
      <c r="XEO9" s="6"/>
      <c r="XEP9" s="6"/>
      <c r="XEQ9" s="6"/>
      <c r="XER9" s="6"/>
      <c r="XES9" s="6"/>
      <c r="XET9" s="6"/>
      <c r="XEU9" s="6"/>
      <c r="XEV9" s="6"/>
      <c r="XEW9" s="6"/>
      <c r="XEX9" s="6"/>
      <c r="XEY9" s="6"/>
      <c r="XEZ9" s="6"/>
      <c r="XFA9" s="6"/>
      <c r="XFB9" s="6"/>
      <c r="XFC9" s="6"/>
      <c r="XFD9" s="6"/>
    </row>
    <row r="10" spans="1:16384" ht="15.6">
      <c r="A10" s="313" t="s">
        <v>154</v>
      </c>
      <c r="B10" s="305" t="str">
        <f>'2 Kalkulation'!F10</f>
        <v>FFoQSI</v>
      </c>
      <c r="C10" s="305"/>
      <c r="D10" s="315" t="s">
        <v>253</v>
      </c>
      <c r="F10" s="76" t="s">
        <v>247</v>
      </c>
      <c r="G10" s="309"/>
      <c r="H10" s="121"/>
    </row>
    <row r="11" spans="1:16384" ht="6" customHeight="1">
      <c r="A11" s="313"/>
      <c r="B11" s="305"/>
      <c r="C11" s="305"/>
      <c r="D11" s="316"/>
      <c r="E11" s="174"/>
      <c r="F11" s="339"/>
      <c r="G11" s="309"/>
      <c r="H11" s="121"/>
      <c r="J11" s="457" t="s">
        <v>209</v>
      </c>
    </row>
    <row r="12" spans="1:16384" s="124" customFormat="1" ht="18">
      <c r="A12" s="317" t="s">
        <v>158</v>
      </c>
      <c r="B12" s="122"/>
      <c r="C12" s="122"/>
      <c r="D12" s="153"/>
      <c r="E12" s="123"/>
      <c r="F12" s="123"/>
      <c r="G12" s="123"/>
      <c r="H12" s="123"/>
      <c r="J12" s="457"/>
    </row>
    <row r="13" spans="1:16384" ht="12.75" customHeight="1">
      <c r="A13" s="145"/>
      <c r="B13" s="318"/>
      <c r="C13" s="228"/>
      <c r="D13" s="146" t="s">
        <v>115</v>
      </c>
      <c r="E13" s="146" t="s">
        <v>7</v>
      </c>
      <c r="F13" s="322"/>
      <c r="G13" s="322"/>
      <c r="H13" s="322"/>
      <c r="J13" s="444"/>
    </row>
    <row r="14" spans="1:16384" s="124" customFormat="1">
      <c r="A14" s="174" t="s">
        <v>330</v>
      </c>
      <c r="B14" s="175"/>
      <c r="C14" s="175"/>
      <c r="D14" s="326">
        <f>'2 Kalkulation'!C13</f>
        <v>38000</v>
      </c>
      <c r="E14" s="225">
        <f>1-E15</f>
        <v>0.5</v>
      </c>
      <c r="F14" s="175"/>
      <c r="G14" s="175"/>
      <c r="H14" s="175"/>
    </row>
    <row r="15" spans="1:16384" s="124" customFormat="1">
      <c r="A15" s="176" t="s">
        <v>255</v>
      </c>
      <c r="B15" s="177"/>
      <c r="C15" s="177"/>
      <c r="D15" s="178">
        <f>'2 Kalkulation'!C14</f>
        <v>38000</v>
      </c>
      <c r="E15" s="236">
        <f>'2 Kalkulation'!E14</f>
        <v>0.5</v>
      </c>
      <c r="F15" s="241" t="s">
        <v>256</v>
      </c>
      <c r="G15" s="241"/>
      <c r="H15" s="241"/>
    </row>
    <row r="16" spans="1:16384" s="124" customFormat="1">
      <c r="A16" s="174" t="s">
        <v>159</v>
      </c>
      <c r="B16" s="179"/>
      <c r="C16" s="179"/>
      <c r="D16" s="327">
        <f>'2 Kalkulation'!C15</f>
        <v>76000</v>
      </c>
      <c r="E16" s="238">
        <f>SUM(E14:E15)</f>
        <v>1</v>
      </c>
      <c r="F16" s="235"/>
      <c r="G16" s="235"/>
      <c r="H16" s="235"/>
    </row>
    <row r="17" spans="1:8" s="124" customFormat="1">
      <c r="A17" s="180" t="s">
        <v>160</v>
      </c>
      <c r="B17" s="181"/>
      <c r="C17" s="181"/>
      <c r="D17" s="182">
        <f>'2 Kalkulation'!C41</f>
        <v>40475.095785440601</v>
      </c>
      <c r="E17" s="239">
        <f>D17/D16</f>
        <v>0.53256704980842895</v>
      </c>
      <c r="F17" s="241" t="s">
        <v>260</v>
      </c>
      <c r="G17" s="241"/>
      <c r="H17" s="241"/>
    </row>
    <row r="18" spans="1:8">
      <c r="A18" s="183" t="s">
        <v>161</v>
      </c>
      <c r="B18" s="127"/>
      <c r="C18" s="127"/>
      <c r="D18" s="184">
        <f>'2 Kalkulation'!C33</f>
        <v>116475.0957854406</v>
      </c>
      <c r="E18" s="240">
        <f>SUM(E16:E17)</f>
        <v>1.5325670498084289</v>
      </c>
      <c r="F18" s="175"/>
      <c r="G18" s="175"/>
      <c r="H18" s="175"/>
    </row>
    <row r="19" spans="1:8">
      <c r="A19" s="185" t="s">
        <v>162</v>
      </c>
      <c r="B19" s="144"/>
      <c r="C19" s="144"/>
      <c r="D19" s="154">
        <f>D15*-1</f>
        <v>-38000</v>
      </c>
      <c r="E19" s="144"/>
      <c r="F19" s="177"/>
      <c r="G19" s="177"/>
      <c r="H19" s="177"/>
    </row>
    <row r="20" spans="1:8" ht="15.6">
      <c r="A20" s="331" t="s">
        <v>284</v>
      </c>
      <c r="B20" s="332"/>
      <c r="C20" s="332"/>
      <c r="D20" s="333">
        <f>'2 Kalkulation'!C37</f>
        <v>78475.095785440601</v>
      </c>
      <c r="E20" s="334">
        <f>D20/D14</f>
        <v>2.0651340996168579</v>
      </c>
      <c r="F20" s="335" t="s">
        <v>261</v>
      </c>
      <c r="G20" s="335"/>
      <c r="H20" s="49"/>
    </row>
    <row r="21" spans="1:8" ht="5.25" customHeight="1">
      <c r="A21" s="183"/>
      <c r="B21" s="306"/>
      <c r="C21" s="306"/>
      <c r="D21" s="184"/>
      <c r="E21" s="329"/>
      <c r="F21" s="330"/>
      <c r="G21" s="330"/>
      <c r="H21" s="49"/>
    </row>
    <row r="22" spans="1:8" s="328" customFormat="1">
      <c r="A22" s="344" t="s">
        <v>257</v>
      </c>
      <c r="B22" s="345"/>
      <c r="C22" s="345"/>
      <c r="D22" s="345">
        <f>'2 Kalkulation'!C38</f>
        <v>78000.362100000013</v>
      </c>
      <c r="E22" s="346"/>
      <c r="F22" s="347"/>
      <c r="G22" s="347"/>
      <c r="H22" s="346"/>
    </row>
    <row r="23" spans="1:8">
      <c r="A23" s="348" t="s">
        <v>258</v>
      </c>
      <c r="B23" s="349"/>
      <c r="C23" s="349"/>
      <c r="D23" s="350">
        <f>'2 Kalkulation'!C39</f>
        <v>474.73368544058758</v>
      </c>
      <c r="E23" s="351" t="s">
        <v>259</v>
      </c>
      <c r="F23" s="346"/>
      <c r="G23" s="346"/>
      <c r="H23" s="352"/>
    </row>
    <row r="24" spans="1:8" ht="15.75" customHeight="1">
      <c r="A24" s="336" t="s">
        <v>262</v>
      </c>
      <c r="B24" s="324"/>
      <c r="C24" s="324"/>
      <c r="D24" s="324"/>
      <c r="E24" s="324"/>
      <c r="F24" s="324"/>
      <c r="G24" s="324"/>
    </row>
    <row r="25" spans="1:8" ht="12" customHeight="1">
      <c r="A25" s="337" t="s">
        <v>263</v>
      </c>
      <c r="B25" s="325"/>
      <c r="C25" s="325"/>
      <c r="D25" s="325"/>
      <c r="E25" s="325"/>
      <c r="F25" s="325"/>
      <c r="G25" s="325"/>
    </row>
    <row r="26" spans="1:8" ht="12" customHeight="1">
      <c r="A26" s="336" t="s">
        <v>264</v>
      </c>
      <c r="B26" s="325"/>
      <c r="C26" s="325"/>
      <c r="D26" s="325"/>
      <c r="G26" s="467">
        <f>D16/F7*3</f>
        <v>19000</v>
      </c>
      <c r="H26" s="467"/>
    </row>
    <row r="27" spans="1:8" ht="12" customHeight="1">
      <c r="A27" s="354" t="s">
        <v>265</v>
      </c>
      <c r="B27" s="65"/>
      <c r="C27" s="324"/>
      <c r="D27" s="324"/>
      <c r="E27" s="65"/>
      <c r="F27" s="65"/>
      <c r="G27" s="65"/>
    </row>
    <row r="28" spans="1:8" ht="6" customHeight="1">
      <c r="A28" s="313"/>
      <c r="B28" s="305"/>
      <c r="C28" s="305"/>
      <c r="D28" s="316"/>
      <c r="E28" s="174"/>
      <c r="F28" s="309"/>
      <c r="G28" s="309"/>
      <c r="H28" s="121"/>
    </row>
    <row r="29" spans="1:8" s="124" customFormat="1" ht="18">
      <c r="A29" s="317" t="s">
        <v>163</v>
      </c>
      <c r="B29" s="122"/>
      <c r="C29" s="122"/>
      <c r="D29" s="153"/>
      <c r="E29" s="153"/>
      <c r="F29" s="123"/>
      <c r="G29" s="123"/>
      <c r="H29" s="123"/>
    </row>
    <row r="30" spans="1:8">
      <c r="A30" s="145" t="s">
        <v>266</v>
      </c>
      <c r="B30" s="318"/>
      <c r="C30" s="228"/>
      <c r="D30" s="146" t="s">
        <v>115</v>
      </c>
      <c r="E30" s="146"/>
      <c r="F30" s="466" t="s">
        <v>267</v>
      </c>
      <c r="G30" s="466"/>
      <c r="H30" s="187"/>
    </row>
    <row r="31" spans="1:8" ht="14.25" customHeight="1">
      <c r="A31" s="355" t="s">
        <v>164</v>
      </c>
      <c r="B31" s="162"/>
      <c r="C31" s="162"/>
      <c r="D31" s="359">
        <f>'2 Kalkulation'!C147+'2 Kalkulation'!C148+'2 Kalkulation'!C149+'2 Kalkulation'!C150</f>
        <v>54139.387575000008</v>
      </c>
      <c r="E31" s="359"/>
      <c r="F31" s="464">
        <f t="shared" ref="F31:F36" si="0">D31/$D$37</f>
        <v>0.69409149031373552</v>
      </c>
      <c r="G31" s="464"/>
      <c r="H31" s="319"/>
    </row>
    <row r="32" spans="1:8" ht="14.25" customHeight="1">
      <c r="A32" s="356" t="s">
        <v>165</v>
      </c>
      <c r="B32" s="165"/>
      <c r="C32" s="165"/>
      <c r="D32" s="360">
        <f>'2 Kalkulation'!C152+'2 Kalkulation'!C153</f>
        <v>6837</v>
      </c>
      <c r="E32" s="360"/>
      <c r="F32" s="465">
        <f t="shared" si="0"/>
        <v>8.7653439239610914E-2</v>
      </c>
      <c r="G32" s="465"/>
      <c r="H32" s="320"/>
    </row>
    <row r="33" spans="1:8" ht="14.25" customHeight="1">
      <c r="A33" s="356" t="s">
        <v>166</v>
      </c>
      <c r="B33" s="165"/>
      <c r="C33" s="165"/>
      <c r="D33" s="360">
        <f>'2 Kalkulation'!C155+'2 Kalkulation'!C156</f>
        <v>2023.9745250000001</v>
      </c>
      <c r="E33" s="360"/>
      <c r="F33" s="465">
        <f t="shared" si="0"/>
        <v>2.594827088629631E-2</v>
      </c>
      <c r="G33" s="465"/>
      <c r="H33" s="320"/>
    </row>
    <row r="34" spans="1:8" ht="14.25" customHeight="1">
      <c r="A34" s="356" t="s">
        <v>269</v>
      </c>
      <c r="B34" s="167"/>
      <c r="C34" s="167"/>
      <c r="D34" s="360">
        <f>'2 Kalkulation'!C157</f>
        <v>0</v>
      </c>
      <c r="E34" s="360"/>
      <c r="F34" s="465">
        <f t="shared" si="0"/>
        <v>0</v>
      </c>
      <c r="G34" s="465"/>
      <c r="H34" s="320"/>
    </row>
    <row r="35" spans="1:8" ht="14.25" customHeight="1">
      <c r="A35" s="356" t="s">
        <v>270</v>
      </c>
      <c r="B35" s="167"/>
      <c r="C35" s="167"/>
      <c r="D35" s="360">
        <f>'2 Kalkulation'!C158</f>
        <v>15000</v>
      </c>
      <c r="E35" s="360"/>
      <c r="F35" s="465">
        <f t="shared" si="0"/>
        <v>0.19230679956035743</v>
      </c>
      <c r="G35" s="465"/>
      <c r="H35" s="320"/>
    </row>
    <row r="36" spans="1:8" ht="14.25" customHeight="1">
      <c r="A36" s="357" t="s">
        <v>167</v>
      </c>
      <c r="B36" s="169"/>
      <c r="C36" s="169"/>
      <c r="D36" s="361">
        <f>'2 Kalkulation'!C159</f>
        <v>0</v>
      </c>
      <c r="E36" s="361"/>
      <c r="F36" s="468">
        <f t="shared" si="0"/>
        <v>0</v>
      </c>
      <c r="G36" s="468"/>
      <c r="H36" s="321"/>
    </row>
    <row r="37" spans="1:8" ht="15.6">
      <c r="A37" s="126" t="s">
        <v>268</v>
      </c>
      <c r="B37" s="49"/>
      <c r="C37" s="49"/>
      <c r="D37" s="101">
        <f>SUM(D31:D36)</f>
        <v>78000.362099999998</v>
      </c>
      <c r="E37" s="49"/>
      <c r="F37" s="469">
        <f>SUM(F31:F36)</f>
        <v>1</v>
      </c>
      <c r="G37" s="469"/>
    </row>
    <row r="38" spans="1:8" ht="6" customHeight="1">
      <c r="A38" s="313"/>
      <c r="B38" s="305"/>
      <c r="C38" s="305"/>
      <c r="D38" s="316"/>
      <c r="E38" s="174"/>
      <c r="F38" s="309"/>
      <c r="G38" s="309"/>
      <c r="H38" s="121"/>
    </row>
    <row r="39" spans="1:8" s="124" customFormat="1" ht="18">
      <c r="A39" s="317" t="s">
        <v>168</v>
      </c>
      <c r="B39" s="122"/>
      <c r="C39" s="122"/>
      <c r="D39" s="153"/>
      <c r="E39" s="123"/>
      <c r="F39" s="123"/>
      <c r="G39" s="123"/>
      <c r="H39" s="123"/>
    </row>
    <row r="40" spans="1:8">
      <c r="A40" s="145" t="s">
        <v>169</v>
      </c>
      <c r="B40" s="318" t="s">
        <v>271</v>
      </c>
      <c r="C40" s="228"/>
      <c r="D40" s="147" t="s">
        <v>170</v>
      </c>
      <c r="E40" s="224"/>
      <c r="F40" s="340" t="s">
        <v>272</v>
      </c>
      <c r="G40" s="224"/>
      <c r="H40" s="224"/>
    </row>
    <row r="41" spans="1:8" ht="14.25" customHeight="1">
      <c r="A41" s="155" t="s">
        <v>171</v>
      </c>
      <c r="B41" s="229">
        <f>'2 Kalkulation'!D49</f>
        <v>0</v>
      </c>
      <c r="C41" s="232"/>
      <c r="D41" s="156">
        <f>'2 Kalkulation'!E48</f>
        <v>0</v>
      </c>
      <c r="E41" s="304"/>
      <c r="F41" s="341">
        <f>'2 Kalkulation'!F48</f>
        <v>0</v>
      </c>
      <c r="G41" s="304"/>
      <c r="H41" s="304"/>
    </row>
    <row r="42" spans="1:8" ht="14.25" customHeight="1">
      <c r="A42" s="157" t="s">
        <v>172</v>
      </c>
      <c r="B42" s="230">
        <f>'2 Kalkulation'!D56</f>
        <v>30</v>
      </c>
      <c r="C42" s="233"/>
      <c r="D42" s="158">
        <f>'2 Kalkulation'!E55</f>
        <v>1290</v>
      </c>
      <c r="E42" s="226"/>
      <c r="F42" s="342" t="str">
        <f>'2 Kalkulation'!F55</f>
        <v>FFoQSI PhD</v>
      </c>
      <c r="G42" s="226"/>
      <c r="H42" s="226"/>
    </row>
    <row r="43" spans="1:8" ht="14.25" customHeight="1">
      <c r="A43" s="157" t="s">
        <v>66</v>
      </c>
      <c r="B43" s="230">
        <f>'2 Kalkulation'!D63</f>
        <v>0</v>
      </c>
      <c r="C43" s="233"/>
      <c r="D43" s="158">
        <f>'2 Kalkulation'!E62</f>
        <v>0</v>
      </c>
      <c r="E43" s="226"/>
      <c r="F43" s="342">
        <f>'2 Kalkulation'!F62</f>
        <v>0</v>
      </c>
      <c r="G43" s="226"/>
      <c r="H43" s="226"/>
    </row>
    <row r="44" spans="1:8" ht="14.25" customHeight="1">
      <c r="A44" s="157" t="s">
        <v>173</v>
      </c>
      <c r="B44" s="230">
        <f>'2 Kalkulation'!D70</f>
        <v>0</v>
      </c>
      <c r="C44" s="233"/>
      <c r="D44" s="158">
        <f>'2 Kalkulation'!E69</f>
        <v>0</v>
      </c>
      <c r="E44" s="226"/>
      <c r="F44" s="342">
        <f>'2 Kalkulation'!F69</f>
        <v>0</v>
      </c>
      <c r="G44" s="226"/>
      <c r="H44" s="226"/>
    </row>
    <row r="45" spans="1:8" ht="14.25" customHeight="1">
      <c r="A45" s="157" t="s">
        <v>174</v>
      </c>
      <c r="B45" s="230">
        <f>'2 Kalkulation'!D77</f>
        <v>0</v>
      </c>
      <c r="C45" s="233"/>
      <c r="D45" s="158">
        <f>'2 Kalkulation'!E76</f>
        <v>0</v>
      </c>
      <c r="E45" s="226"/>
      <c r="F45" s="342">
        <f>'2 Kalkulation'!F76</f>
        <v>0</v>
      </c>
      <c r="G45" s="226"/>
      <c r="H45" s="226"/>
    </row>
    <row r="46" spans="1:8" ht="14.25" customHeight="1">
      <c r="A46" s="157" t="s">
        <v>175</v>
      </c>
      <c r="B46" s="230">
        <f>'2 Kalkulation'!D84</f>
        <v>0</v>
      </c>
      <c r="C46" s="233"/>
      <c r="D46" s="158">
        <f>'2 Kalkulation'!E83</f>
        <v>0</v>
      </c>
      <c r="E46" s="226"/>
      <c r="F46" s="342">
        <f>'2 Kalkulation'!F83</f>
        <v>0</v>
      </c>
      <c r="G46" s="226"/>
      <c r="H46" s="226"/>
    </row>
    <row r="47" spans="1:8" ht="14.25" customHeight="1">
      <c r="A47" s="157" t="s">
        <v>176</v>
      </c>
      <c r="B47" s="230">
        <f>'2 Kalkulation'!D92</f>
        <v>2.4615</v>
      </c>
      <c r="C47" s="233"/>
      <c r="D47" s="158">
        <f>'2 Kalkulation'!E91</f>
        <v>105.84450000000001</v>
      </c>
      <c r="E47" s="226"/>
      <c r="F47" s="342" t="str">
        <f>'2 Kalkulation'!F91</f>
        <v>PostDoc for Supervision</v>
      </c>
      <c r="G47" s="226"/>
      <c r="H47" s="226"/>
    </row>
    <row r="48" spans="1:8" ht="14.25" customHeight="1">
      <c r="A48" s="157" t="s">
        <v>177</v>
      </c>
      <c r="B48" s="230">
        <f>'2 Kalkulation'!D100</f>
        <v>0</v>
      </c>
      <c r="C48" s="233"/>
      <c r="D48" s="158">
        <f>'2 Kalkulation'!E99</f>
        <v>0</v>
      </c>
      <c r="E48" s="226"/>
      <c r="F48" s="342">
        <f>'2 Kalkulation'!F99</f>
        <v>0</v>
      </c>
      <c r="G48" s="226"/>
      <c r="H48" s="226"/>
    </row>
    <row r="49" spans="1:8" ht="14.25" customHeight="1">
      <c r="A49" s="159" t="s">
        <v>178</v>
      </c>
      <c r="B49" s="231">
        <f>'2 Kalkulation'!D108</f>
        <v>0</v>
      </c>
      <c r="C49" s="234"/>
      <c r="D49" s="160">
        <f>'2 Kalkulation'!E107</f>
        <v>0</v>
      </c>
      <c r="E49" s="227"/>
      <c r="F49" s="343">
        <f>'2 Kalkulation'!F107</f>
        <v>0</v>
      </c>
      <c r="G49" s="227"/>
      <c r="H49" s="227"/>
    </row>
    <row r="50" spans="1:8" ht="54.75" customHeight="1">
      <c r="D50" s="125"/>
    </row>
  </sheetData>
  <sheetProtection algorithmName="SHA-512" hashValue="jPI72amYued3wdMkVm6zp+mboPP6RasBPFq7kGcJOv/x/WngcGNrDCw+EWenG+8gOeSfN4/RCfKrzpZgNhlpIg==" saltValue="tHb2KRqbIr6eOkqbj+8raQ==" spinCount="100000" sheet="1" objects="1" scenarios="1"/>
  <mergeCells count="12">
    <mergeCell ref="F33:G33"/>
    <mergeCell ref="F34:G34"/>
    <mergeCell ref="F35:G35"/>
    <mergeCell ref="F36:G36"/>
    <mergeCell ref="F37:G37"/>
    <mergeCell ref="J11:J12"/>
    <mergeCell ref="F9:G9"/>
    <mergeCell ref="F8:G8"/>
    <mergeCell ref="F31:G31"/>
    <mergeCell ref="F32:G32"/>
    <mergeCell ref="F30:G30"/>
    <mergeCell ref="G26:H26"/>
  </mergeCells>
  <conditionalFormatting sqref="E15">
    <cfRule type="cellIs" dxfId="16" priority="18" operator="greaterThan">
      <formula>0.5</formula>
    </cfRule>
  </conditionalFormatting>
  <conditionalFormatting sqref="F41:F49 E38:G38 F31:F32 F36:F37">
    <cfRule type="cellIs" dxfId="15" priority="17" operator="equal">
      <formula>0</formula>
    </cfRule>
  </conditionalFormatting>
  <conditionalFormatting sqref="B41:D49">
    <cfRule type="cellIs" dxfId="14" priority="16" operator="equal">
      <formula>0</formula>
    </cfRule>
  </conditionalFormatting>
  <conditionalFormatting sqref="D31:D36">
    <cfRule type="cellIs" dxfId="13" priority="15" operator="equal">
      <formula>0</formula>
    </cfRule>
  </conditionalFormatting>
  <conditionalFormatting sqref="E28:G28">
    <cfRule type="cellIs" dxfId="12" priority="14" operator="equal">
      <formula>0</formula>
    </cfRule>
  </conditionalFormatting>
  <conditionalFormatting sqref="E11:G11">
    <cfRule type="cellIs" dxfId="11" priority="13" operator="equal">
      <formula>0</formula>
    </cfRule>
  </conditionalFormatting>
  <conditionalFormatting sqref="E41:E49">
    <cfRule type="cellIs" dxfId="10" priority="12" operator="equal">
      <formula>0</formula>
    </cfRule>
  </conditionalFormatting>
  <conditionalFormatting sqref="E31:E36">
    <cfRule type="cellIs" dxfId="9" priority="11" operator="equal">
      <formula>0</formula>
    </cfRule>
  </conditionalFormatting>
  <conditionalFormatting sqref="D23">
    <cfRule type="cellIs" dxfId="8" priority="9" operator="greaterThan">
      <formula>0</formula>
    </cfRule>
    <cfRule type="cellIs" dxfId="7" priority="10" operator="lessThan">
      <formula>0</formula>
    </cfRule>
  </conditionalFormatting>
  <conditionalFormatting sqref="E23">
    <cfRule type="expression" dxfId="6" priority="7">
      <formula>$D$23&gt;0</formula>
    </cfRule>
    <cfRule type="expression" dxfId="5" priority="8">
      <formula>$D$23&lt;0</formula>
    </cfRule>
  </conditionalFormatting>
  <conditionalFormatting sqref="G41:G49">
    <cfRule type="cellIs" dxfId="4" priority="5" operator="equal">
      <formula>0</formula>
    </cfRule>
  </conditionalFormatting>
  <conditionalFormatting sqref="E6:G6">
    <cfRule type="cellIs" dxfId="3" priority="4" operator="equal">
      <formula>0</formula>
    </cfRule>
  </conditionalFormatting>
  <conditionalFormatting sqref="H31:H36">
    <cfRule type="cellIs" dxfId="2" priority="3" operator="equal">
      <formula>0</formula>
    </cfRule>
  </conditionalFormatting>
  <conditionalFormatting sqref="H41:H49">
    <cfRule type="cellIs" dxfId="1" priority="2" operator="equal">
      <formula>0</formula>
    </cfRule>
  </conditionalFormatting>
  <conditionalFormatting sqref="F33:F35">
    <cfRule type="cellIs" dxfId="0" priority="1" operator="equal">
      <formula>0</formula>
    </cfRule>
  </conditionalFormatting>
  <hyperlinks>
    <hyperlink ref="F10" r:id="rId1" xr:uid="{26336886-5317-444C-A588-AF7589D4B76D}"/>
    <hyperlink ref="J11" location="'2 Kalkulation'!Druckbereich" display="zurück zur Kalkulation" xr:uid="{261E242C-6F19-4563-90E4-BFEACC646B65}"/>
  </hyperlinks>
  <pageMargins left="0.70866141732283472" right="0.70866141732283472" top="0.39370078740157483" bottom="0.31496062992125984" header="0.31496062992125984" footer="0.31496062992125984"/>
  <pageSetup paperSize="9" scale="99" fitToHeight="0" orientation="portrait" r:id="rId2"/>
  <headerFooter>
    <oddFooter>&amp;L&amp;10&amp;D&amp;R&amp;10page &amp;P/&amp;N</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7CA8-0C6C-4592-AF8A-42BBBA960CAA}">
  <sheetPr codeName="Tabelle4"/>
  <dimension ref="B1:D7"/>
  <sheetViews>
    <sheetView workbookViewId="0">
      <selection activeCell="B14" sqref="B14"/>
    </sheetView>
  </sheetViews>
  <sheetFormatPr baseColWidth="10" defaultRowHeight="14.4"/>
  <sheetData>
    <row r="1" spans="2:4">
      <c r="B1" s="26" t="s">
        <v>63</v>
      </c>
      <c r="C1" t="s">
        <v>61</v>
      </c>
      <c r="D1" t="s">
        <v>62</v>
      </c>
    </row>
    <row r="2" spans="2:4">
      <c r="B2" t="s">
        <v>58</v>
      </c>
      <c r="C2">
        <v>5.3</v>
      </c>
      <c r="D2">
        <v>0</v>
      </c>
    </row>
    <row r="3" spans="2:4">
      <c r="B3" t="s">
        <v>224</v>
      </c>
      <c r="C3">
        <v>5.3</v>
      </c>
      <c r="D3">
        <v>0</v>
      </c>
    </row>
    <row r="4" spans="2:4">
      <c r="B4" t="s">
        <v>59</v>
      </c>
      <c r="C4">
        <v>7.13</v>
      </c>
      <c r="D4">
        <v>7.13</v>
      </c>
    </row>
    <row r="5" spans="2:4">
      <c r="B5" t="s">
        <v>60</v>
      </c>
      <c r="C5">
        <v>0</v>
      </c>
      <c r="D5">
        <v>15.7</v>
      </c>
    </row>
    <row r="6" spans="2:4">
      <c r="B6" t="s">
        <v>179</v>
      </c>
      <c r="C6">
        <v>0</v>
      </c>
      <c r="D6">
        <v>0</v>
      </c>
    </row>
    <row r="7" spans="2:4">
      <c r="B7" t="s">
        <v>180</v>
      </c>
      <c r="C7">
        <v>0</v>
      </c>
      <c r="D7">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7</vt:i4>
      </vt:variant>
    </vt:vector>
  </HeadingPairs>
  <TitlesOfParts>
    <vt:vector size="14" baseType="lpstr">
      <vt:lpstr>1 Anleitung</vt:lpstr>
      <vt:lpstr>2 Kalkulation</vt:lpstr>
      <vt:lpstr>3 Pers Sätze</vt:lpstr>
      <vt:lpstr>4 FFG Stundensatzrechner</vt:lpstr>
      <vt:lpstr>5 Ausdruck für CP DE</vt:lpstr>
      <vt:lpstr>5 Ausdruck für CP EN</vt:lpstr>
      <vt:lpstr>Technische Tabelle</vt:lpstr>
      <vt:lpstr>'1 Anleitung'!Druckbereich</vt:lpstr>
      <vt:lpstr>'2 Kalkulation'!Druckbereich</vt:lpstr>
      <vt:lpstr>'3 Pers Sätze'!Druckbereich</vt:lpstr>
      <vt:lpstr>'4 FFG Stundensatzrechner'!Druckbereich</vt:lpstr>
      <vt:lpstr>'5 Ausdruck für CP DE'!Druckbereich</vt:lpstr>
      <vt:lpstr>'5 Ausdruck für CP EN'!Druckbereich</vt:lpstr>
      <vt:lpstr>Uni</vt:lpstr>
    </vt:vector>
  </TitlesOfParts>
  <Company>TU Graz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dc:creator>
  <cp:lastModifiedBy>Benedikt</cp:lastModifiedBy>
  <cp:lastPrinted>2019-11-06T14:22:22Z</cp:lastPrinted>
  <dcterms:created xsi:type="dcterms:W3CDTF">2013-01-21T15:09:01Z</dcterms:created>
  <dcterms:modified xsi:type="dcterms:W3CDTF">2019-11-06T15:01:35Z</dcterms:modified>
</cp:coreProperties>
</file>