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bookViews>
    <workbookView xWindow="0" yWindow="0" windowWidth="20490" windowHeight="7650" activeTab="2"/>
  </bookViews>
  <sheets>
    <sheet name="Jacobi 2x2" sheetId="7" r:id="rId1"/>
    <sheet name="Jacobi 3x3" sheetId="2" r:id="rId2"/>
    <sheet name="Gauss Seidel 2x2" sheetId="8" r:id="rId3"/>
    <sheet name="Gauss Seidel 3x3" sheetId="4" r:id="rId4"/>
  </sheets>
  <calcPr calcId="162913"/>
</workbook>
</file>

<file path=xl/calcChain.xml><?xml version="1.0" encoding="utf-8"?>
<calcChain xmlns="http://schemas.openxmlformats.org/spreadsheetml/2006/main">
  <c r="C16" i="8" l="1" a="1"/>
  <c r="C16" i="8"/>
  <c r="D16" i="8"/>
  <c r="C17" i="8"/>
  <c r="D17" i="8"/>
  <c r="M7" i="8" l="1"/>
  <c r="M7" i="7"/>
  <c r="M7" i="4"/>
  <c r="D29" i="8"/>
  <c r="C29" i="8"/>
  <c r="L12" i="7"/>
  <c r="G16" i="7" s="1" a="1"/>
  <c r="G16" i="7" s="1"/>
  <c r="G13" i="8"/>
  <c r="D13" i="8"/>
  <c r="L12" i="8"/>
  <c r="C12" i="8"/>
  <c r="D29" i="7"/>
  <c r="C29" i="7"/>
  <c r="G13" i="7"/>
  <c r="D13" i="7"/>
  <c r="C12" i="7"/>
  <c r="C16" i="7" l="1" a="1"/>
  <c r="C16" i="7" s="1"/>
  <c r="G17" i="7"/>
  <c r="H16" i="7"/>
  <c r="H17" i="7"/>
  <c r="D16" i="7" l="1"/>
  <c r="D17" i="7"/>
  <c r="C17" i="7"/>
  <c r="G16" i="8" a="1"/>
  <c r="G16" i="8" s="1"/>
  <c r="G17" i="8"/>
  <c r="G20" i="7" a="1"/>
  <c r="G20" i="7" s="1"/>
  <c r="C20" i="7" a="1"/>
  <c r="M7" i="2"/>
  <c r="H16" i="8" l="1"/>
  <c r="C20" i="8" s="1" a="1"/>
  <c r="H17" i="8"/>
  <c r="G20" i="8" a="1"/>
  <c r="G21" i="7"/>
  <c r="C20" i="7"/>
  <c r="C21" i="7"/>
  <c r="D20" i="7"/>
  <c r="D21" i="7"/>
  <c r="C29" i="2"/>
  <c r="D29" i="2"/>
  <c r="E29" i="2"/>
  <c r="E29" i="4"/>
  <c r="D29" i="4"/>
  <c r="C29" i="4"/>
  <c r="H14" i="4"/>
  <c r="G14" i="4"/>
  <c r="E14" i="4"/>
  <c r="M13" i="4"/>
  <c r="G13" i="4"/>
  <c r="D13" i="4"/>
  <c r="C16" i="4" s="1" a="1"/>
  <c r="C16" i="4" s="1"/>
  <c r="M12" i="4"/>
  <c r="L12" i="4"/>
  <c r="C12" i="4"/>
  <c r="M13" i="2"/>
  <c r="M12" i="2"/>
  <c r="L12" i="2"/>
  <c r="H14" i="2"/>
  <c r="G14" i="2"/>
  <c r="G13" i="2"/>
  <c r="G16" i="2" a="1"/>
  <c r="G16" i="2" s="1"/>
  <c r="E14" i="2"/>
  <c r="D13" i="2"/>
  <c r="C12" i="2"/>
  <c r="C20" i="8" l="1"/>
  <c r="D20" i="8"/>
  <c r="C21" i="8"/>
  <c r="D21" i="8"/>
  <c r="G20" i="8"/>
  <c r="G21" i="8"/>
  <c r="C16" i="2" a="1"/>
  <c r="C16" i="2" s="1"/>
  <c r="C30" i="7" a="1"/>
  <c r="C18" i="4"/>
  <c r="D17" i="4"/>
  <c r="E16" i="4"/>
  <c r="D16" i="4"/>
  <c r="G16" i="4" s="1" a="1"/>
  <c r="D18" i="4"/>
  <c r="E17" i="4"/>
  <c r="C17" i="4"/>
  <c r="E18" i="4"/>
  <c r="G17" i="2"/>
  <c r="I16" i="2"/>
  <c r="H18" i="2"/>
  <c r="G18" i="2"/>
  <c r="I17" i="2"/>
  <c r="H17" i="2"/>
  <c r="H16" i="2"/>
  <c r="I18" i="2"/>
  <c r="G16" i="4" l="1"/>
  <c r="G18" i="4"/>
  <c r="I16" i="4"/>
  <c r="H17" i="4"/>
  <c r="I18" i="4"/>
  <c r="H18" i="4"/>
  <c r="G17" i="4"/>
  <c r="I17" i="4"/>
  <c r="H16" i="4"/>
  <c r="C30" i="8" a="1"/>
  <c r="E18" i="2"/>
  <c r="C17" i="2"/>
  <c r="D16" i="2"/>
  <c r="D18" i="2"/>
  <c r="E16" i="2"/>
  <c r="E17" i="2"/>
  <c r="D17" i="2"/>
  <c r="C18" i="2"/>
  <c r="C30" i="7"/>
  <c r="D30" i="7"/>
  <c r="G20" i="4" a="1"/>
  <c r="G20" i="4" s="1"/>
  <c r="C20" i="4" a="1"/>
  <c r="D20" i="4" s="1"/>
  <c r="G20" i="2" a="1"/>
  <c r="E30" i="7" l="1"/>
  <c r="F30" i="7"/>
  <c r="C20" i="2" a="1"/>
  <c r="C20" i="2" s="1"/>
  <c r="D30" i="8"/>
  <c r="C30" i="8"/>
  <c r="C31" i="7" a="1"/>
  <c r="H30" i="7"/>
  <c r="G30" i="7"/>
  <c r="G21" i="4"/>
  <c r="G22" i="4"/>
  <c r="E20" i="4"/>
  <c r="D21" i="4"/>
  <c r="C21" i="4"/>
  <c r="D22" i="4"/>
  <c r="E22" i="4"/>
  <c r="E21" i="4"/>
  <c r="C20" i="4"/>
  <c r="C22" i="4"/>
  <c r="E21" i="2"/>
  <c r="D22" i="2"/>
  <c r="D21" i="2"/>
  <c r="C22" i="2"/>
  <c r="E20" i="2"/>
  <c r="C21" i="2"/>
  <c r="E22" i="2"/>
  <c r="D20" i="2"/>
  <c r="G20" i="2"/>
  <c r="G22" i="2"/>
  <c r="G21" i="2"/>
  <c r="E30" i="8" l="1"/>
  <c r="G30" i="8" s="1"/>
  <c r="F30" i="8"/>
  <c r="H30" i="8" s="1"/>
  <c r="C31" i="8" a="1"/>
  <c r="C31" i="7"/>
  <c r="D31" i="7"/>
  <c r="C32" i="7" s="1" a="1"/>
  <c r="C30" i="2" a="1"/>
  <c r="C30" i="2" s="1"/>
  <c r="C30" i="4" a="1"/>
  <c r="F31" i="7" l="1"/>
  <c r="H31" i="7" s="1"/>
  <c r="E31" i="7"/>
  <c r="G31" i="7" s="1"/>
  <c r="C31" i="8"/>
  <c r="D31" i="8"/>
  <c r="C32" i="7"/>
  <c r="D32" i="7"/>
  <c r="E30" i="2"/>
  <c r="D30" i="2"/>
  <c r="G30" i="2" s="1"/>
  <c r="I30" i="2" s="1"/>
  <c r="D30" i="4"/>
  <c r="C30" i="4"/>
  <c r="E30" i="4"/>
  <c r="F32" i="7" l="1"/>
  <c r="H32" i="7" s="1"/>
  <c r="E32" i="7"/>
  <c r="G32" i="7" s="1"/>
  <c r="C32" i="8" a="1"/>
  <c r="F31" i="8"/>
  <c r="H31" i="8" s="1"/>
  <c r="E31" i="8"/>
  <c r="G31" i="8" s="1"/>
  <c r="C33" i="7" a="1"/>
  <c r="C31" i="2" a="1"/>
  <c r="E31" i="2" s="1"/>
  <c r="F30" i="2"/>
  <c r="H30" i="2" s="1"/>
  <c r="G30" i="4"/>
  <c r="I30" i="4" s="1"/>
  <c r="F30" i="4"/>
  <c r="H30" i="4" s="1"/>
  <c r="C31" i="4" a="1"/>
  <c r="D32" i="8" l="1"/>
  <c r="C32" i="8"/>
  <c r="C33" i="7"/>
  <c r="D33" i="7"/>
  <c r="C31" i="2"/>
  <c r="D31" i="2"/>
  <c r="G31" i="2" s="1"/>
  <c r="I31" i="2" s="1"/>
  <c r="E31" i="4"/>
  <c r="C31" i="4"/>
  <c r="D31" i="4"/>
  <c r="F33" i="7" l="1"/>
  <c r="H33" i="7" s="1"/>
  <c r="E33" i="7"/>
  <c r="G33" i="7" s="1"/>
  <c r="F32" i="8"/>
  <c r="H32" i="8" s="1"/>
  <c r="E32" i="8"/>
  <c r="G32" i="8" s="1"/>
  <c r="C33" i="8" a="1"/>
  <c r="C32" i="2" a="1"/>
  <c r="E32" i="2" s="1"/>
  <c r="F31" i="2"/>
  <c r="H31" i="2" s="1"/>
  <c r="C34" i="7" a="1"/>
  <c r="G31" i="4"/>
  <c r="I31" i="4" s="1"/>
  <c r="F31" i="4"/>
  <c r="H31" i="4" s="1"/>
  <c r="C32" i="4" a="1"/>
  <c r="D33" i="8" l="1"/>
  <c r="C33" i="8"/>
  <c r="D32" i="2"/>
  <c r="C32" i="2"/>
  <c r="G32" i="2" s="1"/>
  <c r="I32" i="2" s="1"/>
  <c r="C34" i="7"/>
  <c r="D34" i="7"/>
  <c r="F32" i="2"/>
  <c r="H32" i="2" s="1"/>
  <c r="C33" i="2" a="1"/>
  <c r="E32" i="4"/>
  <c r="C32" i="4"/>
  <c r="D32" i="4"/>
  <c r="F34" i="7" l="1"/>
  <c r="H34" i="7" s="1"/>
  <c r="E34" i="7"/>
  <c r="G34" i="7" s="1"/>
  <c r="F33" i="8"/>
  <c r="H33" i="8" s="1"/>
  <c r="E33" i="8"/>
  <c r="G33" i="8" s="1"/>
  <c r="C34" i="8" a="1"/>
  <c r="C35" i="7" a="1"/>
  <c r="E33" i="2"/>
  <c r="C33" i="2"/>
  <c r="D33" i="2"/>
  <c r="C33" i="4" a="1"/>
  <c r="G32" i="4"/>
  <c r="I32" i="4" s="1"/>
  <c r="F32" i="4"/>
  <c r="H32" i="4" s="1"/>
  <c r="D34" i="8" l="1"/>
  <c r="C34" i="8"/>
  <c r="D35" i="7"/>
  <c r="C35" i="7"/>
  <c r="F33" i="2"/>
  <c r="H33" i="2" s="1"/>
  <c r="G33" i="2"/>
  <c r="I33" i="2" s="1"/>
  <c r="C34" i="2" a="1"/>
  <c r="C33" i="4"/>
  <c r="E33" i="4"/>
  <c r="D33" i="4"/>
  <c r="C36" i="7" l="1" a="1"/>
  <c r="F35" i="7"/>
  <c r="H35" i="7" s="1"/>
  <c r="E35" i="7"/>
  <c r="G35" i="7" s="1"/>
  <c r="C35" i="8" a="1"/>
  <c r="F34" i="8"/>
  <c r="H34" i="8" s="1"/>
  <c r="E34" i="8"/>
  <c r="G34" i="8" s="1"/>
  <c r="D36" i="7"/>
  <c r="C36" i="7"/>
  <c r="C34" i="2"/>
  <c r="D34" i="2"/>
  <c r="E34" i="2"/>
  <c r="G33" i="4"/>
  <c r="I33" i="4" s="1"/>
  <c r="F33" i="4"/>
  <c r="H33" i="4" s="1"/>
  <c r="C34" i="4" a="1"/>
  <c r="C37" i="7" l="1" a="1"/>
  <c r="F36" i="7"/>
  <c r="H36" i="7" s="1"/>
  <c r="E36" i="7"/>
  <c r="G36" i="7" s="1"/>
  <c r="D35" i="8"/>
  <c r="C35" i="8"/>
  <c r="C37" i="7"/>
  <c r="D37" i="7"/>
  <c r="G34" i="2"/>
  <c r="I34" i="2" s="1"/>
  <c r="C35" i="2" a="1"/>
  <c r="F34" i="2"/>
  <c r="H34" i="2" s="1"/>
  <c r="E34" i="4"/>
  <c r="D34" i="4"/>
  <c r="C34" i="4"/>
  <c r="F37" i="7" l="1"/>
  <c r="H37" i="7" s="1"/>
  <c r="E37" i="7"/>
  <c r="G37" i="7" s="1"/>
  <c r="C36" i="8" a="1"/>
  <c r="F35" i="8"/>
  <c r="H35" i="8" s="1"/>
  <c r="E35" i="8"/>
  <c r="G35" i="8" s="1"/>
  <c r="C38" i="7" a="1"/>
  <c r="C35" i="2"/>
  <c r="D35" i="2"/>
  <c r="E35" i="2"/>
  <c r="G34" i="4"/>
  <c r="I34" i="4" s="1"/>
  <c r="F34" i="4"/>
  <c r="H34" i="4" s="1"/>
  <c r="C35" i="4" a="1"/>
  <c r="C36" i="8" l="1"/>
  <c r="D36" i="8"/>
  <c r="C38" i="7"/>
  <c r="D38" i="7"/>
  <c r="C36" i="2" a="1"/>
  <c r="F35" i="2"/>
  <c r="H35" i="2" s="1"/>
  <c r="G35" i="2"/>
  <c r="I35" i="2" s="1"/>
  <c r="E35" i="4"/>
  <c r="C35" i="4"/>
  <c r="D35" i="4"/>
  <c r="E38" i="7" l="1"/>
  <c r="G38" i="7" s="1"/>
  <c r="F38" i="7"/>
  <c r="H38" i="7" s="1"/>
  <c r="C37" i="8" a="1"/>
  <c r="F36" i="8"/>
  <c r="H36" i="8" s="1"/>
  <c r="E36" i="8"/>
  <c r="G36" i="8" s="1"/>
  <c r="C39" i="7" a="1"/>
  <c r="D36" i="2"/>
  <c r="E36" i="2"/>
  <c r="C36" i="2"/>
  <c r="F35" i="4"/>
  <c r="H35" i="4" s="1"/>
  <c r="C36" i="4" a="1"/>
  <c r="G35" i="4"/>
  <c r="I35" i="4" s="1"/>
  <c r="D37" i="8" l="1"/>
  <c r="C37" i="8"/>
  <c r="C39" i="7"/>
  <c r="D39" i="7"/>
  <c r="F36" i="2"/>
  <c r="H36" i="2" s="1"/>
  <c r="G36" i="2"/>
  <c r="I36" i="2" s="1"/>
  <c r="C37" i="2" a="1"/>
  <c r="C36" i="4"/>
  <c r="E36" i="4"/>
  <c r="D36" i="4"/>
  <c r="F39" i="7" l="1"/>
  <c r="H39" i="7" s="1"/>
  <c r="E39" i="7"/>
  <c r="G39" i="7" s="1"/>
  <c r="C38" i="8" a="1"/>
  <c r="F37" i="8"/>
  <c r="H37" i="8" s="1"/>
  <c r="E37" i="8"/>
  <c r="G37" i="8" s="1"/>
  <c r="C40" i="7" a="1"/>
  <c r="E37" i="2"/>
  <c r="D37" i="2"/>
  <c r="C37" i="2"/>
  <c r="C37" i="4" a="1"/>
  <c r="G36" i="4"/>
  <c r="I36" i="4" s="1"/>
  <c r="F36" i="4"/>
  <c r="H36" i="4" s="1"/>
  <c r="D38" i="8" l="1"/>
  <c r="C38" i="8"/>
  <c r="C40" i="7"/>
  <c r="D40" i="7"/>
  <c r="F37" i="2"/>
  <c r="H37" i="2" s="1"/>
  <c r="G37" i="2"/>
  <c r="I37" i="2" s="1"/>
  <c r="C38" i="2" a="1"/>
  <c r="C37" i="4"/>
  <c r="E37" i="4"/>
  <c r="D37" i="4"/>
  <c r="E40" i="7" l="1"/>
  <c r="G40" i="7" s="1"/>
  <c r="F40" i="7"/>
  <c r="H40" i="7" s="1"/>
  <c r="E38" i="8"/>
  <c r="G38" i="8" s="1"/>
  <c r="C39" i="8" a="1"/>
  <c r="F38" i="8"/>
  <c r="H38" i="8" s="1"/>
  <c r="C41" i="7" a="1"/>
  <c r="C38" i="2"/>
  <c r="D38" i="2"/>
  <c r="E38" i="2"/>
  <c r="G37" i="4"/>
  <c r="I37" i="4" s="1"/>
  <c r="F37" i="4"/>
  <c r="H37" i="4" s="1"/>
  <c r="C38" i="4" a="1"/>
  <c r="D39" i="8" l="1"/>
  <c r="C39" i="8"/>
  <c r="D41" i="7"/>
  <c r="C41" i="7"/>
  <c r="G38" i="2"/>
  <c r="I38" i="2" s="1"/>
  <c r="F38" i="2"/>
  <c r="H38" i="2" s="1"/>
  <c r="C39" i="2" a="1"/>
  <c r="E38" i="4"/>
  <c r="D38" i="4"/>
  <c r="C38" i="4"/>
  <c r="C42" i="7" l="1" a="1"/>
  <c r="F41" i="7"/>
  <c r="H41" i="7" s="1"/>
  <c r="E41" i="7"/>
  <c r="G41" i="7" s="1"/>
  <c r="F39" i="8"/>
  <c r="H39" i="8" s="1"/>
  <c r="E39" i="8"/>
  <c r="G39" i="8" s="1"/>
  <c r="C40" i="8" a="1"/>
  <c r="C42" i="7"/>
  <c r="D42" i="7"/>
  <c r="C39" i="2"/>
  <c r="D39" i="2"/>
  <c r="E39" i="2"/>
  <c r="C39" i="4" a="1"/>
  <c r="G38" i="4"/>
  <c r="I38" i="4" s="1"/>
  <c r="F38" i="4"/>
  <c r="H38" i="4" s="1"/>
  <c r="E42" i="7" l="1"/>
  <c r="G42" i="7" s="1"/>
  <c r="F42" i="7"/>
  <c r="H42" i="7" s="1"/>
  <c r="D40" i="8"/>
  <c r="C40" i="8"/>
  <c r="C43" i="7" a="1"/>
  <c r="C40" i="2" a="1"/>
  <c r="C40" i="2" s="1"/>
  <c r="F39" i="2"/>
  <c r="H39" i="2" s="1"/>
  <c r="G39" i="2"/>
  <c r="I39" i="2" s="1"/>
  <c r="E39" i="4"/>
  <c r="C39" i="4"/>
  <c r="D39" i="4"/>
  <c r="C40" i="4" l="1" a="1"/>
  <c r="F40" i="8"/>
  <c r="H40" i="8" s="1"/>
  <c r="E40" i="8"/>
  <c r="G40" i="8" s="1"/>
  <c r="C41" i="8" a="1"/>
  <c r="C43" i="7"/>
  <c r="D43" i="7"/>
  <c r="D40" i="2"/>
  <c r="E40" i="2"/>
  <c r="G40" i="2"/>
  <c r="I40" i="2" s="1"/>
  <c r="G39" i="4"/>
  <c r="I39" i="4" s="1"/>
  <c r="F39" i="4"/>
  <c r="H39" i="4" s="1"/>
  <c r="F43" i="7" l="1"/>
  <c r="H43" i="7" s="1"/>
  <c r="E43" i="7"/>
  <c r="G43" i="7" s="1"/>
  <c r="C40" i="4"/>
  <c r="E40" i="4"/>
  <c r="D40" i="4"/>
  <c r="F40" i="4" s="1"/>
  <c r="H40" i="4" s="1"/>
  <c r="D41" i="8"/>
  <c r="C41" i="8"/>
  <c r="F40" i="2"/>
  <c r="H40" i="2" s="1"/>
  <c r="C44" i="7" a="1"/>
  <c r="C41" i="2" a="1"/>
  <c r="G40" i="4" l="1"/>
  <c r="I40" i="4" s="1"/>
  <c r="C41" i="4" a="1"/>
  <c r="F41" i="8"/>
  <c r="H41" i="8" s="1"/>
  <c r="E41" i="8"/>
  <c r="G41" i="8" s="1"/>
  <c r="C42" i="8" a="1"/>
  <c r="D44" i="7"/>
  <c r="C44" i="7"/>
  <c r="C41" i="2"/>
  <c r="E41" i="2"/>
  <c r="D41" i="2"/>
  <c r="C45" i="7" l="1" a="1"/>
  <c r="D45" i="7" s="1"/>
  <c r="E44" i="7"/>
  <c r="G44" i="7" s="1"/>
  <c r="F44" i="7"/>
  <c r="H44" i="7" s="1"/>
  <c r="C41" i="4"/>
  <c r="D41" i="4"/>
  <c r="E41" i="4"/>
  <c r="D42" i="8"/>
  <c r="C42" i="8"/>
  <c r="C45" i="7"/>
  <c r="F41" i="2"/>
  <c r="H41" i="2" s="1"/>
  <c r="G41" i="2"/>
  <c r="I41" i="2" s="1"/>
  <c r="C42" i="2" a="1"/>
  <c r="F45" i="7" l="1"/>
  <c r="H45" i="7" s="1"/>
  <c r="E45" i="7"/>
  <c r="G45" i="7" s="1"/>
  <c r="G41" i="4"/>
  <c r="I41" i="4" s="1"/>
  <c r="F41" i="4"/>
  <c r="H41" i="4" s="1"/>
  <c r="C42" i="4" a="1"/>
  <c r="C43" i="8" a="1"/>
  <c r="F42" i="8"/>
  <c r="H42" i="8" s="1"/>
  <c r="E42" i="8"/>
  <c r="G42" i="8" s="1"/>
  <c r="C46" i="7" a="1"/>
  <c r="C42" i="2"/>
  <c r="D42" i="2"/>
  <c r="E42" i="2"/>
  <c r="C42" i="4" l="1"/>
  <c r="D42" i="4"/>
  <c r="E42" i="4"/>
  <c r="D43" i="8"/>
  <c r="C43" i="8"/>
  <c r="C46" i="7"/>
  <c r="D46" i="7"/>
  <c r="F42" i="2"/>
  <c r="H42" i="2" s="1"/>
  <c r="C43" i="2" a="1"/>
  <c r="G42" i="2"/>
  <c r="I42" i="2" s="1"/>
  <c r="E46" i="7" l="1"/>
  <c r="G46" i="7" s="1"/>
  <c r="F46" i="7"/>
  <c r="H46" i="7" s="1"/>
  <c r="G42" i="4"/>
  <c r="I42" i="4" s="1"/>
  <c r="F42" i="4"/>
  <c r="H42" i="4" s="1"/>
  <c r="C43" i="4" a="1"/>
  <c r="C44" i="8" a="1"/>
  <c r="F43" i="8"/>
  <c r="H43" i="8" s="1"/>
  <c r="E43" i="8"/>
  <c r="G43" i="8" s="1"/>
  <c r="C47" i="7" a="1"/>
  <c r="C43" i="2"/>
  <c r="D43" i="2"/>
  <c r="E43" i="2"/>
  <c r="C43" i="4" l="1"/>
  <c r="E43" i="4"/>
  <c r="D43" i="4"/>
  <c r="C44" i="8"/>
  <c r="D44" i="8"/>
  <c r="C47" i="7"/>
  <c r="D47" i="7"/>
  <c r="F43" i="2"/>
  <c r="H43" i="2" s="1"/>
  <c r="C44" i="2" a="1"/>
  <c r="G43" i="2"/>
  <c r="I43" i="2" s="1"/>
  <c r="F47" i="7" l="1"/>
  <c r="H47" i="7" s="1"/>
  <c r="E47" i="7"/>
  <c r="G47" i="7" s="1"/>
  <c r="G43" i="4"/>
  <c r="I43" i="4" s="1"/>
  <c r="C44" i="4" a="1"/>
  <c r="F43" i="4"/>
  <c r="H43" i="4" s="1"/>
  <c r="C45" i="8" a="1"/>
  <c r="F44" i="8"/>
  <c r="H44" i="8" s="1"/>
  <c r="E44" i="8"/>
  <c r="G44" i="8" s="1"/>
  <c r="C48" i="7" a="1"/>
  <c r="C44" i="2"/>
  <c r="E44" i="2"/>
  <c r="D44" i="2"/>
  <c r="C44" i="4" l="1"/>
  <c r="E44" i="4"/>
  <c r="D44" i="4"/>
  <c r="D45" i="8"/>
  <c r="C45" i="8"/>
  <c r="D48" i="7"/>
  <c r="C48" i="7"/>
  <c r="F44" i="2"/>
  <c r="H44" i="2" s="1"/>
  <c r="G44" i="2"/>
  <c r="I44" i="2" s="1"/>
  <c r="C45" i="2" a="1"/>
  <c r="C49" i="7" l="1" a="1"/>
  <c r="E48" i="7"/>
  <c r="G48" i="7" s="1"/>
  <c r="F48" i="7"/>
  <c r="H48" i="7" s="1"/>
  <c r="F44" i="4"/>
  <c r="H44" i="4" s="1"/>
  <c r="C45" i="4" a="1"/>
  <c r="G44" i="4"/>
  <c r="I44" i="4" s="1"/>
  <c r="C46" i="8" a="1"/>
  <c r="F45" i="8"/>
  <c r="H45" i="8" s="1"/>
  <c r="E45" i="8"/>
  <c r="G45" i="8" s="1"/>
  <c r="D49" i="7"/>
  <c r="C49" i="7"/>
  <c r="C45" i="2"/>
  <c r="E45" i="2"/>
  <c r="D45" i="2"/>
  <c r="F49" i="7" l="1"/>
  <c r="H49" i="7" s="1"/>
  <c r="E49" i="7"/>
  <c r="G49" i="7" s="1"/>
  <c r="C45" i="4"/>
  <c r="E45" i="4"/>
  <c r="D45" i="4"/>
  <c r="D46" i="8"/>
  <c r="C46" i="8"/>
  <c r="F45" i="2"/>
  <c r="H45" i="2" s="1"/>
  <c r="G45" i="2"/>
  <c r="I45" i="2" s="1"/>
  <c r="C46" i="2" a="1"/>
  <c r="F45" i="4" l="1"/>
  <c r="H45" i="4" s="1"/>
  <c r="G45" i="4"/>
  <c r="I45" i="4" s="1"/>
  <c r="C46" i="4" a="1"/>
  <c r="E46" i="8"/>
  <c r="G46" i="8" s="1"/>
  <c r="C47" i="8" a="1"/>
  <c r="F46" i="8"/>
  <c r="H46" i="8" s="1"/>
  <c r="C46" i="2"/>
  <c r="E46" i="2"/>
  <c r="D46" i="2"/>
  <c r="C46" i="4" l="1"/>
  <c r="E46" i="4"/>
  <c r="D46" i="4"/>
  <c r="D47" i="8"/>
  <c r="C47" i="8"/>
  <c r="G46" i="2"/>
  <c r="I46" i="2" s="1"/>
  <c r="F46" i="2"/>
  <c r="H46" i="2" s="1"/>
  <c r="C47" i="2" a="1"/>
  <c r="C47" i="4" l="1" a="1"/>
  <c r="G46" i="4"/>
  <c r="I46" i="4" s="1"/>
  <c r="F46" i="4"/>
  <c r="H46" i="4" s="1"/>
  <c r="F47" i="8"/>
  <c r="H47" i="8" s="1"/>
  <c r="E47" i="8"/>
  <c r="G47" i="8" s="1"/>
  <c r="C48" i="8" a="1"/>
  <c r="C47" i="2"/>
  <c r="D47" i="2"/>
  <c r="E47" i="2"/>
  <c r="D47" i="4" l="1"/>
  <c r="C47" i="4"/>
  <c r="E47" i="4"/>
  <c r="D48" i="8"/>
  <c r="C48" i="8"/>
  <c r="C48" i="2" a="1"/>
  <c r="F47" i="2"/>
  <c r="H47" i="2" s="1"/>
  <c r="G47" i="2"/>
  <c r="I47" i="2" s="1"/>
  <c r="F47" i="4" l="1"/>
  <c r="H47" i="4" s="1"/>
  <c r="G47" i="4"/>
  <c r="I47" i="4" s="1"/>
  <c r="C48" i="4" a="1"/>
  <c r="F48" i="8"/>
  <c r="H48" i="8" s="1"/>
  <c r="E48" i="8"/>
  <c r="G48" i="8" s="1"/>
  <c r="C49" i="8" a="1"/>
  <c r="C48" i="2"/>
  <c r="E48" i="2"/>
  <c r="D48" i="2"/>
  <c r="C48" i="4" l="1"/>
  <c r="E48" i="4"/>
  <c r="D48" i="4"/>
  <c r="D49" i="8"/>
  <c r="C49" i="8"/>
  <c r="C49" i="2" a="1"/>
  <c r="G48" i="2"/>
  <c r="I48" i="2" s="1"/>
  <c r="F48" i="2"/>
  <c r="H48" i="2" s="1"/>
  <c r="C49" i="4" l="1" a="1"/>
  <c r="G48" i="4"/>
  <c r="I48" i="4" s="1"/>
  <c r="F48" i="4"/>
  <c r="H48" i="4" s="1"/>
  <c r="F49" i="8"/>
  <c r="H49" i="8" s="1"/>
  <c r="E49" i="8"/>
  <c r="G49" i="8" s="1"/>
  <c r="C49" i="2"/>
  <c r="E49" i="2"/>
  <c r="D49" i="2"/>
  <c r="F49" i="2" l="1"/>
  <c r="H49" i="2" s="1"/>
  <c r="C49" i="4"/>
  <c r="E49" i="4"/>
  <c r="D49" i="4"/>
  <c r="G49" i="2"/>
  <c r="I49" i="2" s="1"/>
  <c r="F49" i="4" l="1"/>
  <c r="H49" i="4" s="1"/>
  <c r="G49" i="4"/>
  <c r="I49" i="4" s="1"/>
</calcChain>
</file>

<file path=xl/comments1.xml><?xml version="1.0" encoding="utf-8"?>
<comments xmlns="http://schemas.openxmlformats.org/spreadsheetml/2006/main">
  <authors>
    <author>Santiago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Introduzca los valores de la matriz de coeficientes del sistema.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Introduzca los valores del vector de términos independientes.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Introduzca los valores del vector inicial.</t>
        </r>
      </text>
    </comment>
  </commentList>
</comments>
</file>

<file path=xl/comments2.xml><?xml version="1.0" encoding="utf-8"?>
<comments xmlns="http://schemas.openxmlformats.org/spreadsheetml/2006/main">
  <authors>
    <author>Santiago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Introduzca los valores de la matriz de coeficientes del sistema.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Introduzca los valores del vector de términos independientes.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Introduzca los valores del vector inicial.</t>
        </r>
      </text>
    </comment>
  </commentList>
</comments>
</file>

<file path=xl/comments3.xml><?xml version="1.0" encoding="utf-8"?>
<comments xmlns="http://schemas.openxmlformats.org/spreadsheetml/2006/main">
  <authors>
    <author>Santiago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Introduzca los valores de la matriz de coeficientes del sistema.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Introduzca los valores del vector de términos independientes.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Introduzca los valores del vector inicial.</t>
        </r>
      </text>
    </comment>
  </commentList>
</comments>
</file>

<file path=xl/comments4.xml><?xml version="1.0" encoding="utf-8"?>
<comments xmlns="http://schemas.openxmlformats.org/spreadsheetml/2006/main">
  <authors>
    <author>Santiago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Introduzca los valores de la matriz de coeficientes del sistema.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Introduzca los valores del vector de términos independientes.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Introduzca los valores del vector inicial.</t>
        </r>
      </text>
    </comment>
  </commentList>
</comments>
</file>

<file path=xl/sharedStrings.xml><?xml version="1.0" encoding="utf-8"?>
<sst xmlns="http://schemas.openxmlformats.org/spreadsheetml/2006/main" count="100" uniqueCount="28">
  <si>
    <t>U=</t>
  </si>
  <si>
    <t>A=</t>
  </si>
  <si>
    <t>Método Iterativo de Jacobi para Matrices de 3x3</t>
  </si>
  <si>
    <t>B=</t>
  </si>
  <si>
    <t>Despomponemos la matriz A = D - L - U para poder hallar la matriz T y C de Jacobi</t>
  </si>
  <si>
    <t>D=</t>
  </si>
  <si>
    <t>L=</t>
  </si>
  <si>
    <t>(L+U)=</t>
  </si>
  <si>
    <t>C=</t>
  </si>
  <si>
    <t>T=</t>
  </si>
  <si>
    <t>i</t>
  </si>
  <si>
    <t>Introduzca el sistema de ecuaciones lineales en la forma A.X = B</t>
  </si>
  <si>
    <t>Norma - 2</t>
  </si>
  <si>
    <t>Norma - Inf.</t>
  </si>
  <si>
    <t>Método Iterativo de Gauss Seidel para Matrices de 3x3</t>
  </si>
  <si>
    <t>Despomponemos la matriz A = D - L - U para poder hallar la matriz T y C de Gauss Seidel</t>
  </si>
  <si>
    <t>Cantidad de decimales:</t>
  </si>
  <si>
    <t>(D-L)=</t>
  </si>
  <si>
    <r>
      <t>(D-L)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=</t>
    </r>
  </si>
  <si>
    <r>
      <t>|| X</t>
    </r>
    <r>
      <rPr>
        <b/>
        <vertAlign val="superscript"/>
        <sz val="11"/>
        <color theme="1"/>
        <rFont val="Calibri"/>
        <family val="2"/>
        <scheme val="minor"/>
      </rPr>
      <t>i+1</t>
    </r>
    <r>
      <rPr>
        <b/>
        <sz val="11"/>
        <color theme="1"/>
        <rFont val="Calibri"/>
        <family val="2"/>
        <scheme val="minor"/>
      </rPr>
      <t xml:space="preserve"> - X</t>
    </r>
    <r>
      <rPr>
        <b/>
        <vertAlign val="super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||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</si>
  <si>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i</t>
    </r>
  </si>
  <si>
    <r>
      <t>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=</t>
    </r>
  </si>
  <si>
    <r>
      <t>Considerando el proceso iterativo: X</t>
    </r>
    <r>
      <rPr>
        <vertAlign val="superscript"/>
        <sz val="11"/>
        <color theme="1"/>
        <rFont val="Calibri"/>
        <family val="2"/>
        <scheme val="minor"/>
      </rPr>
      <t>(n)</t>
    </r>
    <r>
      <rPr>
        <sz val="11"/>
        <color theme="1"/>
        <rFont val="Calibri"/>
        <family val="2"/>
        <scheme val="minor"/>
      </rPr>
      <t xml:space="preserve"> = TX</t>
    </r>
    <r>
      <rPr>
        <vertAlign val="superscript"/>
        <sz val="11"/>
        <color theme="1"/>
        <rFont val="Calibri"/>
        <family val="2"/>
        <scheme val="minor"/>
      </rPr>
      <t>(n-1)</t>
    </r>
    <r>
      <rPr>
        <sz val="11"/>
        <color theme="1"/>
        <rFont val="Calibri"/>
        <family val="2"/>
        <scheme val="minor"/>
      </rPr>
      <t>+C</t>
    </r>
  </si>
  <si>
    <r>
      <t>Indique el vector inicial:     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</si>
  <si>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t xml:space="preserve">La matriz A es diagonalmente dominante: </t>
  </si>
  <si>
    <t>Criterio de paro</t>
  </si>
  <si>
    <t xml:space="preserve">Cota de error: </t>
  </si>
  <si>
    <t>Método Iterativo de Jacobi para Matrices de 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</si>
</sst>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 applyAlignment="1">
      <alignment horizontal="center" shrinkToFit="1"/>
    </xf>
    <xf numFmtId="0" fontId="0" fillId="0" borderId="0" xfId="0" applyFont="1"/>
    <xf numFmtId="0" fontId="0" fillId="5" borderId="1" xfId="0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shrinkToFit="1"/>
    </xf>
    <xf numFmtId="0" fontId="0" fillId="0" borderId="7" xfId="0" applyFill="1" applyBorder="1" applyAlignment="1">
      <alignment horizontal="center"/>
    </xf>
    <xf numFmtId="0" fontId="0" fillId="0" borderId="24" xfId="0" applyFill="1" applyBorder="1" applyAlignment="1">
      <alignment horizontal="center" shrinkToFi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Border="1" applyAlignment="1">
      <alignment horizontal="left"/>
    </xf>
    <xf numFmtId="0" fontId="1" fillId="6" borderId="12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49"/>
  <sheetViews>
    <sheetView workbookViewId="0">
      <selection activeCell="B26" sqref="B26:D26"/>
    </sheetView>
  </sheetViews>
  <sheetFormatPr baseColWidth="10" defaultColWidth="9.140625" defaultRowHeight="15" x14ac:dyDescent="0.25"/>
  <cols>
    <col min="5" max="5" width="11" customWidth="1"/>
    <col min="6" max="6" width="13.28515625" customWidth="1"/>
    <col min="7" max="7" width="12.42578125" customWidth="1"/>
    <col min="8" max="8" width="12.140625" customWidth="1"/>
    <col min="9" max="9" width="12.5703125" customWidth="1"/>
    <col min="10" max="10" width="10.140625" customWidth="1"/>
    <col min="11" max="11" width="11" customWidth="1"/>
  </cols>
  <sheetData>
    <row r="2" spans="2:13" x14ac:dyDescent="0.25">
      <c r="B2" s="41" t="s">
        <v>27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4" spans="2:13" x14ac:dyDescent="0.25">
      <c r="B4" t="s">
        <v>11</v>
      </c>
    </row>
    <row r="6" spans="2:13" x14ac:dyDescent="0.25">
      <c r="C6" s="13">
        <v>2</v>
      </c>
      <c r="D6" s="13">
        <v>1</v>
      </c>
      <c r="E6" s="34"/>
      <c r="G6" s="13">
        <v>1</v>
      </c>
      <c r="H6" s="3"/>
      <c r="I6" s="3"/>
    </row>
    <row r="7" spans="2:13" x14ac:dyDescent="0.25">
      <c r="B7" s="4" t="s">
        <v>1</v>
      </c>
      <c r="C7" s="13">
        <v>2</v>
      </c>
      <c r="D7" s="13">
        <v>4</v>
      </c>
      <c r="E7" s="34"/>
      <c r="F7" s="4" t="s">
        <v>3</v>
      </c>
      <c r="G7" s="13">
        <v>2</v>
      </c>
      <c r="H7" s="3"/>
      <c r="I7" s="42" t="s">
        <v>24</v>
      </c>
      <c r="J7" s="42"/>
      <c r="K7" s="42"/>
      <c r="L7" s="43"/>
      <c r="M7" s="26" t="str">
        <f>IF(AND(ABS(C6)&gt;=ABS(D6),ABS(D7)&gt;=ABS(C7)),"SI","No")</f>
        <v>SI</v>
      </c>
    </row>
    <row r="8" spans="2:13" x14ac:dyDescent="0.25">
      <c r="B8" s="35"/>
      <c r="C8" s="34"/>
      <c r="D8" s="34"/>
      <c r="E8" s="34"/>
      <c r="F8" s="35"/>
      <c r="G8" s="34"/>
      <c r="H8" s="3"/>
      <c r="I8" s="3"/>
    </row>
    <row r="10" spans="2:13" x14ac:dyDescent="0.25">
      <c r="B10" t="s">
        <v>4</v>
      </c>
    </row>
    <row r="11" spans="2:13" x14ac:dyDescent="0.25">
      <c r="I11" s="35"/>
      <c r="M11" s="35"/>
    </row>
    <row r="12" spans="2:13" x14ac:dyDescent="0.25">
      <c r="C12" s="8">
        <f>C6</f>
        <v>2</v>
      </c>
      <c r="D12" s="8">
        <v>0</v>
      </c>
      <c r="E12" s="34"/>
      <c r="G12" s="8">
        <v>0</v>
      </c>
      <c r="H12" s="8">
        <v>0</v>
      </c>
      <c r="I12" s="34"/>
      <c r="K12" s="8">
        <v>0</v>
      </c>
      <c r="L12" s="8">
        <f>-D6</f>
        <v>-1</v>
      </c>
      <c r="M12" s="34"/>
    </row>
    <row r="13" spans="2:13" x14ac:dyDescent="0.25">
      <c r="B13" s="4" t="s">
        <v>5</v>
      </c>
      <c r="C13" s="8">
        <v>0</v>
      </c>
      <c r="D13" s="8">
        <f>D7</f>
        <v>4</v>
      </c>
      <c r="E13" s="34"/>
      <c r="F13" s="4" t="s">
        <v>6</v>
      </c>
      <c r="G13" s="8">
        <f>-C7</f>
        <v>-2</v>
      </c>
      <c r="H13" s="8">
        <v>0</v>
      </c>
      <c r="I13" s="34"/>
      <c r="J13" s="4" t="s">
        <v>0</v>
      </c>
      <c r="K13" s="8">
        <v>0</v>
      </c>
      <c r="L13" s="8">
        <v>0</v>
      </c>
      <c r="M13" s="34"/>
    </row>
    <row r="14" spans="2:13" x14ac:dyDescent="0.25">
      <c r="C14" s="34"/>
      <c r="D14" s="34"/>
      <c r="E14" s="34"/>
      <c r="G14" s="34"/>
      <c r="H14" s="34"/>
      <c r="I14" s="34"/>
      <c r="K14" s="34"/>
      <c r="L14" s="34"/>
      <c r="M14" s="34"/>
    </row>
    <row r="15" spans="2:13" x14ac:dyDescent="0.25">
      <c r="C15" s="3"/>
      <c r="D15" s="3"/>
      <c r="E15" s="3"/>
      <c r="G15" s="3"/>
      <c r="H15" s="3"/>
      <c r="I15" s="35"/>
      <c r="K15" s="3"/>
      <c r="L15" s="3"/>
      <c r="M15" s="35"/>
    </row>
    <row r="16" spans="2:13" x14ac:dyDescent="0.25">
      <c r="C16" s="24">
        <f t="array" ref="C16:D17">ROUND(MINVERSE(C12:D13),J26)</f>
        <v>0.5</v>
      </c>
      <c r="D16" s="24">
        <v>0</v>
      </c>
      <c r="E16" s="36"/>
      <c r="G16" s="8">
        <f t="array" ref="G16:H17">G12:H13+K12:L13</f>
        <v>0</v>
      </c>
      <c r="H16" s="8">
        <v>-1</v>
      </c>
      <c r="I16" s="34"/>
      <c r="K16" s="3"/>
      <c r="L16" s="3"/>
      <c r="M16" s="35"/>
    </row>
    <row r="17" spans="2:13" ht="17.25" x14ac:dyDescent="0.25">
      <c r="B17" s="4" t="s">
        <v>21</v>
      </c>
      <c r="C17" s="24">
        <v>0</v>
      </c>
      <c r="D17" s="24">
        <v>0.25</v>
      </c>
      <c r="E17" s="36"/>
      <c r="F17" s="4" t="s">
        <v>7</v>
      </c>
      <c r="G17" s="8">
        <v>-2</v>
      </c>
      <c r="H17" s="8">
        <v>0</v>
      </c>
      <c r="I17" s="34"/>
      <c r="K17" s="3"/>
      <c r="L17" s="3"/>
      <c r="M17" s="3"/>
    </row>
    <row r="18" spans="2:13" x14ac:dyDescent="0.25">
      <c r="C18" s="36"/>
      <c r="D18" s="36"/>
      <c r="E18" s="36"/>
      <c r="G18" s="34"/>
      <c r="H18" s="34"/>
      <c r="I18" s="34"/>
      <c r="K18" s="3"/>
      <c r="L18" s="3"/>
      <c r="M18" s="3"/>
    </row>
    <row r="19" spans="2:13" x14ac:dyDescent="0.25">
      <c r="E19" s="35"/>
    </row>
    <row r="20" spans="2:13" x14ac:dyDescent="0.25">
      <c r="C20" s="24">
        <f t="array" ref="C20:D21">ROUND(MMULT(C16:D17,G16:H17),J26)</f>
        <v>0</v>
      </c>
      <c r="D20" s="24">
        <v>-0.5</v>
      </c>
      <c r="E20" s="36"/>
      <c r="G20" s="24">
        <f t="array" ref="G20:G21">ROUND(MMULT(C16:D17,G6:G7),J26)</f>
        <v>0.5</v>
      </c>
      <c r="H20" s="6"/>
      <c r="I20" s="3"/>
    </row>
    <row r="21" spans="2:13" x14ac:dyDescent="0.25">
      <c r="B21" s="4" t="s">
        <v>9</v>
      </c>
      <c r="C21" s="24">
        <v>-0.5</v>
      </c>
      <c r="D21" s="24">
        <v>0</v>
      </c>
      <c r="E21" s="36"/>
      <c r="F21" s="4" t="s">
        <v>8</v>
      </c>
      <c r="G21" s="24">
        <v>0.5</v>
      </c>
      <c r="H21" s="6"/>
      <c r="I21" s="3"/>
    </row>
    <row r="22" spans="2:13" x14ac:dyDescent="0.25">
      <c r="B22" s="35"/>
      <c r="C22" s="36"/>
      <c r="D22" s="36"/>
      <c r="E22" s="36"/>
      <c r="G22" s="38"/>
      <c r="H22" s="3"/>
      <c r="I22" s="3"/>
    </row>
    <row r="23" spans="2:13" x14ac:dyDescent="0.25">
      <c r="G23" s="2"/>
    </row>
    <row r="24" spans="2:13" ht="17.25" x14ac:dyDescent="0.25">
      <c r="B24" s="25" t="s">
        <v>22</v>
      </c>
    </row>
    <row r="26" spans="2:13" ht="17.25" x14ac:dyDescent="0.25">
      <c r="B26" s="44" t="s">
        <v>23</v>
      </c>
      <c r="C26" s="44"/>
      <c r="D26" s="44"/>
      <c r="E26" s="13">
        <v>1</v>
      </c>
      <c r="F26" s="13">
        <v>1</v>
      </c>
      <c r="G26" s="37"/>
      <c r="I26" s="1" t="s">
        <v>16</v>
      </c>
      <c r="J26" s="13">
        <v>5</v>
      </c>
      <c r="L26" s="1" t="s">
        <v>26</v>
      </c>
      <c r="M26" s="13">
        <v>1E-4</v>
      </c>
    </row>
    <row r="27" spans="2:13" ht="15.75" thickBot="1" x14ac:dyDescent="0.3"/>
    <row r="28" spans="2:13" ht="18" thickBot="1" x14ac:dyDescent="0.3">
      <c r="B28" s="27" t="s">
        <v>10</v>
      </c>
      <c r="C28" s="45" t="s">
        <v>20</v>
      </c>
      <c r="D28" s="46"/>
      <c r="E28" s="45" t="s">
        <v>19</v>
      </c>
      <c r="F28" s="47"/>
      <c r="G28" s="45" t="s">
        <v>25</v>
      </c>
      <c r="H28" s="47"/>
      <c r="I28" s="39"/>
    </row>
    <row r="29" spans="2:13" ht="15.75" thickBot="1" x14ac:dyDescent="0.3">
      <c r="B29" s="15">
        <v>0</v>
      </c>
      <c r="C29" s="10">
        <f>E26</f>
        <v>1</v>
      </c>
      <c r="D29" s="11">
        <f t="shared" ref="D29" si="0">F26</f>
        <v>1</v>
      </c>
      <c r="E29" s="14" t="s">
        <v>12</v>
      </c>
      <c r="F29" s="14" t="s">
        <v>13</v>
      </c>
      <c r="G29" s="14" t="s">
        <v>12</v>
      </c>
      <c r="H29" s="14" t="s">
        <v>13</v>
      </c>
      <c r="I29" s="3"/>
    </row>
    <row r="30" spans="2:13" x14ac:dyDescent="0.25">
      <c r="B30" s="16">
        <v>1</v>
      </c>
      <c r="C30" s="9">
        <f t="array" ref="C30:D30">ROUND((TRANSPOSE(MMULT($C$20:$D$21,TRANSPOSE(C29:D29)))+TRANSPOSE($G$20:$G$21)),$J$26)</f>
        <v>0</v>
      </c>
      <c r="D30" s="5">
        <v>0</v>
      </c>
      <c r="E30" s="21">
        <f>ROUND(SQRT(SUMSQ(C30-C29,D30-D29)),$J$26)</f>
        <v>1.41421</v>
      </c>
      <c r="F30" s="21">
        <f>ROUND(MAX(ABS(C30-C29),ABS(D30-D29)),$J$26)</f>
        <v>1</v>
      </c>
      <c r="G30" s="21" t="str">
        <f>IF(E30&gt;$M$26,"Sigo","Paro")</f>
        <v>Sigo</v>
      </c>
      <c r="H30" s="21" t="str">
        <f>IF(F30&gt;$M$26,"Sigo","Paro")</f>
        <v>Sigo</v>
      </c>
      <c r="I30" s="3"/>
    </row>
    <row r="31" spans="2:13" x14ac:dyDescent="0.25">
      <c r="B31" s="16">
        <v>2</v>
      </c>
      <c r="C31" s="9">
        <f t="array" ref="C31:D31">ROUND((TRANSPOSE(MMULT($C$20:$D$21,TRANSPOSE(C30:D30)))+TRANSPOSE($G$20:$G$21)),$J$26)</f>
        <v>0.5</v>
      </c>
      <c r="D31" s="5">
        <v>0.5</v>
      </c>
      <c r="E31" s="21">
        <f t="shared" ref="E31:E49" si="1">ROUND(SQRT(SUMSQ(C31-C30,D31-D30)),$J$26)</f>
        <v>0.70711000000000002</v>
      </c>
      <c r="F31" s="21">
        <f t="shared" ref="F31:F49" si="2">ROUND(MAX(ABS(C31-C30),ABS(D31-D30)),$J$26)</f>
        <v>0.5</v>
      </c>
      <c r="G31" s="21" t="str">
        <f t="shared" ref="G31:G49" si="3">IF(E31&gt;$M$26,"Sigo","Paro")</f>
        <v>Sigo</v>
      </c>
      <c r="H31" s="21" t="str">
        <f t="shared" ref="H31:H49" si="4">IF(F31&gt;$M$26,"Sigo","Paro")</f>
        <v>Sigo</v>
      </c>
      <c r="I31" s="33"/>
    </row>
    <row r="32" spans="2:13" x14ac:dyDescent="0.25">
      <c r="B32" s="16">
        <v>3</v>
      </c>
      <c r="C32" s="9">
        <f t="array" ref="C32:D32">ROUND((TRANSPOSE(MMULT($C$20:$D$21,TRANSPOSE(C31:D31)))+TRANSPOSE($G$20:$G$21)),$J$26)</f>
        <v>0.25</v>
      </c>
      <c r="D32" s="5">
        <v>0.25</v>
      </c>
      <c r="E32" s="21">
        <f t="shared" si="1"/>
        <v>0.35354999999999998</v>
      </c>
      <c r="F32" s="21">
        <f t="shared" si="2"/>
        <v>0.25</v>
      </c>
      <c r="G32" s="21" t="str">
        <f t="shared" si="3"/>
        <v>Sigo</v>
      </c>
      <c r="H32" s="21" t="str">
        <f t="shared" si="4"/>
        <v>Sigo</v>
      </c>
      <c r="I32" s="33"/>
    </row>
    <row r="33" spans="2:9" x14ac:dyDescent="0.25">
      <c r="B33" s="16">
        <v>4</v>
      </c>
      <c r="C33" s="9">
        <f t="array" ref="C33:D33">ROUND((TRANSPOSE(MMULT($C$20:$D$21,TRANSPOSE(C32:D32)))+TRANSPOSE($G$20:$G$21)),$J$26)</f>
        <v>0.375</v>
      </c>
      <c r="D33" s="5">
        <v>0.375</v>
      </c>
      <c r="E33" s="21">
        <f t="shared" si="1"/>
        <v>0.17677999999999999</v>
      </c>
      <c r="F33" s="21">
        <f t="shared" si="2"/>
        <v>0.125</v>
      </c>
      <c r="G33" s="21" t="str">
        <f t="shared" si="3"/>
        <v>Sigo</v>
      </c>
      <c r="H33" s="21" t="str">
        <f t="shared" si="4"/>
        <v>Sigo</v>
      </c>
      <c r="I33" s="33"/>
    </row>
    <row r="34" spans="2:9" x14ac:dyDescent="0.25">
      <c r="B34" s="16">
        <v>5</v>
      </c>
      <c r="C34" s="9">
        <f t="array" ref="C34:D34">ROUND((TRANSPOSE(MMULT($C$20:$D$21,TRANSPOSE(C33:D33)))+TRANSPOSE($G$20:$G$21)),$J$26)</f>
        <v>0.3125</v>
      </c>
      <c r="D34" s="5">
        <v>0.3125</v>
      </c>
      <c r="E34" s="21">
        <f t="shared" si="1"/>
        <v>8.8389999999999996E-2</v>
      </c>
      <c r="F34" s="21">
        <f t="shared" si="2"/>
        <v>6.25E-2</v>
      </c>
      <c r="G34" s="21" t="str">
        <f t="shared" si="3"/>
        <v>Sigo</v>
      </c>
      <c r="H34" s="21" t="str">
        <f t="shared" si="4"/>
        <v>Sigo</v>
      </c>
      <c r="I34" s="33"/>
    </row>
    <row r="35" spans="2:9" x14ac:dyDescent="0.25">
      <c r="B35" s="16">
        <v>6</v>
      </c>
      <c r="C35" s="9">
        <f t="array" ref="C35:D35">ROUND((TRANSPOSE(MMULT($C$20:$D$21,TRANSPOSE(C34:D34)))+TRANSPOSE($G$20:$G$21)),$J$26)</f>
        <v>0.34375</v>
      </c>
      <c r="D35" s="5">
        <v>0.34375</v>
      </c>
      <c r="E35" s="21">
        <f t="shared" si="1"/>
        <v>4.419E-2</v>
      </c>
      <c r="F35" s="21">
        <f t="shared" si="2"/>
        <v>3.125E-2</v>
      </c>
      <c r="G35" s="21" t="str">
        <f t="shared" si="3"/>
        <v>Sigo</v>
      </c>
      <c r="H35" s="21" t="str">
        <f t="shared" si="4"/>
        <v>Sigo</v>
      </c>
      <c r="I35" s="33"/>
    </row>
    <row r="36" spans="2:9" x14ac:dyDescent="0.25">
      <c r="B36" s="16">
        <v>7</v>
      </c>
      <c r="C36" s="9">
        <f t="array" ref="C36:D36">ROUND((TRANSPOSE(MMULT($C$20:$D$21,TRANSPOSE(C35:D35)))+TRANSPOSE($G$20:$G$21)),$J$26)</f>
        <v>0.32812999999999998</v>
      </c>
      <c r="D36" s="5">
        <v>0.32812999999999998</v>
      </c>
      <c r="E36" s="21">
        <f t="shared" si="1"/>
        <v>2.2089999999999999E-2</v>
      </c>
      <c r="F36" s="21">
        <f t="shared" si="2"/>
        <v>1.562E-2</v>
      </c>
      <c r="G36" s="21" t="str">
        <f t="shared" si="3"/>
        <v>Sigo</v>
      </c>
      <c r="H36" s="21" t="str">
        <f t="shared" si="4"/>
        <v>Sigo</v>
      </c>
      <c r="I36" s="33"/>
    </row>
    <row r="37" spans="2:9" x14ac:dyDescent="0.25">
      <c r="B37" s="16">
        <v>8</v>
      </c>
      <c r="C37" s="9">
        <f t="array" ref="C37:D37">ROUND((TRANSPOSE(MMULT($C$20:$D$21,TRANSPOSE(C36:D36)))+TRANSPOSE($G$20:$G$21)),$J$26)</f>
        <v>0.33594000000000002</v>
      </c>
      <c r="D37" s="5">
        <v>0.33594000000000002</v>
      </c>
      <c r="E37" s="21">
        <f t="shared" si="1"/>
        <v>1.1050000000000001E-2</v>
      </c>
      <c r="F37" s="21">
        <f t="shared" si="2"/>
        <v>7.8100000000000001E-3</v>
      </c>
      <c r="G37" s="21" t="str">
        <f t="shared" si="3"/>
        <v>Sigo</v>
      </c>
      <c r="H37" s="21" t="str">
        <f t="shared" si="4"/>
        <v>Sigo</v>
      </c>
      <c r="I37" s="33"/>
    </row>
    <row r="38" spans="2:9" x14ac:dyDescent="0.25">
      <c r="B38" s="16">
        <v>9</v>
      </c>
      <c r="C38" s="9">
        <f t="array" ref="C38:D38">ROUND((TRANSPOSE(MMULT($C$20:$D$21,TRANSPOSE(C37:D37)))+TRANSPOSE($G$20:$G$21)),$J$26)</f>
        <v>0.33202999999999999</v>
      </c>
      <c r="D38" s="5">
        <v>0.33202999999999999</v>
      </c>
      <c r="E38" s="21">
        <f t="shared" si="1"/>
        <v>5.5300000000000002E-3</v>
      </c>
      <c r="F38" s="21">
        <f t="shared" si="2"/>
        <v>3.9100000000000003E-3</v>
      </c>
      <c r="G38" s="21" t="str">
        <f t="shared" si="3"/>
        <v>Sigo</v>
      </c>
      <c r="H38" s="21" t="str">
        <f t="shared" si="4"/>
        <v>Sigo</v>
      </c>
      <c r="I38" s="33"/>
    </row>
    <row r="39" spans="2:9" x14ac:dyDescent="0.25">
      <c r="B39" s="16">
        <v>10</v>
      </c>
      <c r="C39" s="9">
        <f t="array" ref="C39:D39">ROUND((TRANSPOSE(MMULT($C$20:$D$21,TRANSPOSE(C38:D38)))+TRANSPOSE($G$20:$G$21)),$J$26)</f>
        <v>0.33399000000000001</v>
      </c>
      <c r="D39" s="5">
        <v>0.33399000000000001</v>
      </c>
      <c r="E39" s="21">
        <f t="shared" si="1"/>
        <v>2.7699999999999999E-3</v>
      </c>
      <c r="F39" s="21">
        <f t="shared" si="2"/>
        <v>1.9599999999999999E-3</v>
      </c>
      <c r="G39" s="21" t="str">
        <f t="shared" si="3"/>
        <v>Sigo</v>
      </c>
      <c r="H39" s="21" t="str">
        <f t="shared" si="4"/>
        <v>Sigo</v>
      </c>
      <c r="I39" s="33"/>
    </row>
    <row r="40" spans="2:9" x14ac:dyDescent="0.25">
      <c r="B40" s="16">
        <v>11</v>
      </c>
      <c r="C40" s="9">
        <f t="array" ref="C40:D40">ROUND((TRANSPOSE(MMULT($C$20:$D$21,TRANSPOSE(C39:D39)))+TRANSPOSE($G$20:$G$21)),$J$26)</f>
        <v>0.33300999999999997</v>
      </c>
      <c r="D40" s="5">
        <v>0.33300999999999997</v>
      </c>
      <c r="E40" s="21">
        <f t="shared" si="1"/>
        <v>1.39E-3</v>
      </c>
      <c r="F40" s="21">
        <f t="shared" si="2"/>
        <v>9.7999999999999997E-4</v>
      </c>
      <c r="G40" s="21" t="str">
        <f t="shared" si="3"/>
        <v>Sigo</v>
      </c>
      <c r="H40" s="21" t="str">
        <f t="shared" si="4"/>
        <v>Sigo</v>
      </c>
      <c r="I40" s="33"/>
    </row>
    <row r="41" spans="2:9" x14ac:dyDescent="0.25">
      <c r="B41" s="16">
        <v>12</v>
      </c>
      <c r="C41" s="9">
        <f t="array" ref="C41:D41">ROUND((TRANSPOSE(MMULT($C$20:$D$21,TRANSPOSE(C40:D40)))+TRANSPOSE($G$20:$G$21)),$J$26)</f>
        <v>0.33350000000000002</v>
      </c>
      <c r="D41" s="5">
        <v>0.33350000000000002</v>
      </c>
      <c r="E41" s="21">
        <f t="shared" si="1"/>
        <v>6.8999999999999997E-4</v>
      </c>
      <c r="F41" s="21">
        <f t="shared" si="2"/>
        <v>4.8999999999999998E-4</v>
      </c>
      <c r="G41" s="21" t="str">
        <f t="shared" si="3"/>
        <v>Sigo</v>
      </c>
      <c r="H41" s="21" t="str">
        <f t="shared" si="4"/>
        <v>Sigo</v>
      </c>
      <c r="I41" s="33"/>
    </row>
    <row r="42" spans="2:9" x14ac:dyDescent="0.25">
      <c r="B42" s="16">
        <v>13</v>
      </c>
      <c r="C42" s="9">
        <f t="array" ref="C42:D42">ROUND((TRANSPOSE(MMULT($C$20:$D$21,TRANSPOSE(C41:D41)))+TRANSPOSE($G$20:$G$21)),$J$26)</f>
        <v>0.33324999999999999</v>
      </c>
      <c r="D42" s="5">
        <v>0.33324999999999999</v>
      </c>
      <c r="E42" s="21">
        <f t="shared" si="1"/>
        <v>3.5E-4</v>
      </c>
      <c r="F42" s="21">
        <f t="shared" si="2"/>
        <v>2.5000000000000001E-4</v>
      </c>
      <c r="G42" s="21" t="str">
        <f t="shared" si="3"/>
        <v>Sigo</v>
      </c>
      <c r="H42" s="21" t="str">
        <f t="shared" si="4"/>
        <v>Sigo</v>
      </c>
      <c r="I42" s="33"/>
    </row>
    <row r="43" spans="2:9" x14ac:dyDescent="0.25">
      <c r="B43" s="16">
        <v>14</v>
      </c>
      <c r="C43" s="9">
        <f t="array" ref="C43:D43">ROUND((TRANSPOSE(MMULT($C$20:$D$21,TRANSPOSE(C42:D42)))+TRANSPOSE($G$20:$G$21)),$J$26)</f>
        <v>0.33338000000000001</v>
      </c>
      <c r="D43" s="5">
        <v>0.33338000000000001</v>
      </c>
      <c r="E43" s="21">
        <f t="shared" si="1"/>
        <v>1.8000000000000001E-4</v>
      </c>
      <c r="F43" s="21">
        <f t="shared" si="2"/>
        <v>1.2999999999999999E-4</v>
      </c>
      <c r="G43" s="21" t="str">
        <f t="shared" si="3"/>
        <v>Sigo</v>
      </c>
      <c r="H43" s="21" t="str">
        <f t="shared" si="4"/>
        <v>Sigo</v>
      </c>
      <c r="I43" s="33"/>
    </row>
    <row r="44" spans="2:9" x14ac:dyDescent="0.25">
      <c r="B44" s="16">
        <v>15</v>
      </c>
      <c r="C44" s="9">
        <f t="array" ref="C44:D44">ROUND((TRANSPOSE(MMULT($C$20:$D$21,TRANSPOSE(C43:D43)))+TRANSPOSE($G$20:$G$21)),$J$26)</f>
        <v>0.33331</v>
      </c>
      <c r="D44" s="5">
        <v>0.33331</v>
      </c>
      <c r="E44" s="21">
        <f t="shared" si="1"/>
        <v>1E-4</v>
      </c>
      <c r="F44" s="21">
        <f t="shared" si="2"/>
        <v>6.9999999999999994E-5</v>
      </c>
      <c r="G44" s="21" t="str">
        <f t="shared" si="3"/>
        <v>Paro</v>
      </c>
      <c r="H44" s="21" t="str">
        <f t="shared" si="4"/>
        <v>Paro</v>
      </c>
      <c r="I44" s="33"/>
    </row>
    <row r="45" spans="2:9" x14ac:dyDescent="0.25">
      <c r="B45" s="16">
        <v>16</v>
      </c>
      <c r="C45" s="9">
        <f t="array" ref="C45:D45">ROUND((TRANSPOSE(MMULT($C$20:$D$21,TRANSPOSE(C44:D44)))+TRANSPOSE($G$20:$G$21)),$J$26)</f>
        <v>0.33334999999999998</v>
      </c>
      <c r="D45" s="5">
        <v>0.33334999999999998</v>
      </c>
      <c r="E45" s="21">
        <f t="shared" si="1"/>
        <v>6.0000000000000002E-5</v>
      </c>
      <c r="F45" s="21">
        <f t="shared" si="2"/>
        <v>4.0000000000000003E-5</v>
      </c>
      <c r="G45" s="21" t="str">
        <f t="shared" si="3"/>
        <v>Paro</v>
      </c>
      <c r="H45" s="21" t="str">
        <f t="shared" si="4"/>
        <v>Paro</v>
      </c>
      <c r="I45" s="33"/>
    </row>
    <row r="46" spans="2:9" x14ac:dyDescent="0.25">
      <c r="B46" s="16">
        <v>17</v>
      </c>
      <c r="C46" s="9">
        <f t="array" ref="C46:D46">ROUND((TRANSPOSE(MMULT($C$20:$D$21,TRANSPOSE(C45:D45)))+TRANSPOSE($G$20:$G$21)),$J$26)</f>
        <v>0.33333000000000002</v>
      </c>
      <c r="D46" s="5">
        <v>0.33333000000000002</v>
      </c>
      <c r="E46" s="21">
        <f t="shared" si="1"/>
        <v>3.0000000000000001E-5</v>
      </c>
      <c r="F46" s="21">
        <f t="shared" si="2"/>
        <v>2.0000000000000002E-5</v>
      </c>
      <c r="G46" s="21" t="str">
        <f t="shared" si="3"/>
        <v>Paro</v>
      </c>
      <c r="H46" s="21" t="str">
        <f t="shared" si="4"/>
        <v>Paro</v>
      </c>
      <c r="I46" s="33"/>
    </row>
    <row r="47" spans="2:9" x14ac:dyDescent="0.25">
      <c r="B47" s="16">
        <v>18</v>
      </c>
      <c r="C47" s="9">
        <f t="array" ref="C47:D47">ROUND((TRANSPOSE(MMULT($C$20:$D$21,TRANSPOSE(C46:D46)))+TRANSPOSE($G$20:$G$21)),$J$26)</f>
        <v>0.33334000000000003</v>
      </c>
      <c r="D47" s="5">
        <v>0.33334000000000003</v>
      </c>
      <c r="E47" s="21">
        <f t="shared" si="1"/>
        <v>1.0000000000000001E-5</v>
      </c>
      <c r="F47" s="21">
        <f t="shared" si="2"/>
        <v>1.0000000000000001E-5</v>
      </c>
      <c r="G47" s="21" t="str">
        <f t="shared" si="3"/>
        <v>Paro</v>
      </c>
      <c r="H47" s="21" t="str">
        <f t="shared" si="4"/>
        <v>Paro</v>
      </c>
      <c r="I47" s="33"/>
    </row>
    <row r="48" spans="2:9" x14ac:dyDescent="0.25">
      <c r="B48" s="16">
        <v>19</v>
      </c>
      <c r="C48" s="9">
        <f t="array" ref="C48:D48">ROUND((TRANSPOSE(MMULT($C$20:$D$21,TRANSPOSE(C47:D47)))+TRANSPOSE($G$20:$G$21)),$J$26)</f>
        <v>0.33333000000000002</v>
      </c>
      <c r="D48" s="5">
        <v>0.33333000000000002</v>
      </c>
      <c r="E48" s="21">
        <f t="shared" si="1"/>
        <v>1.0000000000000001E-5</v>
      </c>
      <c r="F48" s="21">
        <f t="shared" si="2"/>
        <v>1.0000000000000001E-5</v>
      </c>
      <c r="G48" s="21" t="str">
        <f t="shared" si="3"/>
        <v>Paro</v>
      </c>
      <c r="H48" s="21" t="str">
        <f t="shared" si="4"/>
        <v>Paro</v>
      </c>
      <c r="I48" s="33"/>
    </row>
    <row r="49" spans="2:9" ht="15.75" thickBot="1" x14ac:dyDescent="0.3">
      <c r="B49" s="17">
        <v>20</v>
      </c>
      <c r="C49" s="18">
        <f t="array" ref="C49:D49">ROUND((TRANSPOSE(MMULT($C$20:$D$21,TRANSPOSE(C48:D48)))+TRANSPOSE($G$20:$G$21)),$J$26)</f>
        <v>0.33334000000000003</v>
      </c>
      <c r="D49" s="19">
        <v>0.33334000000000003</v>
      </c>
      <c r="E49" s="23">
        <f t="shared" si="1"/>
        <v>1.0000000000000001E-5</v>
      </c>
      <c r="F49" s="23">
        <f t="shared" si="2"/>
        <v>1.0000000000000001E-5</v>
      </c>
      <c r="G49" s="23" t="str">
        <f t="shared" si="3"/>
        <v>Paro</v>
      </c>
      <c r="H49" s="23" t="str">
        <f t="shared" si="4"/>
        <v>Paro</v>
      </c>
      <c r="I49" s="33"/>
    </row>
  </sheetData>
  <dataConsolidate/>
  <mergeCells count="6">
    <mergeCell ref="B2:M2"/>
    <mergeCell ref="I7:L7"/>
    <mergeCell ref="B26:D26"/>
    <mergeCell ref="C28:D28"/>
    <mergeCell ref="E28:F28"/>
    <mergeCell ref="G28:H28"/>
  </mergeCells>
  <pageMargins left="0.7" right="0.7" top="0.75" bottom="0.75" header="0.3" footer="0.3"/>
  <pageSetup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49"/>
  <sheetViews>
    <sheetView workbookViewId="0">
      <selection activeCell="I7" sqref="I7:M7"/>
    </sheetView>
  </sheetViews>
  <sheetFormatPr baseColWidth="10" defaultColWidth="9.140625" defaultRowHeight="15" x14ac:dyDescent="0.25"/>
  <cols>
    <col min="6" max="6" width="11.140625" customWidth="1"/>
    <col min="7" max="7" width="12.42578125" customWidth="1"/>
    <col min="8" max="8" width="10.7109375" customWidth="1"/>
    <col min="9" max="9" width="12.5703125" customWidth="1"/>
    <col min="10" max="10" width="10.140625" customWidth="1"/>
    <col min="11" max="11" width="11" customWidth="1"/>
  </cols>
  <sheetData>
    <row r="2" spans="2:13" x14ac:dyDescent="0.25">
      <c r="B2" s="41" t="s">
        <v>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4" spans="2:13" x14ac:dyDescent="0.25">
      <c r="B4" t="s">
        <v>11</v>
      </c>
    </row>
    <row r="6" spans="2:13" x14ac:dyDescent="0.25">
      <c r="C6" s="13">
        <v>2</v>
      </c>
      <c r="D6" s="13">
        <v>1</v>
      </c>
      <c r="E6" s="13">
        <v>1</v>
      </c>
      <c r="G6" s="13">
        <v>2</v>
      </c>
      <c r="H6" s="3"/>
      <c r="I6" s="3"/>
    </row>
    <row r="7" spans="2:13" x14ac:dyDescent="0.25">
      <c r="B7" s="4" t="s">
        <v>1</v>
      </c>
      <c r="C7" s="13">
        <v>-1</v>
      </c>
      <c r="D7" s="13">
        <v>2</v>
      </c>
      <c r="E7" s="13">
        <v>-1</v>
      </c>
      <c r="F7" s="4" t="s">
        <v>3</v>
      </c>
      <c r="G7" s="13">
        <v>3</v>
      </c>
      <c r="H7" s="3"/>
      <c r="I7" s="42" t="s">
        <v>24</v>
      </c>
      <c r="J7" s="42"/>
      <c r="K7" s="42"/>
      <c r="L7" s="43"/>
      <c r="M7" s="26" t="str">
        <f>IF(AND(ABS(C6)&gt;=(ABS(D6)+ABS(E6)),ABS(D7)&gt;=(ABS(C7)+ABS(E7)),ABS(E8)&gt;(ABS(D8)+ABS(C8))),"SI","No")</f>
        <v>No</v>
      </c>
    </row>
    <row r="8" spans="2:13" x14ac:dyDescent="0.25">
      <c r="C8" s="13">
        <v>1</v>
      </c>
      <c r="D8" s="13">
        <v>1</v>
      </c>
      <c r="E8" s="13">
        <v>1</v>
      </c>
      <c r="G8" s="13">
        <v>1</v>
      </c>
      <c r="H8" s="3"/>
      <c r="I8" s="3"/>
    </row>
    <row r="10" spans="2:13" x14ac:dyDescent="0.25">
      <c r="B10" t="s">
        <v>4</v>
      </c>
    </row>
    <row r="12" spans="2:13" x14ac:dyDescent="0.25">
      <c r="C12" s="8">
        <f>C6</f>
        <v>2</v>
      </c>
      <c r="D12" s="8">
        <v>0</v>
      </c>
      <c r="E12" s="8">
        <v>0</v>
      </c>
      <c r="G12" s="8">
        <v>0</v>
      </c>
      <c r="H12" s="8">
        <v>0</v>
      </c>
      <c r="I12" s="8">
        <v>0</v>
      </c>
      <c r="K12" s="8">
        <v>0</v>
      </c>
      <c r="L12" s="8">
        <f>-D6</f>
        <v>-1</v>
      </c>
      <c r="M12" s="8">
        <f>-E6</f>
        <v>-1</v>
      </c>
    </row>
    <row r="13" spans="2:13" x14ac:dyDescent="0.25">
      <c r="B13" s="4" t="s">
        <v>5</v>
      </c>
      <c r="C13" s="8">
        <v>0</v>
      </c>
      <c r="D13" s="8">
        <f>D7</f>
        <v>2</v>
      </c>
      <c r="E13" s="8">
        <v>0</v>
      </c>
      <c r="F13" s="4" t="s">
        <v>6</v>
      </c>
      <c r="G13" s="8">
        <f>-C7</f>
        <v>1</v>
      </c>
      <c r="H13" s="8">
        <v>0</v>
      </c>
      <c r="I13" s="8">
        <v>0</v>
      </c>
      <c r="J13" s="4" t="s">
        <v>0</v>
      </c>
      <c r="K13" s="8">
        <v>0</v>
      </c>
      <c r="L13" s="8">
        <v>0</v>
      </c>
      <c r="M13" s="8">
        <f>-E7</f>
        <v>1</v>
      </c>
    </row>
    <row r="14" spans="2:13" x14ac:dyDescent="0.25">
      <c r="C14" s="8">
        <v>0</v>
      </c>
      <c r="D14" s="8">
        <v>0</v>
      </c>
      <c r="E14" s="8">
        <f>E8</f>
        <v>1</v>
      </c>
      <c r="G14" s="8">
        <f>-C8</f>
        <v>-1</v>
      </c>
      <c r="H14" s="8">
        <f>-D8</f>
        <v>-1</v>
      </c>
      <c r="I14" s="8">
        <v>0</v>
      </c>
      <c r="K14" s="8">
        <v>0</v>
      </c>
      <c r="L14" s="8">
        <v>0</v>
      </c>
      <c r="M14" s="8">
        <v>0</v>
      </c>
    </row>
    <row r="15" spans="2:13" x14ac:dyDescent="0.25">
      <c r="C15" s="3"/>
      <c r="D15" s="3"/>
      <c r="E15" s="3"/>
      <c r="G15" s="3"/>
      <c r="H15" s="3"/>
      <c r="I15" s="3"/>
      <c r="K15" s="3"/>
      <c r="L15" s="3"/>
      <c r="M15" s="3"/>
    </row>
    <row r="16" spans="2:13" x14ac:dyDescent="0.25">
      <c r="C16" s="24">
        <f t="array" ref="C16:E18">ROUND(MINVERSE(C12:E14),J26)</f>
        <v>0.5</v>
      </c>
      <c r="D16" s="24">
        <v>0</v>
      </c>
      <c r="E16" s="24">
        <v>0</v>
      </c>
      <c r="G16" s="8">
        <f t="array" ref="G16:I18">G12:I14+K12:M14</f>
        <v>0</v>
      </c>
      <c r="H16" s="8">
        <v>-1</v>
      </c>
      <c r="I16" s="8">
        <v>-1</v>
      </c>
      <c r="K16" s="3"/>
      <c r="L16" s="3"/>
      <c r="M16" s="3"/>
    </row>
    <row r="17" spans="2:13" ht="17.25" x14ac:dyDescent="0.25">
      <c r="B17" s="4" t="s">
        <v>21</v>
      </c>
      <c r="C17" s="24">
        <v>0</v>
      </c>
      <c r="D17" s="24">
        <v>0.5</v>
      </c>
      <c r="E17" s="24">
        <v>0</v>
      </c>
      <c r="F17" s="4" t="s">
        <v>7</v>
      </c>
      <c r="G17" s="8">
        <v>1</v>
      </c>
      <c r="H17" s="8">
        <v>0</v>
      </c>
      <c r="I17" s="8">
        <v>1</v>
      </c>
      <c r="K17" s="3"/>
      <c r="L17" s="3"/>
      <c r="M17" s="3"/>
    </row>
    <row r="18" spans="2:13" x14ac:dyDescent="0.25">
      <c r="C18" s="24">
        <v>0</v>
      </c>
      <c r="D18" s="24">
        <v>0</v>
      </c>
      <c r="E18" s="24">
        <v>1</v>
      </c>
      <c r="G18" s="8">
        <v>-1</v>
      </c>
      <c r="H18" s="8">
        <v>-1</v>
      </c>
      <c r="I18" s="8">
        <v>0</v>
      </c>
      <c r="K18" s="3"/>
      <c r="L18" s="3"/>
      <c r="M18" s="3"/>
    </row>
    <row r="20" spans="2:13" x14ac:dyDescent="0.25">
      <c r="C20" s="24">
        <f t="array" ref="C20:E22">ROUND(MMULT(C16:E18,G16:I18),J26)</f>
        <v>0</v>
      </c>
      <c r="D20" s="24">
        <v>-0.5</v>
      </c>
      <c r="E20" s="24">
        <v>-0.5</v>
      </c>
      <c r="G20" s="24">
        <f t="array" ref="G20:G22">ROUND(MMULT(C16:E18,G6:G8),J26)</f>
        <v>1</v>
      </c>
      <c r="H20" s="6"/>
      <c r="I20" s="3"/>
    </row>
    <row r="21" spans="2:13" x14ac:dyDescent="0.25">
      <c r="B21" s="4" t="s">
        <v>9</v>
      </c>
      <c r="C21" s="24">
        <v>0.5</v>
      </c>
      <c r="D21" s="24">
        <v>0</v>
      </c>
      <c r="E21" s="24">
        <v>0.5</v>
      </c>
      <c r="F21" s="4" t="s">
        <v>8</v>
      </c>
      <c r="G21" s="24">
        <v>1.5</v>
      </c>
      <c r="H21" s="6"/>
      <c r="I21" s="3"/>
    </row>
    <row r="22" spans="2:13" x14ac:dyDescent="0.25">
      <c r="C22" s="24">
        <v>-1</v>
      </c>
      <c r="D22" s="24">
        <v>-1</v>
      </c>
      <c r="E22" s="24">
        <v>0</v>
      </c>
      <c r="G22" s="24">
        <v>1</v>
      </c>
      <c r="H22" s="6"/>
      <c r="I22" s="3"/>
    </row>
    <row r="23" spans="2:13" x14ac:dyDescent="0.25">
      <c r="G23" s="2"/>
    </row>
    <row r="24" spans="2:13" ht="17.25" x14ac:dyDescent="0.25">
      <c r="B24" s="25" t="s">
        <v>22</v>
      </c>
    </row>
    <row r="26" spans="2:13" ht="17.25" x14ac:dyDescent="0.25">
      <c r="B26" s="44" t="s">
        <v>23</v>
      </c>
      <c r="C26" s="44"/>
      <c r="D26" s="44"/>
      <c r="E26" s="13">
        <v>1</v>
      </c>
      <c r="F26" s="13">
        <v>1</v>
      </c>
      <c r="G26" s="13">
        <v>1</v>
      </c>
      <c r="I26" s="1" t="s">
        <v>16</v>
      </c>
      <c r="J26" s="13">
        <v>5</v>
      </c>
      <c r="L26" s="1" t="s">
        <v>26</v>
      </c>
      <c r="M26" s="13">
        <v>1E-4</v>
      </c>
    </row>
    <row r="27" spans="2:13" ht="15.75" thickBot="1" x14ac:dyDescent="0.3"/>
    <row r="28" spans="2:13" ht="18" thickBot="1" x14ac:dyDescent="0.3">
      <c r="B28" s="27" t="s">
        <v>10</v>
      </c>
      <c r="C28" s="45" t="s">
        <v>20</v>
      </c>
      <c r="D28" s="46"/>
      <c r="E28" s="47"/>
      <c r="F28" s="45" t="s">
        <v>19</v>
      </c>
      <c r="G28" s="47"/>
      <c r="H28" s="45" t="s">
        <v>25</v>
      </c>
      <c r="I28" s="47"/>
    </row>
    <row r="29" spans="2:13" ht="15.75" thickBot="1" x14ac:dyDescent="0.3">
      <c r="B29" s="15">
        <v>0</v>
      </c>
      <c r="C29" s="10">
        <f>E26</f>
        <v>1</v>
      </c>
      <c r="D29" s="11">
        <f t="shared" ref="D29:E29" si="0">F26</f>
        <v>1</v>
      </c>
      <c r="E29" s="12">
        <f t="shared" si="0"/>
        <v>1</v>
      </c>
      <c r="F29" s="14" t="s">
        <v>12</v>
      </c>
      <c r="G29" s="14" t="s">
        <v>13</v>
      </c>
      <c r="H29" s="14" t="s">
        <v>12</v>
      </c>
      <c r="I29" s="14" t="s">
        <v>13</v>
      </c>
    </row>
    <row r="30" spans="2:13" x14ac:dyDescent="0.25">
      <c r="B30" s="16">
        <v>1</v>
      </c>
      <c r="C30" s="9">
        <f t="array" ref="C30:E30">ROUND((TRANSPOSE(MMULT($C$20:$E$22,TRANSPOSE(C29:E29)))+TRANSPOSE($G$20:$G$22)),$J$26)</f>
        <v>0</v>
      </c>
      <c r="D30" s="5">
        <v>2.5</v>
      </c>
      <c r="E30" s="7">
        <v>-1</v>
      </c>
      <c r="F30" s="21">
        <f>ROUND(SQRT(SUMSQ(C30-C29,D30-D29,E30-E29)),$J$26)</f>
        <v>2.69258</v>
      </c>
      <c r="G30" s="21">
        <f>ROUND(MAX(ABS(C30-C29),ABS(D30-D29),ABS(E30-E29)),$J$26)</f>
        <v>2</v>
      </c>
      <c r="H30" s="21" t="str">
        <f>IF(F30&gt;$M$26,"Sigo","Paro")</f>
        <v>Sigo</v>
      </c>
      <c r="I30" s="21" t="str">
        <f>IF(G30&gt;$M$26,"Sigo","Paro")</f>
        <v>Sigo</v>
      </c>
    </row>
    <row r="31" spans="2:13" x14ac:dyDescent="0.25">
      <c r="B31" s="16">
        <v>2</v>
      </c>
      <c r="C31" s="9">
        <f t="array" ref="C31:E31">ROUND((TRANSPOSE(MMULT($C$20:$E$22,TRANSPOSE(C30:E30)))+TRANSPOSE($G$20:$G$22)),$J$26)</f>
        <v>0.25</v>
      </c>
      <c r="D31" s="5">
        <v>1</v>
      </c>
      <c r="E31" s="7">
        <v>-1.5</v>
      </c>
      <c r="F31" s="22">
        <f t="shared" ref="F31:F39" si="1">ROUND(SQRT(SUMSQ(C31-C30,D31-D30,E31-E30)),$J$26)</f>
        <v>1.6007800000000001</v>
      </c>
      <c r="G31" s="22">
        <f t="shared" ref="G31:G39" si="2">ROUND(MAX(ABS(C31-C30),ABS(D31-D30),ABS(E31-E30)),$J$26)</f>
        <v>1.5</v>
      </c>
      <c r="H31" s="22" t="str">
        <f t="shared" ref="H31:I39" si="3">IF(F31&gt;$M$26,"Sigo","Paro")</f>
        <v>Sigo</v>
      </c>
      <c r="I31" s="22" t="str">
        <f t="shared" si="3"/>
        <v>Sigo</v>
      </c>
    </row>
    <row r="32" spans="2:13" x14ac:dyDescent="0.25">
      <c r="B32" s="16">
        <v>3</v>
      </c>
      <c r="C32" s="9">
        <f t="array" ref="C32:E32">ROUND((TRANSPOSE(MMULT($C$20:$E$22,TRANSPOSE(C31:E31)))+TRANSPOSE($G$20:$G$22)),$J$26)</f>
        <v>1.25</v>
      </c>
      <c r="D32" s="5">
        <v>0.875</v>
      </c>
      <c r="E32" s="7">
        <v>-0.25</v>
      </c>
      <c r="F32" s="22">
        <f t="shared" si="1"/>
        <v>1.60565</v>
      </c>
      <c r="G32" s="22">
        <f t="shared" si="2"/>
        <v>1.25</v>
      </c>
      <c r="H32" s="22" t="str">
        <f t="shared" si="3"/>
        <v>Sigo</v>
      </c>
      <c r="I32" s="22" t="str">
        <f t="shared" si="3"/>
        <v>Sigo</v>
      </c>
    </row>
    <row r="33" spans="2:9" x14ac:dyDescent="0.25">
      <c r="B33" s="16">
        <v>4</v>
      </c>
      <c r="C33" s="9">
        <f t="array" ref="C33:E33">ROUND((TRANSPOSE(MMULT($C$20:$E$22,TRANSPOSE(C32:E32)))+TRANSPOSE($G$20:$G$22)),$J$26)</f>
        <v>0.6875</v>
      </c>
      <c r="D33" s="5">
        <v>2</v>
      </c>
      <c r="E33" s="7">
        <v>-1.125</v>
      </c>
      <c r="F33" s="22">
        <f t="shared" si="1"/>
        <v>1.5322100000000001</v>
      </c>
      <c r="G33" s="22">
        <f t="shared" si="2"/>
        <v>1.125</v>
      </c>
      <c r="H33" s="22" t="str">
        <f t="shared" si="3"/>
        <v>Sigo</v>
      </c>
      <c r="I33" s="22" t="str">
        <f t="shared" si="3"/>
        <v>Sigo</v>
      </c>
    </row>
    <row r="34" spans="2:9" x14ac:dyDescent="0.25">
      <c r="B34" s="16">
        <v>5</v>
      </c>
      <c r="C34" s="9">
        <f t="array" ref="C34:E34">ROUND((TRANSPOSE(MMULT($C$20:$E$22,TRANSPOSE(C33:E33)))+TRANSPOSE($G$20:$G$22)),$J$26)</f>
        <v>0.5625</v>
      </c>
      <c r="D34" s="5">
        <v>1.28125</v>
      </c>
      <c r="E34" s="7">
        <v>-1.6875</v>
      </c>
      <c r="F34" s="22">
        <f t="shared" si="1"/>
        <v>0.92120999999999997</v>
      </c>
      <c r="G34" s="22">
        <f t="shared" si="2"/>
        <v>0.71875</v>
      </c>
      <c r="H34" s="22" t="str">
        <f t="shared" si="3"/>
        <v>Sigo</v>
      </c>
      <c r="I34" s="22" t="str">
        <f t="shared" si="3"/>
        <v>Sigo</v>
      </c>
    </row>
    <row r="35" spans="2:9" x14ac:dyDescent="0.25">
      <c r="B35" s="16">
        <v>6</v>
      </c>
      <c r="C35" s="9">
        <f t="array" ref="C35:E35">ROUND((TRANSPOSE(MMULT($C$20:$E$22,TRANSPOSE(C34:E34)))+TRANSPOSE($G$20:$G$22)),$J$26)</f>
        <v>1.20313</v>
      </c>
      <c r="D35" s="5">
        <v>0.9375</v>
      </c>
      <c r="E35" s="7">
        <v>-0.84375</v>
      </c>
      <c r="F35" s="22">
        <f t="shared" si="1"/>
        <v>1.1137699999999999</v>
      </c>
      <c r="G35" s="22">
        <f t="shared" si="2"/>
        <v>0.84375</v>
      </c>
      <c r="H35" s="22" t="str">
        <f t="shared" si="3"/>
        <v>Sigo</v>
      </c>
      <c r="I35" s="22" t="str">
        <f t="shared" si="3"/>
        <v>Sigo</v>
      </c>
    </row>
    <row r="36" spans="2:9" x14ac:dyDescent="0.25">
      <c r="B36" s="16">
        <v>7</v>
      </c>
      <c r="C36" s="9">
        <f t="array" ref="C36:E36">ROUND((TRANSPOSE(MMULT($C$20:$E$22,TRANSPOSE(C35:E35)))+TRANSPOSE($G$20:$G$22)),$J$26)</f>
        <v>0.95313000000000003</v>
      </c>
      <c r="D36" s="5">
        <v>1.6796899999999999</v>
      </c>
      <c r="E36" s="7">
        <v>-1.14063</v>
      </c>
      <c r="F36" s="22">
        <f t="shared" si="1"/>
        <v>0.83755000000000002</v>
      </c>
      <c r="G36" s="22">
        <f t="shared" si="2"/>
        <v>0.74219000000000002</v>
      </c>
      <c r="H36" s="22" t="str">
        <f t="shared" si="3"/>
        <v>Sigo</v>
      </c>
      <c r="I36" s="22" t="str">
        <f t="shared" si="3"/>
        <v>Sigo</v>
      </c>
    </row>
    <row r="37" spans="2:9" x14ac:dyDescent="0.25">
      <c r="B37" s="16">
        <v>8</v>
      </c>
      <c r="C37" s="9">
        <f t="array" ref="C37:E37">ROUND((TRANSPOSE(MMULT($C$20:$E$22,TRANSPOSE(C36:E36)))+TRANSPOSE($G$20:$G$22)),$J$26)</f>
        <v>0.73046999999999995</v>
      </c>
      <c r="D37" s="5">
        <v>1.40625</v>
      </c>
      <c r="E37" s="7">
        <v>-1.6328199999999999</v>
      </c>
      <c r="F37" s="22">
        <f t="shared" si="1"/>
        <v>0.60546999999999995</v>
      </c>
      <c r="G37" s="22">
        <f t="shared" si="2"/>
        <v>0.49219000000000002</v>
      </c>
      <c r="H37" s="22" t="str">
        <f t="shared" si="3"/>
        <v>Sigo</v>
      </c>
      <c r="I37" s="22" t="str">
        <f t="shared" si="3"/>
        <v>Sigo</v>
      </c>
    </row>
    <row r="38" spans="2:9" x14ac:dyDescent="0.25">
      <c r="B38" s="16">
        <v>9</v>
      </c>
      <c r="C38" s="9">
        <f t="array" ref="C38:E38">ROUND((TRANSPOSE(MMULT($C$20:$E$22,TRANSPOSE(C37:E37)))+TRANSPOSE($G$20:$G$22)),$J$26)</f>
        <v>1.1132899999999999</v>
      </c>
      <c r="D38" s="5">
        <v>1.0488299999999999</v>
      </c>
      <c r="E38" s="7">
        <v>-1.13672</v>
      </c>
      <c r="F38" s="22">
        <f t="shared" si="1"/>
        <v>0.72140000000000004</v>
      </c>
      <c r="G38" s="22">
        <f t="shared" si="2"/>
        <v>0.49609999999999999</v>
      </c>
      <c r="H38" s="22" t="str">
        <f t="shared" si="3"/>
        <v>Sigo</v>
      </c>
      <c r="I38" s="22" t="str">
        <f t="shared" si="3"/>
        <v>Sigo</v>
      </c>
    </row>
    <row r="39" spans="2:9" x14ac:dyDescent="0.25">
      <c r="B39" s="16">
        <v>10</v>
      </c>
      <c r="C39" s="9">
        <f t="array" ref="C39:E39">ROUND((TRANSPOSE(MMULT($C$20:$E$22,TRANSPOSE(C38:E38)))+TRANSPOSE($G$20:$G$22)),$J$26)</f>
        <v>1.0439499999999999</v>
      </c>
      <c r="D39" s="5">
        <v>1.4882899999999999</v>
      </c>
      <c r="E39" s="7">
        <v>-1.16212</v>
      </c>
      <c r="F39" s="22">
        <f t="shared" si="1"/>
        <v>0.44562000000000002</v>
      </c>
      <c r="G39" s="22">
        <f t="shared" si="2"/>
        <v>0.43946000000000002</v>
      </c>
      <c r="H39" s="22" t="str">
        <f t="shared" si="3"/>
        <v>Sigo</v>
      </c>
      <c r="I39" s="22" t="str">
        <f t="shared" si="3"/>
        <v>Sigo</v>
      </c>
    </row>
    <row r="40" spans="2:9" x14ac:dyDescent="0.25">
      <c r="B40" s="16">
        <v>11</v>
      </c>
      <c r="C40" s="9">
        <f t="array" ref="C40:E40">ROUND((TRANSPOSE(MMULT($C$20:$E$22,TRANSPOSE(C39:E39)))+TRANSPOSE($G$20:$G$22)),$J$26)</f>
        <v>0.83692</v>
      </c>
      <c r="D40" s="5">
        <v>1.44092</v>
      </c>
      <c r="E40" s="7">
        <v>-1.53224</v>
      </c>
      <c r="F40" s="22">
        <f t="shared" ref="F40:F49" si="4">ROUND(SQRT(SUMSQ(C40-C39,D40-D39,E40-E39)),$J$26)</f>
        <v>0.42671999999999999</v>
      </c>
      <c r="G40" s="22">
        <f t="shared" ref="G40:G49" si="5">ROUND(MAX(ABS(C40-C39),ABS(D40-D39),ABS(E40-E39)),$J$26)</f>
        <v>0.37012</v>
      </c>
      <c r="H40" s="22" t="str">
        <f t="shared" ref="H40:H49" si="6">IF(F40&gt;$M$26,"Sigo","Paro")</f>
        <v>Sigo</v>
      </c>
      <c r="I40" s="22" t="str">
        <f t="shared" ref="I40:I49" si="7">IF(G40&gt;$M$26,"Sigo","Paro")</f>
        <v>Sigo</v>
      </c>
    </row>
    <row r="41" spans="2:9" x14ac:dyDescent="0.25">
      <c r="B41" s="16">
        <v>12</v>
      </c>
      <c r="C41" s="9">
        <f t="array" ref="C41:E41">ROUND((TRANSPOSE(MMULT($C$20:$E$22,TRANSPOSE(C40:E40)))+TRANSPOSE($G$20:$G$22)),$J$26)</f>
        <v>1.04566</v>
      </c>
      <c r="D41" s="5">
        <v>1.1523399999999999</v>
      </c>
      <c r="E41" s="7">
        <v>-1.2778400000000001</v>
      </c>
      <c r="F41" s="22">
        <f t="shared" si="4"/>
        <v>0.43769000000000002</v>
      </c>
      <c r="G41" s="22">
        <f t="shared" si="5"/>
        <v>0.28858</v>
      </c>
      <c r="H41" s="22" t="str">
        <f t="shared" si="6"/>
        <v>Sigo</v>
      </c>
      <c r="I41" s="22" t="str">
        <f t="shared" si="7"/>
        <v>Sigo</v>
      </c>
    </row>
    <row r="42" spans="2:9" x14ac:dyDescent="0.25">
      <c r="B42" s="16">
        <v>13</v>
      </c>
      <c r="C42" s="9">
        <f t="array" ref="C42:E42">ROUND((TRANSPOSE(MMULT($C$20:$E$22,TRANSPOSE(C41:E41)))+TRANSPOSE($G$20:$G$22)),$J$26)</f>
        <v>1.0627500000000001</v>
      </c>
      <c r="D42" s="5">
        <v>1.38391</v>
      </c>
      <c r="E42" s="7">
        <v>-1.198</v>
      </c>
      <c r="F42" s="22">
        <f t="shared" si="4"/>
        <v>0.24554000000000001</v>
      </c>
      <c r="G42" s="22">
        <f t="shared" si="5"/>
        <v>0.23157</v>
      </c>
      <c r="H42" s="22" t="str">
        <f t="shared" si="6"/>
        <v>Sigo</v>
      </c>
      <c r="I42" s="22" t="str">
        <f t="shared" si="7"/>
        <v>Sigo</v>
      </c>
    </row>
    <row r="43" spans="2:9" x14ac:dyDescent="0.25">
      <c r="B43" s="16">
        <v>14</v>
      </c>
      <c r="C43" s="9">
        <f t="array" ref="C43:E43">ROUND((TRANSPOSE(MMULT($C$20:$E$22,TRANSPOSE(C42:E42)))+TRANSPOSE($G$20:$G$22)),$J$26)</f>
        <v>0.90705000000000002</v>
      </c>
      <c r="D43" s="5">
        <v>1.43238</v>
      </c>
      <c r="E43" s="7">
        <v>-1.4466600000000001</v>
      </c>
      <c r="F43" s="22">
        <f t="shared" si="4"/>
        <v>0.29736000000000001</v>
      </c>
      <c r="G43" s="22">
        <f t="shared" si="5"/>
        <v>0.24865999999999999</v>
      </c>
      <c r="H43" s="22" t="str">
        <f t="shared" si="6"/>
        <v>Sigo</v>
      </c>
      <c r="I43" s="22" t="str">
        <f t="shared" si="7"/>
        <v>Sigo</v>
      </c>
    </row>
    <row r="44" spans="2:9" x14ac:dyDescent="0.25">
      <c r="B44" s="16">
        <v>15</v>
      </c>
      <c r="C44" s="9">
        <f t="array" ref="C44:E44">ROUND((TRANSPOSE(MMULT($C$20:$E$22,TRANSPOSE(C43:E43)))+TRANSPOSE($G$20:$G$22)),$J$26)</f>
        <v>1.0071399999999999</v>
      </c>
      <c r="D44" s="5">
        <v>1.2302</v>
      </c>
      <c r="E44" s="7">
        <v>-1.3394299999999999</v>
      </c>
      <c r="F44" s="22">
        <f t="shared" si="4"/>
        <v>0.24979000000000001</v>
      </c>
      <c r="G44" s="22">
        <f t="shared" si="5"/>
        <v>0.20218</v>
      </c>
      <c r="H44" s="22" t="str">
        <f t="shared" si="6"/>
        <v>Sigo</v>
      </c>
      <c r="I44" s="22" t="str">
        <f t="shared" si="7"/>
        <v>Sigo</v>
      </c>
    </row>
    <row r="45" spans="2:9" x14ac:dyDescent="0.25">
      <c r="B45" s="16">
        <v>16</v>
      </c>
      <c r="C45" s="9">
        <f t="array" ref="C45:E45">ROUND((TRANSPOSE(MMULT($C$20:$E$22,TRANSPOSE(C44:E44)))+TRANSPOSE($G$20:$G$22)),$J$26)</f>
        <v>1.0546199999999999</v>
      </c>
      <c r="D45" s="5">
        <v>1.33386</v>
      </c>
      <c r="E45" s="7">
        <v>-1.2373400000000001</v>
      </c>
      <c r="F45" s="22">
        <f t="shared" si="4"/>
        <v>0.15304000000000001</v>
      </c>
      <c r="G45" s="22">
        <f t="shared" si="5"/>
        <v>0.10366</v>
      </c>
      <c r="H45" s="22" t="str">
        <f t="shared" si="6"/>
        <v>Sigo</v>
      </c>
      <c r="I45" s="22" t="str">
        <f t="shared" si="7"/>
        <v>Sigo</v>
      </c>
    </row>
    <row r="46" spans="2:9" x14ac:dyDescent="0.25">
      <c r="B46" s="16">
        <v>17</v>
      </c>
      <c r="C46" s="9">
        <f t="array" ref="C46:E46">ROUND((TRANSPOSE(MMULT($C$20:$E$22,TRANSPOSE(C45:E45)))+TRANSPOSE($G$20:$G$22)),$J$26)</f>
        <v>0.95174000000000003</v>
      </c>
      <c r="D46" s="5">
        <v>1.4086399999999999</v>
      </c>
      <c r="E46" s="7">
        <v>-1.3884799999999999</v>
      </c>
      <c r="F46" s="22">
        <f t="shared" si="4"/>
        <v>0.19753000000000001</v>
      </c>
      <c r="G46" s="22">
        <f t="shared" si="5"/>
        <v>0.15114</v>
      </c>
      <c r="H46" s="22" t="str">
        <f t="shared" si="6"/>
        <v>Sigo</v>
      </c>
      <c r="I46" s="22" t="str">
        <f t="shared" si="7"/>
        <v>Sigo</v>
      </c>
    </row>
    <row r="47" spans="2:9" x14ac:dyDescent="0.25">
      <c r="B47" s="16">
        <v>18</v>
      </c>
      <c r="C47" s="9">
        <f t="array" ref="C47:E47">ROUND((TRANSPOSE(MMULT($C$20:$E$22,TRANSPOSE(C46:E46)))+TRANSPOSE($G$20:$G$22)),$J$26)</f>
        <v>0.98992000000000002</v>
      </c>
      <c r="D47" s="5">
        <v>1.28163</v>
      </c>
      <c r="E47" s="7">
        <v>-1.3603799999999999</v>
      </c>
      <c r="F47" s="22">
        <f t="shared" si="4"/>
        <v>0.13557</v>
      </c>
      <c r="G47" s="22">
        <f t="shared" si="5"/>
        <v>0.12701000000000001</v>
      </c>
      <c r="H47" s="22" t="str">
        <f t="shared" si="6"/>
        <v>Sigo</v>
      </c>
      <c r="I47" s="22" t="str">
        <f t="shared" si="7"/>
        <v>Sigo</v>
      </c>
    </row>
    <row r="48" spans="2:9" x14ac:dyDescent="0.25">
      <c r="B48" s="16">
        <v>19</v>
      </c>
      <c r="C48" s="9">
        <f t="array" ref="C48:E48">ROUND((TRANSPOSE(MMULT($C$20:$E$22,TRANSPOSE(C47:E47)))+TRANSPOSE($G$20:$G$22)),$J$26)</f>
        <v>1.03938</v>
      </c>
      <c r="D48" s="5">
        <v>1.31477</v>
      </c>
      <c r="E48" s="7">
        <v>-1.27155</v>
      </c>
      <c r="F48" s="22">
        <f t="shared" si="4"/>
        <v>0.10693999999999999</v>
      </c>
      <c r="G48" s="22">
        <f t="shared" si="5"/>
        <v>8.8830000000000006E-2</v>
      </c>
      <c r="H48" s="22" t="str">
        <f t="shared" si="6"/>
        <v>Sigo</v>
      </c>
      <c r="I48" s="22" t="str">
        <f t="shared" si="7"/>
        <v>Sigo</v>
      </c>
    </row>
    <row r="49" spans="2:9" ht="15.75" thickBot="1" x14ac:dyDescent="0.3">
      <c r="B49" s="17">
        <v>20</v>
      </c>
      <c r="C49" s="18">
        <f t="array" ref="C49:E49">ROUND((TRANSPOSE(MMULT($C$20:$E$22,TRANSPOSE(C48:E48)))+TRANSPOSE($G$20:$G$22)),$J$26)</f>
        <v>0.97838999999999998</v>
      </c>
      <c r="D49" s="19">
        <v>1.38392</v>
      </c>
      <c r="E49" s="20">
        <v>-1.35415</v>
      </c>
      <c r="F49" s="23">
        <f t="shared" si="4"/>
        <v>0.12379</v>
      </c>
      <c r="G49" s="23">
        <f t="shared" si="5"/>
        <v>8.2600000000000007E-2</v>
      </c>
      <c r="H49" s="23" t="str">
        <f t="shared" si="6"/>
        <v>Sigo</v>
      </c>
      <c r="I49" s="23" t="str">
        <f t="shared" si="7"/>
        <v>Sigo</v>
      </c>
    </row>
  </sheetData>
  <mergeCells count="6">
    <mergeCell ref="F28:G28"/>
    <mergeCell ref="B2:M2"/>
    <mergeCell ref="C28:E28"/>
    <mergeCell ref="B26:D26"/>
    <mergeCell ref="I7:L7"/>
    <mergeCell ref="H28:I28"/>
  </mergeCells>
  <pageMargins left="0.7" right="0.7" top="0.75" bottom="0.75" header="0.3" footer="0.3"/>
  <pageSetup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49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6" max="6" width="12.42578125" customWidth="1"/>
    <col min="7" max="7" width="12.7109375" customWidth="1"/>
    <col min="8" max="8" width="14.85546875" customWidth="1"/>
    <col min="9" max="9" width="12.42578125" customWidth="1"/>
  </cols>
  <sheetData>
    <row r="2" spans="2:13" x14ac:dyDescent="0.25">
      <c r="B2" s="41" t="s">
        <v>14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4" spans="2:13" x14ac:dyDescent="0.25">
      <c r="B4" t="s">
        <v>11</v>
      </c>
    </row>
    <row r="6" spans="2:13" x14ac:dyDescent="0.25">
      <c r="C6" s="13">
        <v>5</v>
      </c>
      <c r="D6" s="13">
        <v>-1</v>
      </c>
      <c r="E6" s="34"/>
      <c r="G6" s="13">
        <v>55</v>
      </c>
      <c r="H6" s="3"/>
      <c r="I6" s="3"/>
    </row>
    <row r="7" spans="2:13" x14ac:dyDescent="0.25">
      <c r="B7" s="4" t="s">
        <v>1</v>
      </c>
      <c r="C7" s="13">
        <v>8</v>
      </c>
      <c r="D7" s="13">
        <v>6</v>
      </c>
      <c r="E7" s="34"/>
      <c r="F7" s="4" t="s">
        <v>3</v>
      </c>
      <c r="G7" s="13">
        <v>7</v>
      </c>
      <c r="H7" s="3"/>
      <c r="I7" s="42" t="s">
        <v>24</v>
      </c>
      <c r="J7" s="42"/>
      <c r="K7" s="42"/>
      <c r="L7" s="43"/>
      <c r="M7" s="26" t="str">
        <f>IF(AND(ABS(C6)&gt;=ABS(D6),ABS(D7)&gt;=ABS(C7)),"SI","No")</f>
        <v>No</v>
      </c>
    </row>
    <row r="8" spans="2:13" x14ac:dyDescent="0.25">
      <c r="C8" s="34"/>
      <c r="D8" s="34"/>
      <c r="E8" s="34"/>
      <c r="G8" s="34"/>
      <c r="H8" s="3"/>
      <c r="I8" s="3"/>
    </row>
    <row r="10" spans="2:13" x14ac:dyDescent="0.25">
      <c r="B10" t="s">
        <v>15</v>
      </c>
    </row>
    <row r="12" spans="2:13" x14ac:dyDescent="0.25">
      <c r="C12" s="8">
        <f>C6</f>
        <v>5</v>
      </c>
      <c r="D12" s="8">
        <v>0</v>
      </c>
      <c r="E12" s="34"/>
      <c r="G12" s="8">
        <v>0</v>
      </c>
      <c r="H12" s="8">
        <v>0</v>
      </c>
      <c r="I12" s="34"/>
      <c r="K12" s="8">
        <v>0</v>
      </c>
      <c r="L12" s="8">
        <f>-D6</f>
        <v>1</v>
      </c>
      <c r="M12" s="34"/>
    </row>
    <row r="13" spans="2:13" x14ac:dyDescent="0.25">
      <c r="B13" s="4" t="s">
        <v>5</v>
      </c>
      <c r="C13" s="8">
        <v>0</v>
      </c>
      <c r="D13" s="8">
        <f>D7</f>
        <v>6</v>
      </c>
      <c r="E13" s="34"/>
      <c r="F13" s="4" t="s">
        <v>6</v>
      </c>
      <c r="G13" s="8">
        <f>-C7</f>
        <v>-8</v>
      </c>
      <c r="H13" s="8">
        <v>0</v>
      </c>
      <c r="I13" s="34"/>
      <c r="J13" s="4" t="s">
        <v>0</v>
      </c>
      <c r="K13" s="8">
        <v>0</v>
      </c>
      <c r="L13" s="8">
        <v>0</v>
      </c>
      <c r="M13" s="34"/>
    </row>
    <row r="14" spans="2:13" x14ac:dyDescent="0.25">
      <c r="C14" s="34"/>
      <c r="D14" s="34"/>
      <c r="E14" s="34"/>
      <c r="G14" s="34"/>
      <c r="H14" s="34"/>
      <c r="I14" s="34"/>
      <c r="K14" s="34"/>
      <c r="L14" s="34"/>
      <c r="M14" s="34"/>
    </row>
    <row r="15" spans="2:13" x14ac:dyDescent="0.25">
      <c r="C15" s="3"/>
      <c r="D15" s="3"/>
      <c r="E15" s="3"/>
      <c r="G15" s="3"/>
      <c r="H15" s="3"/>
      <c r="I15" s="3"/>
      <c r="K15" s="3"/>
      <c r="L15" s="3"/>
      <c r="M15" s="3"/>
    </row>
    <row r="16" spans="2:13" x14ac:dyDescent="0.25">
      <c r="C16" s="8">
        <f t="array" ref="C16:D17">C12:D13-G12:H13</f>
        <v>5</v>
      </c>
      <c r="D16" s="8">
        <v>0</v>
      </c>
      <c r="E16" s="34"/>
      <c r="G16" s="8">
        <f t="array" ref="G16:H17">ROUND(MINVERSE(C16:D17),J26)</f>
        <v>0.2</v>
      </c>
      <c r="H16" s="8">
        <v>0</v>
      </c>
      <c r="I16" s="34"/>
      <c r="K16" s="3"/>
      <c r="L16" s="3"/>
      <c r="M16" s="3"/>
    </row>
    <row r="17" spans="2:13" ht="17.25" x14ac:dyDescent="0.25">
      <c r="B17" s="4" t="s">
        <v>17</v>
      </c>
      <c r="C17" s="8">
        <v>8</v>
      </c>
      <c r="D17" s="8">
        <v>6</v>
      </c>
      <c r="E17" s="34"/>
      <c r="F17" s="4" t="s">
        <v>18</v>
      </c>
      <c r="G17" s="8">
        <v>-0.26700000000000002</v>
      </c>
      <c r="H17" s="8">
        <v>0.16700000000000001</v>
      </c>
      <c r="I17" s="34"/>
      <c r="K17" s="3"/>
      <c r="L17" s="3"/>
      <c r="M17" s="3"/>
    </row>
    <row r="18" spans="2:13" x14ac:dyDescent="0.25">
      <c r="C18" s="34"/>
      <c r="D18" s="34"/>
      <c r="E18" s="34"/>
      <c r="G18" s="34"/>
      <c r="H18" s="34"/>
      <c r="I18" s="34"/>
      <c r="K18" s="3"/>
      <c r="L18" s="3"/>
      <c r="M18" s="3"/>
    </row>
    <row r="20" spans="2:13" x14ac:dyDescent="0.25">
      <c r="C20" s="8">
        <f t="array" ref="C20:D21">ROUND(MMULT(G16:H17,K12:L13),J$26)</f>
        <v>0</v>
      </c>
      <c r="D20" s="8">
        <v>0.2</v>
      </c>
      <c r="E20" s="34"/>
      <c r="G20" s="8">
        <f t="array" ref="G20:G21">ROUND(MMULT(G16:H17,G6:G7),$J$26)</f>
        <v>11</v>
      </c>
      <c r="H20" s="3"/>
      <c r="I20" s="3"/>
    </row>
    <row r="21" spans="2:13" x14ac:dyDescent="0.25">
      <c r="B21" s="4" t="s">
        <v>9</v>
      </c>
      <c r="C21" s="8">
        <v>0</v>
      </c>
      <c r="D21" s="8">
        <v>-0.26700000000000002</v>
      </c>
      <c r="E21" s="34"/>
      <c r="F21" s="4" t="s">
        <v>8</v>
      </c>
      <c r="G21" s="8">
        <v>-13.516</v>
      </c>
      <c r="H21" s="3"/>
      <c r="I21" s="3"/>
    </row>
    <row r="22" spans="2:13" x14ac:dyDescent="0.25">
      <c r="C22" s="34"/>
      <c r="D22" s="34"/>
      <c r="E22" s="34"/>
      <c r="G22" s="34"/>
      <c r="H22" s="3"/>
      <c r="I22" s="3"/>
    </row>
    <row r="23" spans="2:13" x14ac:dyDescent="0.25">
      <c r="G23" s="2"/>
    </row>
    <row r="24" spans="2:13" ht="17.25" x14ac:dyDescent="0.25">
      <c r="B24" s="25" t="s">
        <v>22</v>
      </c>
    </row>
    <row r="26" spans="2:13" ht="17.25" x14ac:dyDescent="0.25">
      <c r="B26" s="44" t="s">
        <v>23</v>
      </c>
      <c r="C26" s="44"/>
      <c r="D26" s="44"/>
      <c r="E26" s="13">
        <v>1</v>
      </c>
      <c r="F26" s="13">
        <v>1</v>
      </c>
      <c r="G26" s="34"/>
      <c r="I26" s="1" t="s">
        <v>16</v>
      </c>
      <c r="J26" s="13">
        <v>3</v>
      </c>
      <c r="L26" s="1" t="s">
        <v>26</v>
      </c>
      <c r="M26" s="13">
        <v>0.01</v>
      </c>
    </row>
    <row r="27" spans="2:13" ht="15.75" thickBot="1" x14ac:dyDescent="0.3"/>
    <row r="28" spans="2:13" ht="18" thickBot="1" x14ac:dyDescent="0.3">
      <c r="B28" s="27" t="s">
        <v>10</v>
      </c>
      <c r="C28" s="45" t="s">
        <v>20</v>
      </c>
      <c r="D28" s="46"/>
      <c r="E28" s="45" t="s">
        <v>19</v>
      </c>
      <c r="F28" s="47"/>
      <c r="G28" s="45" t="s">
        <v>25</v>
      </c>
      <c r="H28" s="47"/>
      <c r="I28" s="39"/>
    </row>
    <row r="29" spans="2:13" ht="15.75" thickBot="1" x14ac:dyDescent="0.3">
      <c r="B29" s="15">
        <v>0</v>
      </c>
      <c r="C29" s="10">
        <f>E26</f>
        <v>1</v>
      </c>
      <c r="D29" s="11">
        <f t="shared" ref="D29" si="0">F26</f>
        <v>1</v>
      </c>
      <c r="E29" s="14" t="s">
        <v>12</v>
      </c>
      <c r="F29" s="14" t="s">
        <v>13</v>
      </c>
      <c r="G29" s="14" t="s">
        <v>12</v>
      </c>
      <c r="H29" s="14" t="s">
        <v>13</v>
      </c>
      <c r="I29" s="40"/>
    </row>
    <row r="30" spans="2:13" x14ac:dyDescent="0.25">
      <c r="B30" s="16">
        <v>1</v>
      </c>
      <c r="C30" s="9">
        <f t="array" ref="C30:D30">ROUND((TRANSPOSE(MMULT($C$20:$D$21,TRANSPOSE(C29:D29)))+TRANSPOSE($G$20:$G$21)),$J$26)</f>
        <v>11.2</v>
      </c>
      <c r="D30" s="5">
        <v>-13.782999999999999</v>
      </c>
      <c r="E30" s="21">
        <f>ROUND(SQRT(SUMSQ(C30-C29,D30-D29)),$J$26)</f>
        <v>17.96</v>
      </c>
      <c r="F30" s="21">
        <f>ROUND(MAX(ABS(C30-C29),ABS(D30-D29)),$J$26)</f>
        <v>14.782999999999999</v>
      </c>
      <c r="G30" s="21" t="str">
        <f>IF(E30&gt;$M$26,"Sigo","Paro")</f>
        <v>Sigo</v>
      </c>
      <c r="H30" s="21" t="str">
        <f>IF(F30&gt;$M$26,"Sigo","Paro")</f>
        <v>Sigo</v>
      </c>
      <c r="I30" s="34"/>
    </row>
    <row r="31" spans="2:13" x14ac:dyDescent="0.25">
      <c r="B31" s="16">
        <v>2</v>
      </c>
      <c r="C31" s="9">
        <f t="array" ref="C31:D31">ROUND((TRANSPOSE(MMULT($C$20:$D$21,TRANSPOSE(C30:D30)))+TRANSPOSE($G$20:$G$21)),$J$26)</f>
        <v>8.2430000000000003</v>
      </c>
      <c r="D31" s="5">
        <v>-9.8360000000000003</v>
      </c>
      <c r="E31" s="21">
        <f t="shared" ref="E31:E49" si="1">ROUND(SQRT(SUMSQ(C31-C30,D31-D30)),$J$26)</f>
        <v>4.9320000000000004</v>
      </c>
      <c r="F31" s="21">
        <f t="shared" ref="F31:F49" si="2">ROUND(MAX(ABS(C31-C30),ABS(D31-D30)),$J$26)</f>
        <v>3.9470000000000001</v>
      </c>
      <c r="G31" s="21" t="str">
        <f t="shared" ref="G31:H49" si="3">IF(E31&gt;$M$26,"Sigo","Paro")</f>
        <v>Sigo</v>
      </c>
      <c r="H31" s="21" t="str">
        <f t="shared" si="3"/>
        <v>Sigo</v>
      </c>
      <c r="I31" s="34"/>
    </row>
    <row r="32" spans="2:13" x14ac:dyDescent="0.25">
      <c r="B32" s="16">
        <v>3</v>
      </c>
      <c r="C32" s="9">
        <f t="array" ref="C32:D32">ROUND((TRANSPOSE(MMULT($C$20:$D$21,TRANSPOSE(C31:D31)))+TRANSPOSE($G$20:$G$21)),$J$26)</f>
        <v>9.0329999999999995</v>
      </c>
      <c r="D32" s="5">
        <v>-10.89</v>
      </c>
      <c r="E32" s="21">
        <f t="shared" si="1"/>
        <v>1.3169999999999999</v>
      </c>
      <c r="F32" s="21">
        <f t="shared" si="2"/>
        <v>1.054</v>
      </c>
      <c r="G32" s="21" t="str">
        <f t="shared" si="3"/>
        <v>Sigo</v>
      </c>
      <c r="H32" s="21" t="str">
        <f t="shared" si="3"/>
        <v>Sigo</v>
      </c>
      <c r="I32" s="34"/>
    </row>
    <row r="33" spans="2:9" x14ac:dyDescent="0.25">
      <c r="B33" s="16">
        <v>4</v>
      </c>
      <c r="C33" s="9">
        <f t="array" ref="C33:D33">ROUND((TRANSPOSE(MMULT($C$20:$D$21,TRANSPOSE(C32:D32)))+TRANSPOSE($G$20:$G$21)),$J$26)</f>
        <v>8.8219999999999992</v>
      </c>
      <c r="D33" s="5">
        <v>-10.608000000000001</v>
      </c>
      <c r="E33" s="21">
        <f t="shared" si="1"/>
        <v>0.35199999999999998</v>
      </c>
      <c r="F33" s="21">
        <f t="shared" si="2"/>
        <v>0.28199999999999997</v>
      </c>
      <c r="G33" s="21" t="str">
        <f t="shared" si="3"/>
        <v>Sigo</v>
      </c>
      <c r="H33" s="21" t="str">
        <f t="shared" si="3"/>
        <v>Sigo</v>
      </c>
      <c r="I33" s="34"/>
    </row>
    <row r="34" spans="2:9" x14ac:dyDescent="0.25">
      <c r="B34" s="16">
        <v>5</v>
      </c>
      <c r="C34" s="9">
        <f t="array" ref="C34:D34">ROUND((TRANSPOSE(MMULT($C$20:$D$21,TRANSPOSE(C33:D33)))+TRANSPOSE($G$20:$G$21)),$J$26)</f>
        <v>8.8780000000000001</v>
      </c>
      <c r="D34" s="5">
        <v>-10.683999999999999</v>
      </c>
      <c r="E34" s="21">
        <f t="shared" si="1"/>
        <v>9.4E-2</v>
      </c>
      <c r="F34" s="21">
        <f t="shared" si="2"/>
        <v>7.5999999999999998E-2</v>
      </c>
      <c r="G34" s="21" t="str">
        <f t="shared" si="3"/>
        <v>Sigo</v>
      </c>
      <c r="H34" s="21" t="str">
        <f t="shared" si="3"/>
        <v>Sigo</v>
      </c>
      <c r="I34" s="34"/>
    </row>
    <row r="35" spans="2:9" x14ac:dyDescent="0.25">
      <c r="B35" s="16">
        <v>6</v>
      </c>
      <c r="C35" s="9">
        <f t="array" ref="C35:D35">ROUND((TRANSPOSE(MMULT($C$20:$D$21,TRANSPOSE(C34:D34)))+TRANSPOSE($G$20:$G$21)),$J$26)</f>
        <v>8.8629999999999995</v>
      </c>
      <c r="D35" s="5">
        <v>-10.663</v>
      </c>
      <c r="E35" s="21">
        <f t="shared" si="1"/>
        <v>2.5999999999999999E-2</v>
      </c>
      <c r="F35" s="21">
        <f t="shared" si="2"/>
        <v>2.1000000000000001E-2</v>
      </c>
      <c r="G35" s="21" t="str">
        <f t="shared" si="3"/>
        <v>Sigo</v>
      </c>
      <c r="H35" s="21" t="str">
        <f t="shared" si="3"/>
        <v>Sigo</v>
      </c>
      <c r="I35" s="34"/>
    </row>
    <row r="36" spans="2:9" x14ac:dyDescent="0.25">
      <c r="B36" s="16">
        <v>7</v>
      </c>
      <c r="C36" s="9">
        <f t="array" ref="C36:D36">ROUND((TRANSPOSE(MMULT($C$20:$D$21,TRANSPOSE(C35:D35)))+TRANSPOSE($G$20:$G$21)),$J$26)</f>
        <v>8.8670000000000009</v>
      </c>
      <c r="D36" s="5">
        <v>-10.669</v>
      </c>
      <c r="E36" s="21">
        <f t="shared" si="1"/>
        <v>7.0000000000000001E-3</v>
      </c>
      <c r="F36" s="21">
        <f t="shared" si="2"/>
        <v>6.0000000000000001E-3</v>
      </c>
      <c r="G36" s="21" t="str">
        <f t="shared" si="3"/>
        <v>Paro</v>
      </c>
      <c r="H36" s="21" t="str">
        <f t="shared" si="3"/>
        <v>Paro</v>
      </c>
      <c r="I36" s="34"/>
    </row>
    <row r="37" spans="2:9" x14ac:dyDescent="0.25">
      <c r="B37" s="16">
        <v>8</v>
      </c>
      <c r="C37" s="9">
        <f t="array" ref="C37:D37">ROUND((TRANSPOSE(MMULT($C$20:$D$21,TRANSPOSE(C36:D36)))+TRANSPOSE($G$20:$G$21)),$J$26)</f>
        <v>8.8659999999999997</v>
      </c>
      <c r="D37" s="5">
        <v>-10.667</v>
      </c>
      <c r="E37" s="21">
        <f t="shared" si="1"/>
        <v>2E-3</v>
      </c>
      <c r="F37" s="21">
        <f t="shared" si="2"/>
        <v>2E-3</v>
      </c>
      <c r="G37" s="21" t="str">
        <f t="shared" si="3"/>
        <v>Paro</v>
      </c>
      <c r="H37" s="21" t="str">
        <f t="shared" si="3"/>
        <v>Paro</v>
      </c>
      <c r="I37" s="34"/>
    </row>
    <row r="38" spans="2:9" x14ac:dyDescent="0.25">
      <c r="B38" s="16">
        <v>9</v>
      </c>
      <c r="C38" s="9">
        <f t="array" ref="C38:D38">ROUND((TRANSPOSE(MMULT($C$20:$D$21,TRANSPOSE(C37:D37)))+TRANSPOSE($G$20:$G$21)),$J$26)</f>
        <v>8.8670000000000009</v>
      </c>
      <c r="D38" s="5">
        <v>-10.667999999999999</v>
      </c>
      <c r="E38" s="21">
        <f t="shared" si="1"/>
        <v>1E-3</v>
      </c>
      <c r="F38" s="21">
        <f t="shared" si="2"/>
        <v>1E-3</v>
      </c>
      <c r="G38" s="21" t="str">
        <f t="shared" si="3"/>
        <v>Paro</v>
      </c>
      <c r="H38" s="21" t="str">
        <f t="shared" si="3"/>
        <v>Paro</v>
      </c>
      <c r="I38" s="34"/>
    </row>
    <row r="39" spans="2:9" x14ac:dyDescent="0.25">
      <c r="B39" s="16">
        <v>10</v>
      </c>
      <c r="C39" s="9">
        <f t="array" ref="C39:D39">ROUND((TRANSPOSE(MMULT($C$20:$D$21,TRANSPOSE(C38:D38)))+TRANSPOSE($G$20:$G$21)),$J$26)</f>
        <v>8.8659999999999997</v>
      </c>
      <c r="D39" s="5">
        <v>-10.667999999999999</v>
      </c>
      <c r="E39" s="21">
        <f t="shared" si="1"/>
        <v>1E-3</v>
      </c>
      <c r="F39" s="21">
        <f t="shared" si="2"/>
        <v>1E-3</v>
      </c>
      <c r="G39" s="21" t="str">
        <f t="shared" si="3"/>
        <v>Paro</v>
      </c>
      <c r="H39" s="21" t="str">
        <f t="shared" si="3"/>
        <v>Paro</v>
      </c>
      <c r="I39" s="34"/>
    </row>
    <row r="40" spans="2:9" x14ac:dyDescent="0.25">
      <c r="B40" s="16">
        <v>11</v>
      </c>
      <c r="C40" s="9">
        <f t="array" ref="C40:D40">ROUND((TRANSPOSE(MMULT($C$20:$D$21,TRANSPOSE(C39:D39)))+TRANSPOSE($G$20:$G$21)),$J$26)</f>
        <v>8.8659999999999997</v>
      </c>
      <c r="D40" s="5">
        <v>-10.667999999999999</v>
      </c>
      <c r="E40" s="21">
        <f t="shared" si="1"/>
        <v>0</v>
      </c>
      <c r="F40" s="21">
        <f t="shared" si="2"/>
        <v>0</v>
      </c>
      <c r="G40" s="21" t="str">
        <f t="shared" si="3"/>
        <v>Paro</v>
      </c>
      <c r="H40" s="21" t="str">
        <f t="shared" si="3"/>
        <v>Paro</v>
      </c>
      <c r="I40" s="34"/>
    </row>
    <row r="41" spans="2:9" x14ac:dyDescent="0.25">
      <c r="B41" s="16">
        <v>12</v>
      </c>
      <c r="C41" s="9">
        <f t="array" ref="C41:D41">ROUND((TRANSPOSE(MMULT($C$20:$D$21,TRANSPOSE(C40:D40)))+TRANSPOSE($G$20:$G$21)),$J$26)</f>
        <v>8.8659999999999997</v>
      </c>
      <c r="D41" s="5">
        <v>-10.667999999999999</v>
      </c>
      <c r="E41" s="21">
        <f t="shared" si="1"/>
        <v>0</v>
      </c>
      <c r="F41" s="21">
        <f t="shared" si="2"/>
        <v>0</v>
      </c>
      <c r="G41" s="21" t="str">
        <f t="shared" si="3"/>
        <v>Paro</v>
      </c>
      <c r="H41" s="21" t="str">
        <f t="shared" si="3"/>
        <v>Paro</v>
      </c>
      <c r="I41" s="34"/>
    </row>
    <row r="42" spans="2:9" x14ac:dyDescent="0.25">
      <c r="B42" s="16">
        <v>13</v>
      </c>
      <c r="C42" s="9">
        <f t="array" ref="C42:D42">ROUND((TRANSPOSE(MMULT($C$20:$D$21,TRANSPOSE(C41:D41)))+TRANSPOSE($G$20:$G$21)),$J$26)</f>
        <v>8.8659999999999997</v>
      </c>
      <c r="D42" s="5">
        <v>-10.667999999999999</v>
      </c>
      <c r="E42" s="21">
        <f t="shared" si="1"/>
        <v>0</v>
      </c>
      <c r="F42" s="21">
        <f t="shared" si="2"/>
        <v>0</v>
      </c>
      <c r="G42" s="21" t="str">
        <f t="shared" si="3"/>
        <v>Paro</v>
      </c>
      <c r="H42" s="21" t="str">
        <f t="shared" si="3"/>
        <v>Paro</v>
      </c>
      <c r="I42" s="34"/>
    </row>
    <row r="43" spans="2:9" x14ac:dyDescent="0.25">
      <c r="B43" s="16">
        <v>14</v>
      </c>
      <c r="C43" s="9">
        <f t="array" ref="C43:D43">ROUND((TRANSPOSE(MMULT($C$20:$D$21,TRANSPOSE(C42:D42)))+TRANSPOSE($G$20:$G$21)),$J$26)</f>
        <v>8.8659999999999997</v>
      </c>
      <c r="D43" s="5">
        <v>-10.667999999999999</v>
      </c>
      <c r="E43" s="21">
        <f t="shared" si="1"/>
        <v>0</v>
      </c>
      <c r="F43" s="21">
        <f t="shared" si="2"/>
        <v>0</v>
      </c>
      <c r="G43" s="21" t="str">
        <f t="shared" si="3"/>
        <v>Paro</v>
      </c>
      <c r="H43" s="21" t="str">
        <f t="shared" si="3"/>
        <v>Paro</v>
      </c>
      <c r="I43" s="34"/>
    </row>
    <row r="44" spans="2:9" x14ac:dyDescent="0.25">
      <c r="B44" s="16">
        <v>15</v>
      </c>
      <c r="C44" s="9">
        <f t="array" ref="C44:D44">ROUND((TRANSPOSE(MMULT($C$20:$D$21,TRANSPOSE(C43:D43)))+TRANSPOSE($G$20:$G$21)),$J$26)</f>
        <v>8.8659999999999997</v>
      </c>
      <c r="D44" s="5">
        <v>-10.667999999999999</v>
      </c>
      <c r="E44" s="21">
        <f t="shared" si="1"/>
        <v>0</v>
      </c>
      <c r="F44" s="21">
        <f t="shared" si="2"/>
        <v>0</v>
      </c>
      <c r="G44" s="21" t="str">
        <f t="shared" si="3"/>
        <v>Paro</v>
      </c>
      <c r="H44" s="21" t="str">
        <f t="shared" si="3"/>
        <v>Paro</v>
      </c>
      <c r="I44" s="34"/>
    </row>
    <row r="45" spans="2:9" x14ac:dyDescent="0.25">
      <c r="B45" s="16">
        <v>16</v>
      </c>
      <c r="C45" s="9">
        <f t="array" ref="C45:D45">ROUND((TRANSPOSE(MMULT($C$20:$D$21,TRANSPOSE(C44:D44)))+TRANSPOSE($G$20:$G$21)),$J$26)</f>
        <v>8.8659999999999997</v>
      </c>
      <c r="D45" s="5">
        <v>-10.667999999999999</v>
      </c>
      <c r="E45" s="21">
        <f t="shared" si="1"/>
        <v>0</v>
      </c>
      <c r="F45" s="21">
        <f t="shared" si="2"/>
        <v>0</v>
      </c>
      <c r="G45" s="21" t="str">
        <f t="shared" si="3"/>
        <v>Paro</v>
      </c>
      <c r="H45" s="21" t="str">
        <f t="shared" si="3"/>
        <v>Paro</v>
      </c>
      <c r="I45" s="34"/>
    </row>
    <row r="46" spans="2:9" x14ac:dyDescent="0.25">
      <c r="B46" s="16">
        <v>17</v>
      </c>
      <c r="C46" s="9">
        <f t="array" ref="C46:D46">ROUND((TRANSPOSE(MMULT($C$20:$D$21,TRANSPOSE(C45:D45)))+TRANSPOSE($G$20:$G$21)),$J$26)</f>
        <v>8.8659999999999997</v>
      </c>
      <c r="D46" s="5">
        <v>-10.667999999999999</v>
      </c>
      <c r="E46" s="21">
        <f t="shared" si="1"/>
        <v>0</v>
      </c>
      <c r="F46" s="21">
        <f t="shared" si="2"/>
        <v>0</v>
      </c>
      <c r="G46" s="21" t="str">
        <f t="shared" si="3"/>
        <v>Paro</v>
      </c>
      <c r="H46" s="21" t="str">
        <f t="shared" si="3"/>
        <v>Paro</v>
      </c>
      <c r="I46" s="34"/>
    </row>
    <row r="47" spans="2:9" x14ac:dyDescent="0.25">
      <c r="B47" s="16">
        <v>18</v>
      </c>
      <c r="C47" s="9">
        <f t="array" ref="C47:D47">ROUND((TRANSPOSE(MMULT($C$20:$D$21,TRANSPOSE(C46:D46)))+TRANSPOSE($G$20:$G$21)),$J$26)</f>
        <v>8.8659999999999997</v>
      </c>
      <c r="D47" s="5">
        <v>-10.667999999999999</v>
      </c>
      <c r="E47" s="21">
        <f t="shared" si="1"/>
        <v>0</v>
      </c>
      <c r="F47" s="21">
        <f t="shared" si="2"/>
        <v>0</v>
      </c>
      <c r="G47" s="21" t="str">
        <f t="shared" si="3"/>
        <v>Paro</v>
      </c>
      <c r="H47" s="21" t="str">
        <f t="shared" si="3"/>
        <v>Paro</v>
      </c>
      <c r="I47" s="34"/>
    </row>
    <row r="48" spans="2:9" x14ac:dyDescent="0.25">
      <c r="B48" s="16">
        <v>19</v>
      </c>
      <c r="C48" s="9">
        <f t="array" ref="C48:D48">ROUND((TRANSPOSE(MMULT($C$20:$D$21,TRANSPOSE(C47:D47)))+TRANSPOSE($G$20:$G$21)),$J$26)</f>
        <v>8.8659999999999997</v>
      </c>
      <c r="D48" s="5">
        <v>-10.667999999999999</v>
      </c>
      <c r="E48" s="21">
        <f t="shared" si="1"/>
        <v>0</v>
      </c>
      <c r="F48" s="21">
        <f t="shared" si="2"/>
        <v>0</v>
      </c>
      <c r="G48" s="21" t="str">
        <f t="shared" si="3"/>
        <v>Paro</v>
      </c>
      <c r="H48" s="21" t="str">
        <f t="shared" si="3"/>
        <v>Paro</v>
      </c>
      <c r="I48" s="34"/>
    </row>
    <row r="49" spans="2:9" ht="15.75" thickBot="1" x14ac:dyDescent="0.3">
      <c r="B49" s="17">
        <v>20</v>
      </c>
      <c r="C49" s="18">
        <f t="array" ref="C49:D49">ROUND((TRANSPOSE(MMULT($C$20:$D$21,TRANSPOSE(C48:D48)))+TRANSPOSE($G$20:$G$21)),$J$26)</f>
        <v>8.8659999999999997</v>
      </c>
      <c r="D49" s="19">
        <v>-10.667999999999999</v>
      </c>
      <c r="E49" s="23">
        <f t="shared" si="1"/>
        <v>0</v>
      </c>
      <c r="F49" s="23">
        <f t="shared" si="2"/>
        <v>0</v>
      </c>
      <c r="G49" s="23" t="str">
        <f t="shared" si="3"/>
        <v>Paro</v>
      </c>
      <c r="H49" s="23" t="str">
        <f t="shared" si="3"/>
        <v>Paro</v>
      </c>
      <c r="I49" s="34"/>
    </row>
  </sheetData>
  <mergeCells count="6">
    <mergeCell ref="B2:M2"/>
    <mergeCell ref="B26:D26"/>
    <mergeCell ref="C28:D28"/>
    <mergeCell ref="E28:F28"/>
    <mergeCell ref="G28:H28"/>
    <mergeCell ref="I7:L7"/>
  </mergeCells>
  <pageMargins left="0.7" right="0.7" top="0.75" bottom="0.75" header="0.3" footer="0.3"/>
  <pageSetup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49"/>
  <sheetViews>
    <sheetView workbookViewId="0">
      <selection activeCell="C17" sqref="C17"/>
    </sheetView>
  </sheetViews>
  <sheetFormatPr baseColWidth="10" defaultColWidth="9.140625" defaultRowHeight="15" x14ac:dyDescent="0.25"/>
  <cols>
    <col min="6" max="6" width="12.42578125" customWidth="1"/>
    <col min="7" max="7" width="12.7109375" customWidth="1"/>
    <col min="8" max="8" width="14.85546875" customWidth="1"/>
    <col min="9" max="9" width="12.42578125" customWidth="1"/>
  </cols>
  <sheetData>
    <row r="2" spans="2:13" x14ac:dyDescent="0.25">
      <c r="B2" s="41" t="s">
        <v>14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4" spans="2:13" x14ac:dyDescent="0.25">
      <c r="B4" t="s">
        <v>11</v>
      </c>
    </row>
    <row r="6" spans="2:13" x14ac:dyDescent="0.25">
      <c r="C6" s="13">
        <v>5</v>
      </c>
      <c r="D6" s="13">
        <v>-1</v>
      </c>
      <c r="E6" s="13">
        <v>3</v>
      </c>
      <c r="G6" s="13">
        <v>3</v>
      </c>
      <c r="H6" s="3"/>
      <c r="I6" s="3"/>
    </row>
    <row r="7" spans="2:13" x14ac:dyDescent="0.25">
      <c r="B7" s="4" t="s">
        <v>1</v>
      </c>
      <c r="C7" s="13">
        <v>1</v>
      </c>
      <c r="D7" s="13">
        <v>6</v>
      </c>
      <c r="E7" s="13">
        <v>-4</v>
      </c>
      <c r="F7" s="4" t="s">
        <v>3</v>
      </c>
      <c r="G7" s="13">
        <v>7</v>
      </c>
      <c r="H7" s="3"/>
      <c r="I7" s="42" t="s">
        <v>24</v>
      </c>
      <c r="J7" s="42"/>
      <c r="K7" s="42"/>
      <c r="L7" s="43"/>
      <c r="M7" s="26" t="str">
        <f>IF(AND(ABS(C6)&gt;=(ABS(D6)+ABS(E6)),ABS(D7)&gt;=(ABS(C7)+ABS(E7)),ABS(E8)&gt;(ABS(D8)+ABS(C8))),"SI","No")</f>
        <v>SI</v>
      </c>
    </row>
    <row r="8" spans="2:13" x14ac:dyDescent="0.25">
      <c r="C8" s="13">
        <v>-1</v>
      </c>
      <c r="D8" s="13">
        <v>2</v>
      </c>
      <c r="E8" s="13">
        <v>-4</v>
      </c>
      <c r="G8" s="13">
        <v>1</v>
      </c>
      <c r="H8" s="3"/>
      <c r="I8" s="3"/>
    </row>
    <row r="10" spans="2:13" x14ac:dyDescent="0.25">
      <c r="B10" t="s">
        <v>15</v>
      </c>
    </row>
    <row r="12" spans="2:13" x14ac:dyDescent="0.25">
      <c r="C12" s="8">
        <f>C6</f>
        <v>5</v>
      </c>
      <c r="D12" s="8">
        <v>0</v>
      </c>
      <c r="E12" s="8">
        <v>0</v>
      </c>
      <c r="G12" s="8">
        <v>0</v>
      </c>
      <c r="H12" s="8">
        <v>0</v>
      </c>
      <c r="I12" s="8">
        <v>0</v>
      </c>
      <c r="K12" s="8">
        <v>0</v>
      </c>
      <c r="L12" s="8">
        <f>-D6</f>
        <v>1</v>
      </c>
      <c r="M12" s="8">
        <f>-E6</f>
        <v>-3</v>
      </c>
    </row>
    <row r="13" spans="2:13" x14ac:dyDescent="0.25">
      <c r="B13" s="4" t="s">
        <v>5</v>
      </c>
      <c r="C13" s="8">
        <v>0</v>
      </c>
      <c r="D13" s="8">
        <f>D7</f>
        <v>6</v>
      </c>
      <c r="E13" s="8">
        <v>0</v>
      </c>
      <c r="F13" s="4" t="s">
        <v>6</v>
      </c>
      <c r="G13" s="8">
        <f>-C7</f>
        <v>-1</v>
      </c>
      <c r="H13" s="8">
        <v>0</v>
      </c>
      <c r="I13" s="8">
        <v>0</v>
      </c>
      <c r="J13" s="4" t="s">
        <v>0</v>
      </c>
      <c r="K13" s="8">
        <v>0</v>
      </c>
      <c r="L13" s="8">
        <v>0</v>
      </c>
      <c r="M13" s="8">
        <f>-E7</f>
        <v>4</v>
      </c>
    </row>
    <row r="14" spans="2:13" x14ac:dyDescent="0.25">
      <c r="C14" s="8">
        <v>0</v>
      </c>
      <c r="D14" s="8">
        <v>0</v>
      </c>
      <c r="E14" s="8">
        <f>E8</f>
        <v>-4</v>
      </c>
      <c r="G14" s="8">
        <f>-C8</f>
        <v>1</v>
      </c>
      <c r="H14" s="8">
        <f>-D8</f>
        <v>-2</v>
      </c>
      <c r="I14" s="8">
        <v>0</v>
      </c>
      <c r="K14" s="8">
        <v>0</v>
      </c>
      <c r="L14" s="8">
        <v>0</v>
      </c>
      <c r="M14" s="8">
        <v>0</v>
      </c>
    </row>
    <row r="15" spans="2:13" x14ac:dyDescent="0.25">
      <c r="C15" s="3"/>
      <c r="D15" s="3"/>
      <c r="E15" s="3"/>
      <c r="G15" s="3"/>
      <c r="H15" s="3"/>
      <c r="I15" s="3"/>
      <c r="K15" s="3"/>
      <c r="L15" s="3"/>
      <c r="M15" s="3"/>
    </row>
    <row r="16" spans="2:13" x14ac:dyDescent="0.25">
      <c r="C16" s="8">
        <f t="array" ref="C16:E18">C12:E14-G12:I14</f>
        <v>5</v>
      </c>
      <c r="D16" s="8">
        <v>0</v>
      </c>
      <c r="E16" s="8">
        <v>0</v>
      </c>
      <c r="G16" s="8">
        <f t="array" ref="G16:I18">ROUND(MINVERSE(C16:E18),$J$26)</f>
        <v>0.2</v>
      </c>
      <c r="H16" s="8">
        <v>0</v>
      </c>
      <c r="I16" s="8">
        <v>0</v>
      </c>
      <c r="K16" s="3"/>
      <c r="L16" s="3"/>
      <c r="M16" s="3"/>
    </row>
    <row r="17" spans="2:13" ht="17.25" x14ac:dyDescent="0.25">
      <c r="B17" s="4" t="s">
        <v>17</v>
      </c>
      <c r="C17" s="8">
        <v>1</v>
      </c>
      <c r="D17" s="8">
        <v>6</v>
      </c>
      <c r="E17" s="8">
        <v>0</v>
      </c>
      <c r="F17" s="4" t="s">
        <v>18</v>
      </c>
      <c r="G17" s="8">
        <v>-3.3333000000000002E-2</v>
      </c>
      <c r="H17" s="8">
        <v>0.16666700000000001</v>
      </c>
      <c r="I17" s="8">
        <v>0</v>
      </c>
      <c r="K17" s="3"/>
      <c r="L17" s="3"/>
      <c r="M17" s="3"/>
    </row>
    <row r="18" spans="2:13" x14ac:dyDescent="0.25">
      <c r="C18" s="8">
        <v>-1</v>
      </c>
      <c r="D18" s="8">
        <v>2</v>
      </c>
      <c r="E18" s="8">
        <v>-4</v>
      </c>
      <c r="G18" s="8">
        <v>-6.6667000000000004E-2</v>
      </c>
      <c r="H18" s="8">
        <v>8.3333000000000004E-2</v>
      </c>
      <c r="I18" s="8">
        <v>-0.25</v>
      </c>
      <c r="K18" s="3"/>
      <c r="L18" s="3"/>
      <c r="M18" s="3"/>
    </row>
    <row r="20" spans="2:13" x14ac:dyDescent="0.25">
      <c r="C20" s="8">
        <f t="array" ref="C20:E22">ROUND(MMULT(G16:I18,K12:M14),J$26)</f>
        <v>0</v>
      </c>
      <c r="D20" s="8">
        <v>0.2</v>
      </c>
      <c r="E20" s="8">
        <v>-0.6</v>
      </c>
      <c r="G20" s="8">
        <f t="array" ref="G20:G22">ROUND(MMULT(G16:I18,G6:G8),$J$26)</f>
        <v>0.6</v>
      </c>
      <c r="H20" s="6"/>
      <c r="I20" s="3"/>
    </row>
    <row r="21" spans="2:13" x14ac:dyDescent="0.25">
      <c r="B21" s="4" t="s">
        <v>9</v>
      </c>
      <c r="C21" s="8">
        <v>0</v>
      </c>
      <c r="D21" s="8">
        <v>-3.3333000000000002E-2</v>
      </c>
      <c r="E21" s="8">
        <v>0.76666699999999999</v>
      </c>
      <c r="F21" s="4" t="s">
        <v>8</v>
      </c>
      <c r="G21" s="8">
        <v>1.06667</v>
      </c>
      <c r="H21" s="6"/>
      <c r="I21" s="3"/>
    </row>
    <row r="22" spans="2:13" x14ac:dyDescent="0.25">
      <c r="C22" s="8">
        <v>0</v>
      </c>
      <c r="D22" s="8">
        <v>-6.6667000000000004E-2</v>
      </c>
      <c r="E22" s="8">
        <v>0.53333299999999995</v>
      </c>
      <c r="G22" s="8">
        <v>0.13333</v>
      </c>
      <c r="H22" s="6"/>
      <c r="I22" s="3"/>
    </row>
    <row r="23" spans="2:13" x14ac:dyDescent="0.25">
      <c r="G23" s="2"/>
    </row>
    <row r="24" spans="2:13" ht="17.25" x14ac:dyDescent="0.25">
      <c r="B24" s="25" t="s">
        <v>22</v>
      </c>
    </row>
    <row r="26" spans="2:13" ht="17.25" x14ac:dyDescent="0.25">
      <c r="B26" s="44" t="s">
        <v>23</v>
      </c>
      <c r="C26" s="44"/>
      <c r="D26" s="44"/>
      <c r="E26" s="13">
        <v>1</v>
      </c>
      <c r="F26" s="13">
        <v>1</v>
      </c>
      <c r="G26" s="13">
        <v>1</v>
      </c>
      <c r="I26" s="1" t="s">
        <v>16</v>
      </c>
      <c r="J26" s="13">
        <v>6</v>
      </c>
      <c r="L26" s="1" t="s">
        <v>26</v>
      </c>
      <c r="M26" s="13">
        <v>0.01</v>
      </c>
    </row>
    <row r="27" spans="2:13" ht="15.75" thickBot="1" x14ac:dyDescent="0.3"/>
    <row r="28" spans="2:13" ht="18" thickBot="1" x14ac:dyDescent="0.3">
      <c r="B28" s="27" t="s">
        <v>10</v>
      </c>
      <c r="C28" s="45" t="s">
        <v>20</v>
      </c>
      <c r="D28" s="46"/>
      <c r="E28" s="47"/>
      <c r="F28" s="45" t="s">
        <v>19</v>
      </c>
      <c r="G28" s="47"/>
      <c r="H28" s="45" t="s">
        <v>25</v>
      </c>
      <c r="I28" s="47"/>
    </row>
    <row r="29" spans="2:13" ht="15.75" thickBot="1" x14ac:dyDescent="0.3">
      <c r="B29" s="15">
        <v>0</v>
      </c>
      <c r="C29" s="10">
        <f>E26</f>
        <v>1</v>
      </c>
      <c r="D29" s="11">
        <f t="shared" ref="D29:E29" si="0">F26</f>
        <v>1</v>
      </c>
      <c r="E29" s="12">
        <f t="shared" si="0"/>
        <v>1</v>
      </c>
      <c r="F29" s="14" t="s">
        <v>12</v>
      </c>
      <c r="G29" s="14" t="s">
        <v>13</v>
      </c>
      <c r="H29" s="14" t="s">
        <v>12</v>
      </c>
      <c r="I29" s="14" t="s">
        <v>13</v>
      </c>
    </row>
    <row r="30" spans="2:13" x14ac:dyDescent="0.25">
      <c r="B30" s="16">
        <v>1</v>
      </c>
      <c r="C30" s="9">
        <f t="array" ref="C30:E30">ROUND((TRANSPOSE(MMULT($C$20:$E$22,TRANSPOSE(C29:E29)))+TRANSPOSE($G$20:$G$22)),$J$26)</f>
        <v>0.2</v>
      </c>
      <c r="D30" s="5">
        <v>1.8000039999999999</v>
      </c>
      <c r="E30" s="7">
        <v>0.59999599999999997</v>
      </c>
      <c r="F30" s="21">
        <f>ROUND(SQRT(SUMSQ(C30-C29,D30-D29,E30-E29)),$J$26)</f>
        <v>1.2000040000000001</v>
      </c>
      <c r="G30" s="21">
        <f>ROUND(MAX(ABS(C30-C29),ABS(D30-D29),ABS(E30-E29)),$J$26)</f>
        <v>0.80000400000000005</v>
      </c>
      <c r="H30" s="21" t="str">
        <f>IF(F30&gt;$M$26,"Sigo","Paro")</f>
        <v>Sigo</v>
      </c>
      <c r="I30" s="21" t="str">
        <f>IF(G30&gt;$M$26,"Sigo","Paro")</f>
        <v>Sigo</v>
      </c>
    </row>
    <row r="31" spans="2:13" x14ac:dyDescent="0.25">
      <c r="B31" s="16">
        <v>2</v>
      </c>
      <c r="C31" s="9">
        <f t="array" ref="C31:E31">ROUND((TRANSPOSE(MMULT($C$20:$E$22,TRANSPOSE(C30:E30)))+TRANSPOSE($G$20:$G$22)),$J$26)</f>
        <v>0.60000299999999995</v>
      </c>
      <c r="D31" s="5">
        <v>1.4666680000000001</v>
      </c>
      <c r="E31" s="7">
        <v>0.33332699999999998</v>
      </c>
      <c r="F31" s="22">
        <f t="shared" ref="F31:F39" si="1">ROUND(SQRT(SUMSQ(C31-C30,D31-D30,E31-E30)),$J$26)</f>
        <v>0.58500200000000002</v>
      </c>
      <c r="G31" s="22">
        <f t="shared" ref="G31:G39" si="2">ROUND(MAX(ABS(C31-C30),ABS(D31-D30),ABS(E31-E30)),$J$26)</f>
        <v>0.400003</v>
      </c>
      <c r="H31" s="22" t="str">
        <f t="shared" ref="H31:H39" si="3">IF(F31&gt;$M$26,"Sigo","Paro")</f>
        <v>Sigo</v>
      </c>
      <c r="I31" s="22" t="str">
        <f t="shared" ref="I31:I39" si="4">IF(G31&gt;$M$26,"Sigo","Paro")</f>
        <v>Sigo</v>
      </c>
    </row>
    <row r="32" spans="2:13" x14ac:dyDescent="0.25">
      <c r="B32" s="16">
        <v>3</v>
      </c>
      <c r="C32" s="9">
        <f t="array" ref="C32:E32">ROUND((TRANSPOSE(MMULT($C$20:$E$22,TRANSPOSE(C31:E31)))+TRANSPOSE($G$20:$G$22)),$J$26)</f>
        <v>0.69333699999999998</v>
      </c>
      <c r="D32" s="5">
        <v>1.2733319999999999</v>
      </c>
      <c r="E32" s="7">
        <v>0.21332599999999999</v>
      </c>
      <c r="F32" s="22">
        <f t="shared" si="1"/>
        <v>0.245948</v>
      </c>
      <c r="G32" s="22">
        <f t="shared" si="2"/>
        <v>0.19333600000000001</v>
      </c>
      <c r="H32" s="22" t="str">
        <f t="shared" si="3"/>
        <v>Sigo</v>
      </c>
      <c r="I32" s="22" t="str">
        <f t="shared" si="4"/>
        <v>Sigo</v>
      </c>
    </row>
    <row r="33" spans="2:9" x14ac:dyDescent="0.25">
      <c r="B33" s="16">
        <v>4</v>
      </c>
      <c r="C33" s="9">
        <f t="array" ref="C33:E33">ROUND((TRANSPOSE(MMULT($C$20:$E$22,TRANSPOSE(C32:E32)))+TRANSPOSE($G$20:$G$22)),$J$26)</f>
        <v>0.72667099999999996</v>
      </c>
      <c r="D33" s="5">
        <v>1.1877759999999999</v>
      </c>
      <c r="E33" s="7">
        <v>0.162215</v>
      </c>
      <c r="F33" s="22">
        <f t="shared" si="1"/>
        <v>0.105087</v>
      </c>
      <c r="G33" s="22">
        <f t="shared" si="2"/>
        <v>8.5555999999999993E-2</v>
      </c>
      <c r="H33" s="22" t="str">
        <f t="shared" si="3"/>
        <v>Sigo</v>
      </c>
      <c r="I33" s="22" t="str">
        <f t="shared" si="4"/>
        <v>Sigo</v>
      </c>
    </row>
    <row r="34" spans="2:9" x14ac:dyDescent="0.25">
      <c r="B34" s="16">
        <v>5</v>
      </c>
      <c r="C34" s="9">
        <f t="array" ref="C34:E34">ROUND((TRANSPOSE(MMULT($C$20:$E$22,TRANSPOSE(C33:E33)))+TRANSPOSE($G$20:$G$22)),$J$26)</f>
        <v>0.74022600000000005</v>
      </c>
      <c r="D34" s="5">
        <v>1.151443</v>
      </c>
      <c r="E34" s="7">
        <v>0.14065900000000001</v>
      </c>
      <c r="F34" s="22">
        <f t="shared" si="1"/>
        <v>4.4367999999999998E-2</v>
      </c>
      <c r="G34" s="22">
        <f t="shared" si="2"/>
        <v>3.6332999999999997E-2</v>
      </c>
      <c r="H34" s="22" t="str">
        <f t="shared" si="3"/>
        <v>Sigo</v>
      </c>
      <c r="I34" s="22" t="str">
        <f t="shared" si="4"/>
        <v>Sigo</v>
      </c>
    </row>
    <row r="35" spans="2:9" x14ac:dyDescent="0.25">
      <c r="B35" s="16">
        <v>6</v>
      </c>
      <c r="C35" s="9">
        <f t="array" ref="C35:E35">ROUND((TRANSPOSE(MMULT($C$20:$E$22,TRANSPOSE(C34:E34)))+TRANSPOSE($G$20:$G$22)),$J$26)</f>
        <v>0.74589300000000003</v>
      </c>
      <c r="D35" s="5">
        <v>1.136128</v>
      </c>
      <c r="E35" s="7">
        <v>0.13158500000000001</v>
      </c>
      <c r="F35" s="22">
        <f t="shared" si="1"/>
        <v>1.8682000000000001E-2</v>
      </c>
      <c r="G35" s="22">
        <f t="shared" si="2"/>
        <v>1.5315E-2</v>
      </c>
      <c r="H35" s="22" t="str">
        <f t="shared" si="3"/>
        <v>Sigo</v>
      </c>
      <c r="I35" s="22" t="str">
        <f t="shared" si="4"/>
        <v>Sigo</v>
      </c>
    </row>
    <row r="36" spans="2:9" x14ac:dyDescent="0.25">
      <c r="B36" s="16">
        <v>7</v>
      </c>
      <c r="C36" s="9">
        <f t="array" ref="C36:E36">ROUND((TRANSPOSE(MMULT($C$20:$E$22,TRANSPOSE(C35:E35)))+TRANSPOSE($G$20:$G$22)),$J$26)</f>
        <v>0.74827500000000002</v>
      </c>
      <c r="D36" s="5">
        <v>1.1296809999999999</v>
      </c>
      <c r="E36" s="7">
        <v>0.12776599999999999</v>
      </c>
      <c r="F36" s="22">
        <f t="shared" si="1"/>
        <v>7.8630000000000002E-3</v>
      </c>
      <c r="G36" s="22">
        <f t="shared" si="2"/>
        <v>6.4469999999999996E-3</v>
      </c>
      <c r="H36" s="22" t="str">
        <f t="shared" si="3"/>
        <v>Paro</v>
      </c>
      <c r="I36" s="22" t="str">
        <f t="shared" si="4"/>
        <v>Paro</v>
      </c>
    </row>
    <row r="37" spans="2:9" x14ac:dyDescent="0.25">
      <c r="B37" s="16">
        <v>8</v>
      </c>
      <c r="C37" s="9">
        <f t="array" ref="C37:E37">ROUND((TRANSPOSE(MMULT($C$20:$E$22,TRANSPOSE(C36:E36)))+TRANSPOSE($G$20:$G$22)),$J$26)</f>
        <v>0.74927699999999997</v>
      </c>
      <c r="D37" s="5">
        <v>1.126968</v>
      </c>
      <c r="E37" s="7">
        <v>0.12615899999999999</v>
      </c>
      <c r="F37" s="22">
        <f t="shared" si="1"/>
        <v>3.3089999999999999E-3</v>
      </c>
      <c r="G37" s="22">
        <f t="shared" si="2"/>
        <v>2.7130000000000001E-3</v>
      </c>
      <c r="H37" s="22" t="str">
        <f t="shared" si="3"/>
        <v>Paro</v>
      </c>
      <c r="I37" s="22" t="str">
        <f t="shared" si="4"/>
        <v>Paro</v>
      </c>
    </row>
    <row r="38" spans="2:9" x14ac:dyDescent="0.25">
      <c r="B38" s="16">
        <v>9</v>
      </c>
      <c r="C38" s="9">
        <f t="array" ref="C38:E38">ROUND((TRANSPOSE(MMULT($C$20:$E$22,TRANSPOSE(C37:E37)))+TRANSPOSE($G$20:$G$22)),$J$26)</f>
        <v>0.74969799999999998</v>
      </c>
      <c r="D38" s="5">
        <v>1.1258269999999999</v>
      </c>
      <c r="E38" s="7">
        <v>0.12548300000000001</v>
      </c>
      <c r="F38" s="22">
        <f t="shared" si="1"/>
        <v>1.3910000000000001E-3</v>
      </c>
      <c r="G38" s="22">
        <f t="shared" si="2"/>
        <v>1.1410000000000001E-3</v>
      </c>
      <c r="H38" s="22" t="str">
        <f t="shared" si="3"/>
        <v>Paro</v>
      </c>
      <c r="I38" s="22" t="str">
        <f t="shared" si="4"/>
        <v>Paro</v>
      </c>
    </row>
    <row r="39" spans="2:9" x14ac:dyDescent="0.25">
      <c r="B39" s="28">
        <v>10</v>
      </c>
      <c r="C39" s="29">
        <f t="array" ref="C39:E39">ROUND((TRANSPOSE(MMULT($C$20:$E$22,TRANSPOSE(C38:E38)))+TRANSPOSE($G$20:$G$22)),$J$26)</f>
        <v>0.74987599999999999</v>
      </c>
      <c r="D39" s="30">
        <v>1.125346</v>
      </c>
      <c r="E39" s="31">
        <v>0.125199</v>
      </c>
      <c r="F39" s="32">
        <f t="shared" si="1"/>
        <v>5.8600000000000004E-4</v>
      </c>
      <c r="G39" s="32">
        <f t="shared" si="2"/>
        <v>4.8099999999999998E-4</v>
      </c>
      <c r="H39" s="32" t="str">
        <f t="shared" si="3"/>
        <v>Paro</v>
      </c>
      <c r="I39" s="32" t="str">
        <f t="shared" si="4"/>
        <v>Paro</v>
      </c>
    </row>
    <row r="40" spans="2:9" x14ac:dyDescent="0.25">
      <c r="B40" s="16">
        <v>11</v>
      </c>
      <c r="C40" s="9">
        <f t="array" ref="C40:E40">ROUND((TRANSPOSE(MMULT($C$20:$E$22,TRANSPOSE(C39:E39)))+TRANSPOSE($G$20:$G$22)),$J$26)</f>
        <v>0.74995000000000001</v>
      </c>
      <c r="D40" s="5">
        <v>1.1251450000000001</v>
      </c>
      <c r="E40" s="7">
        <v>0.125079</v>
      </c>
      <c r="F40" s="22">
        <f t="shared" ref="F40:F49" si="5">ROUND(SQRT(SUMSQ(C40-C39,D40-D39,E40-E39)),$J$26)</f>
        <v>2.4600000000000002E-4</v>
      </c>
      <c r="G40" s="22">
        <f t="shared" ref="G40:G49" si="6">ROUND(MAX(ABS(C40-C39),ABS(D40-D39),ABS(E40-E39)),$J$26)</f>
        <v>2.0100000000000001E-4</v>
      </c>
      <c r="H40" s="22" t="str">
        <f t="shared" ref="H40:H49" si="7">IF(F40&gt;$M$26,"Sigo","Paro")</f>
        <v>Paro</v>
      </c>
      <c r="I40" s="22" t="str">
        <f t="shared" ref="I40:I49" si="8">IF(G40&gt;$M$26,"Sigo","Paro")</f>
        <v>Paro</v>
      </c>
    </row>
    <row r="41" spans="2:9" x14ac:dyDescent="0.25">
      <c r="B41" s="16">
        <v>12</v>
      </c>
      <c r="C41" s="9">
        <f t="array" ref="C41:E41">ROUND((TRANSPOSE(MMULT($C$20:$E$22,TRANSPOSE(C40:E40)))+TRANSPOSE($G$20:$G$22)),$J$26)</f>
        <v>0.74998200000000004</v>
      </c>
      <c r="D41" s="5">
        <v>1.125059</v>
      </c>
      <c r="E41" s="7">
        <v>0.125029</v>
      </c>
      <c r="F41" s="22">
        <f t="shared" si="5"/>
        <v>1.0399999999999999E-4</v>
      </c>
      <c r="G41" s="22">
        <f t="shared" si="6"/>
        <v>8.6000000000000003E-5</v>
      </c>
      <c r="H41" s="22" t="str">
        <f t="shared" si="7"/>
        <v>Paro</v>
      </c>
      <c r="I41" s="22" t="str">
        <f t="shared" si="8"/>
        <v>Paro</v>
      </c>
    </row>
    <row r="42" spans="2:9" x14ac:dyDescent="0.25">
      <c r="B42" s="16">
        <v>13</v>
      </c>
      <c r="C42" s="9">
        <f t="array" ref="C42:E42">ROUND((TRANSPOSE(MMULT($C$20:$E$22,TRANSPOSE(C41:E41)))+TRANSPOSE($G$20:$G$22)),$J$26)</f>
        <v>0.74999400000000005</v>
      </c>
      <c r="D42" s="5">
        <v>1.125024</v>
      </c>
      <c r="E42" s="7">
        <v>0.12500800000000001</v>
      </c>
      <c r="F42" s="22">
        <f t="shared" si="5"/>
        <v>4.3000000000000002E-5</v>
      </c>
      <c r="G42" s="22">
        <f t="shared" si="6"/>
        <v>3.4999999999999997E-5</v>
      </c>
      <c r="H42" s="22" t="str">
        <f t="shared" si="7"/>
        <v>Paro</v>
      </c>
      <c r="I42" s="22" t="str">
        <f t="shared" si="8"/>
        <v>Paro</v>
      </c>
    </row>
    <row r="43" spans="2:9" x14ac:dyDescent="0.25">
      <c r="B43" s="16">
        <v>14</v>
      </c>
      <c r="C43" s="9">
        <f t="array" ref="C43:E43">ROUND((TRANSPOSE(MMULT($C$20:$E$22,TRANSPOSE(C42:E42)))+TRANSPOSE($G$20:$G$22)),$J$26)</f>
        <v>0.75</v>
      </c>
      <c r="D43" s="5">
        <v>1.1250089999999999</v>
      </c>
      <c r="E43" s="7">
        <v>0.124999</v>
      </c>
      <c r="F43" s="22">
        <f t="shared" si="5"/>
        <v>1.8E-5</v>
      </c>
      <c r="G43" s="22">
        <f t="shared" si="6"/>
        <v>1.5E-5</v>
      </c>
      <c r="H43" s="22" t="str">
        <f t="shared" si="7"/>
        <v>Paro</v>
      </c>
      <c r="I43" s="22" t="str">
        <f t="shared" si="8"/>
        <v>Paro</v>
      </c>
    </row>
    <row r="44" spans="2:9" x14ac:dyDescent="0.25">
      <c r="B44" s="16">
        <v>15</v>
      </c>
      <c r="C44" s="9">
        <f t="array" ref="C44:E44">ROUND((TRANSPOSE(MMULT($C$20:$E$22,TRANSPOSE(C43:E43)))+TRANSPOSE($G$20:$G$22)),$J$26)</f>
        <v>0.75000199999999995</v>
      </c>
      <c r="D44" s="5">
        <v>1.125003</v>
      </c>
      <c r="E44" s="7">
        <v>0.12499499999999999</v>
      </c>
      <c r="F44" s="22">
        <f t="shared" si="5"/>
        <v>6.9999999999999999E-6</v>
      </c>
      <c r="G44" s="22">
        <f t="shared" si="6"/>
        <v>6.0000000000000002E-6</v>
      </c>
      <c r="H44" s="22" t="str">
        <f t="shared" si="7"/>
        <v>Paro</v>
      </c>
      <c r="I44" s="22" t="str">
        <f t="shared" si="8"/>
        <v>Paro</v>
      </c>
    </row>
    <row r="45" spans="2:9" x14ac:dyDescent="0.25">
      <c r="B45" s="16">
        <v>16</v>
      </c>
      <c r="C45" s="9">
        <f t="array" ref="C45:E45">ROUND((TRANSPOSE(MMULT($C$20:$E$22,TRANSPOSE(C44:E44)))+TRANSPOSE($G$20:$G$22)),$J$26)</f>
        <v>0.750004</v>
      </c>
      <c r="D45" s="5">
        <v>1.125</v>
      </c>
      <c r="E45" s="7">
        <v>0.12499300000000001</v>
      </c>
      <c r="F45" s="22">
        <f t="shared" si="5"/>
        <v>3.9999999999999998E-6</v>
      </c>
      <c r="G45" s="22">
        <f t="shared" si="6"/>
        <v>3.0000000000000001E-6</v>
      </c>
      <c r="H45" s="22" t="str">
        <f t="shared" si="7"/>
        <v>Paro</v>
      </c>
      <c r="I45" s="22" t="str">
        <f t="shared" si="8"/>
        <v>Paro</v>
      </c>
    </row>
    <row r="46" spans="2:9" x14ac:dyDescent="0.25">
      <c r="B46" s="16">
        <v>17</v>
      </c>
      <c r="C46" s="9">
        <f t="array" ref="C46:E46">ROUND((TRANSPOSE(MMULT($C$20:$E$22,TRANSPOSE(C45:E45)))+TRANSPOSE($G$20:$G$22)),$J$26)</f>
        <v>0.750004</v>
      </c>
      <c r="D46" s="5">
        <v>1.1249979999999999</v>
      </c>
      <c r="E46" s="7">
        <v>0.12499300000000001</v>
      </c>
      <c r="F46" s="22">
        <f t="shared" si="5"/>
        <v>1.9999999999999999E-6</v>
      </c>
      <c r="G46" s="22">
        <f t="shared" si="6"/>
        <v>1.9999999999999999E-6</v>
      </c>
      <c r="H46" s="22" t="str">
        <f t="shared" si="7"/>
        <v>Paro</v>
      </c>
      <c r="I46" s="22" t="str">
        <f t="shared" si="8"/>
        <v>Paro</v>
      </c>
    </row>
    <row r="47" spans="2:9" x14ac:dyDescent="0.25">
      <c r="B47" s="16">
        <v>18</v>
      </c>
      <c r="C47" s="9">
        <f t="array" ref="C47:E47">ROUND((TRANSPOSE(MMULT($C$20:$E$22,TRANSPOSE(C46:E46)))+TRANSPOSE($G$20:$G$22)),$J$26)</f>
        <v>0.750004</v>
      </c>
      <c r="D47" s="5">
        <v>1.1249979999999999</v>
      </c>
      <c r="E47" s="7">
        <v>0.12499300000000001</v>
      </c>
      <c r="F47" s="22">
        <f t="shared" si="5"/>
        <v>0</v>
      </c>
      <c r="G47" s="22">
        <f t="shared" si="6"/>
        <v>0</v>
      </c>
      <c r="H47" s="22" t="str">
        <f t="shared" si="7"/>
        <v>Paro</v>
      </c>
      <c r="I47" s="22" t="str">
        <f t="shared" si="8"/>
        <v>Paro</v>
      </c>
    </row>
    <row r="48" spans="2:9" x14ac:dyDescent="0.25">
      <c r="B48" s="16">
        <v>19</v>
      </c>
      <c r="C48" s="9">
        <f t="array" ref="C48:E48">ROUND((TRANSPOSE(MMULT($C$20:$E$22,TRANSPOSE(C47:E47)))+TRANSPOSE($G$20:$G$22)),$J$26)</f>
        <v>0.750004</v>
      </c>
      <c r="D48" s="5">
        <v>1.1249979999999999</v>
      </c>
      <c r="E48" s="7">
        <v>0.12499300000000001</v>
      </c>
      <c r="F48" s="22">
        <f t="shared" si="5"/>
        <v>0</v>
      </c>
      <c r="G48" s="22">
        <f t="shared" si="6"/>
        <v>0</v>
      </c>
      <c r="H48" s="22" t="str">
        <f t="shared" si="7"/>
        <v>Paro</v>
      </c>
      <c r="I48" s="22" t="str">
        <f t="shared" si="8"/>
        <v>Paro</v>
      </c>
    </row>
    <row r="49" spans="2:9" ht="15.75" thickBot="1" x14ac:dyDescent="0.3">
      <c r="B49" s="17">
        <v>20</v>
      </c>
      <c r="C49" s="18">
        <f t="array" ref="C49:E49">ROUND((TRANSPOSE(MMULT($C$20:$E$22,TRANSPOSE(C48:E48)))+TRANSPOSE($G$20:$G$22)),$J$26)</f>
        <v>0.750004</v>
      </c>
      <c r="D49" s="19">
        <v>1.1249979999999999</v>
      </c>
      <c r="E49" s="20">
        <v>0.12499300000000001</v>
      </c>
      <c r="F49" s="23">
        <f t="shared" si="5"/>
        <v>0</v>
      </c>
      <c r="G49" s="23">
        <f t="shared" si="6"/>
        <v>0</v>
      </c>
      <c r="H49" s="23" t="str">
        <f t="shared" si="7"/>
        <v>Paro</v>
      </c>
      <c r="I49" s="23" t="str">
        <f t="shared" si="8"/>
        <v>Paro</v>
      </c>
    </row>
  </sheetData>
  <mergeCells count="6">
    <mergeCell ref="B2:M2"/>
    <mergeCell ref="B26:D26"/>
    <mergeCell ref="C28:E28"/>
    <mergeCell ref="F28:G28"/>
    <mergeCell ref="H28:I28"/>
    <mergeCell ref="I7:L7"/>
  </mergeCells>
  <pageMargins left="0.7" right="0.7" top="0.75" bottom="0.75" header="0.3" footer="0.3"/>
  <pageSetup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Jacobi 2x2</vt:lpstr>
      <vt:lpstr>Jacobi 3x3</vt:lpstr>
      <vt:lpstr>Gauss Seidel 2x2</vt:lpstr>
      <vt:lpstr>Gauss Seidel 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2014-07-23T12:43:31Z</dcterms:created>
  <dcterms:modified xsi:type="dcterms:W3CDTF">2018-10-25T11:28:39Z</dcterms:modified>
</cp:coreProperties>
</file>