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125" windowHeight="11205" activeTab="3"/>
  </bookViews>
  <sheets>
    <sheet name="Dominante diagonalmente" sheetId="4" r:id="rId1"/>
    <sheet name="Cálculo de la norma" sheetId="3" r:id="rId2"/>
    <sheet name="Método Gauss Seidel" sheetId="2" r:id="rId3"/>
    <sheet name="Método Jacobi" sheetId="1" r:id="rId4"/>
  </sheets>
  <definedNames>
    <definedName name="a.11">'Método Jacobi'!$A$2</definedName>
    <definedName name="a.12">'Método Jacobi'!$B$2</definedName>
    <definedName name="a.13">'Método Jacobi'!$C$2</definedName>
    <definedName name="a.21">'Método Jacobi'!$A$3</definedName>
    <definedName name="a.22">'Método Jacobi'!$B$3</definedName>
    <definedName name="a.23">'Método Jacobi'!$C$3</definedName>
    <definedName name="a.31">'Método Jacobi'!$A$4</definedName>
    <definedName name="a.32">'Método Jacobi'!$B$4</definedName>
    <definedName name="a.33">'Método Jacobi'!$C$4</definedName>
    <definedName name="b.1">'Método Jacobi'!$E$2</definedName>
    <definedName name="b.2">'Método Jacobi'!$E$3</definedName>
    <definedName name="b.3">'Método Jacobi'!$E$4</definedName>
  </definedNames>
  <calcPr calcId="125725"/>
</workbook>
</file>

<file path=xl/calcChain.xml><?xml version="1.0" encoding="utf-8"?>
<calcChain xmlns="http://schemas.openxmlformats.org/spreadsheetml/2006/main">
  <c r="G14" i="2"/>
  <c r="H14" s="1"/>
  <c r="E14"/>
  <c r="C15" s="1"/>
  <c r="C14"/>
  <c r="E15" s="1"/>
  <c r="K8"/>
  <c r="K7"/>
  <c r="K6"/>
  <c r="G16" l="1"/>
  <c r="D15"/>
  <c r="F15"/>
  <c r="F14"/>
  <c r="G15"/>
  <c r="H15" s="1"/>
  <c r="D14"/>
  <c r="A7" i="1" a="1"/>
  <c r="C7" s="1"/>
  <c r="H21"/>
  <c r="J21" s="1"/>
  <c r="H4"/>
  <c r="J5" s="1"/>
  <c r="L4"/>
  <c r="J4"/>
  <c r="H5" s="1"/>
  <c r="M4"/>
  <c r="H16" i="2" l="1"/>
  <c r="E16"/>
  <c r="F16" s="1"/>
  <c r="C16"/>
  <c r="D16" s="1"/>
  <c r="E17"/>
  <c r="G17"/>
  <c r="H17" s="1"/>
  <c r="I4" i="1"/>
  <c r="N4" s="1"/>
  <c r="I21"/>
  <c r="L6"/>
  <c r="I5"/>
  <c r="L21"/>
  <c r="M21" s="1"/>
  <c r="K21"/>
  <c r="K5"/>
  <c r="C9"/>
  <c r="B8"/>
  <c r="A7"/>
  <c r="A8"/>
  <c r="L5"/>
  <c r="M5" s="1"/>
  <c r="C8"/>
  <c r="B7"/>
  <c r="B9"/>
  <c r="K4"/>
  <c r="A9"/>
  <c r="C17" i="2" l="1"/>
  <c r="D17" s="1"/>
  <c r="C18"/>
  <c r="F17"/>
  <c r="E7" i="1" a="1"/>
  <c r="E8" s="1"/>
  <c r="H6"/>
  <c r="I6" s="1"/>
  <c r="N21"/>
  <c r="M6"/>
  <c r="H22"/>
  <c r="J6"/>
  <c r="N5"/>
  <c r="G18" i="2" l="1"/>
  <c r="H18" s="1"/>
  <c r="E18"/>
  <c r="F18" s="1"/>
  <c r="D18"/>
  <c r="L7" i="1"/>
  <c r="M7" s="1"/>
  <c r="J7"/>
  <c r="E7"/>
  <c r="E9"/>
  <c r="K7"/>
  <c r="I22"/>
  <c r="J22"/>
  <c r="L22" s="1"/>
  <c r="M22" s="1"/>
  <c r="H7"/>
  <c r="K6"/>
  <c r="N6" s="1"/>
  <c r="E19" i="2" l="1"/>
  <c r="F19" s="1"/>
  <c r="C19"/>
  <c r="G20" s="1"/>
  <c r="G19"/>
  <c r="H19" s="1"/>
  <c r="H8" i="1"/>
  <c r="I8" s="1"/>
  <c r="I7"/>
  <c r="N7" s="1"/>
  <c r="L8"/>
  <c r="M8" s="1"/>
  <c r="J8"/>
  <c r="K22"/>
  <c r="N22" s="1"/>
  <c r="H23"/>
  <c r="E20" i="2" l="1"/>
  <c r="C21" s="1"/>
  <c r="H20"/>
  <c r="D19"/>
  <c r="C20"/>
  <c r="G21" s="1"/>
  <c r="H21" s="1"/>
  <c r="E21"/>
  <c r="D20"/>
  <c r="L9" i="1"/>
  <c r="M9" s="1"/>
  <c r="H9"/>
  <c r="K8"/>
  <c r="N8" s="1"/>
  <c r="J23"/>
  <c r="I23"/>
  <c r="J9"/>
  <c r="F20" i="2" l="1"/>
  <c r="C22"/>
  <c r="F21"/>
  <c r="G22"/>
  <c r="H22" s="1"/>
  <c r="E22"/>
  <c r="D21"/>
  <c r="H10" i="1"/>
  <c r="K9"/>
  <c r="K23"/>
  <c r="L10"/>
  <c r="M10" s="1"/>
  <c r="I9"/>
  <c r="N9" s="1"/>
  <c r="J10"/>
  <c r="L23"/>
  <c r="M23" s="1"/>
  <c r="E23" i="2" l="1"/>
  <c r="D22"/>
  <c r="G23"/>
  <c r="H23" s="1"/>
  <c r="C23"/>
  <c r="F22"/>
  <c r="N23" i="1"/>
  <c r="L11"/>
  <c r="M11" s="1"/>
  <c r="J11"/>
  <c r="I10"/>
  <c r="K10"/>
  <c r="H11"/>
  <c r="H24"/>
  <c r="C24" i="2" l="1"/>
  <c r="F23"/>
  <c r="G24"/>
  <c r="H24" s="1"/>
  <c r="E24"/>
  <c r="D23"/>
  <c r="N10" i="1"/>
  <c r="I24"/>
  <c r="J24"/>
  <c r="L24" s="1"/>
  <c r="M24" s="1"/>
  <c r="J12"/>
  <c r="I11"/>
  <c r="L12"/>
  <c r="M12" s="1"/>
  <c r="K11"/>
  <c r="H12"/>
  <c r="N11" l="1"/>
  <c r="E25" i="2"/>
  <c r="D24"/>
  <c r="G25"/>
  <c r="H25" s="1"/>
  <c r="C25"/>
  <c r="F24"/>
  <c r="H25" i="1"/>
  <c r="K24"/>
  <c r="N24" s="1"/>
  <c r="J13"/>
  <c r="L13"/>
  <c r="M13" s="1"/>
  <c r="I12"/>
  <c r="H13"/>
  <c r="K12"/>
  <c r="N12" l="1"/>
  <c r="G26" i="2"/>
  <c r="H26" s="1"/>
  <c r="E26"/>
  <c r="D25"/>
  <c r="C26"/>
  <c r="F25"/>
  <c r="J25" i="1"/>
  <c r="L25" s="1"/>
  <c r="M25" s="1"/>
  <c r="I25"/>
  <c r="I13"/>
  <c r="J14"/>
  <c r="L14"/>
  <c r="M14" s="1"/>
  <c r="H14"/>
  <c r="K13"/>
  <c r="C27" i="2" l="1"/>
  <c r="F26"/>
  <c r="E27"/>
  <c r="D26"/>
  <c r="G27"/>
  <c r="H15" i="1"/>
  <c r="K14"/>
  <c r="K25"/>
  <c r="N25" s="1"/>
  <c r="H26"/>
  <c r="L15"/>
  <c r="M15" s="1"/>
  <c r="J15"/>
  <c r="I14"/>
  <c r="N13"/>
  <c r="H27" i="2" l="1"/>
  <c r="N8"/>
  <c r="N6"/>
  <c r="D27"/>
  <c r="N7"/>
  <c r="F27"/>
  <c r="I26" i="1"/>
  <c r="J26"/>
  <c r="L26" s="1"/>
  <c r="M26" s="1"/>
  <c r="J16"/>
  <c r="K16" s="1"/>
  <c r="I15"/>
  <c r="L16"/>
  <c r="M16" s="1"/>
  <c r="K15"/>
  <c r="H16"/>
  <c r="I16" s="1"/>
  <c r="N14"/>
  <c r="Q7" i="2" l="1"/>
  <c r="Q6"/>
  <c r="N15" i="1"/>
  <c r="K26"/>
  <c r="N26" s="1"/>
  <c r="H27"/>
  <c r="N16"/>
  <c r="J27" l="1"/>
  <c r="L27" s="1"/>
  <c r="M27" s="1"/>
  <c r="I27"/>
  <c r="H28" l="1"/>
  <c r="K27"/>
  <c r="N27" s="1"/>
  <c r="I28" l="1"/>
  <c r="J28"/>
  <c r="K28" l="1"/>
  <c r="N28" s="1"/>
  <c r="L28"/>
  <c r="M28" s="1"/>
  <c r="H29" l="1"/>
  <c r="J29" l="1"/>
  <c r="I29"/>
  <c r="K29" l="1"/>
  <c r="N29" s="1"/>
  <c r="H30"/>
  <c r="L29"/>
  <c r="M29" s="1"/>
  <c r="I30" l="1"/>
  <c r="J30"/>
  <c r="L30" s="1"/>
  <c r="M30" s="1"/>
  <c r="H31" l="1"/>
  <c r="K30"/>
  <c r="N30" s="1"/>
  <c r="L31" l="1"/>
  <c r="M31" s="1"/>
  <c r="J31"/>
  <c r="L32" s="1"/>
  <c r="I31"/>
  <c r="M32" l="1"/>
  <c r="H32"/>
  <c r="K31"/>
  <c r="N31" s="1"/>
  <c r="J33" l="1"/>
  <c r="K33" s="1"/>
  <c r="L33"/>
  <c r="M33" s="1"/>
  <c r="I32"/>
  <c r="J32"/>
  <c r="N32" l="1"/>
  <c r="H33"/>
  <c r="I33" s="1"/>
  <c r="N33" s="1"/>
  <c r="K32"/>
</calcChain>
</file>

<file path=xl/sharedStrings.xml><?xml version="1.0" encoding="utf-8"?>
<sst xmlns="http://schemas.openxmlformats.org/spreadsheetml/2006/main" count="46" uniqueCount="32">
  <si>
    <t>x1</t>
  </si>
  <si>
    <t>x2</t>
  </si>
  <si>
    <t>x3</t>
  </si>
  <si>
    <t>Error1</t>
  </si>
  <si>
    <t>Error2</t>
  </si>
  <si>
    <t>Error3</t>
  </si>
  <si>
    <t>Jacobi</t>
  </si>
  <si>
    <t>Gauss-Seidel</t>
  </si>
  <si>
    <t>Max ERROR</t>
  </si>
  <si>
    <t>Matrix A</t>
  </si>
  <si>
    <t>Inverse Matrix</t>
  </si>
  <si>
    <t>RHS</t>
  </si>
  <si>
    <t>Solution</t>
  </si>
  <si>
    <t>Iteration</t>
  </si>
  <si>
    <t>GAUSS SEIDEL</t>
  </si>
  <si>
    <r>
      <t>x</t>
    </r>
    <r>
      <rPr>
        <b/>
        <vertAlign val="subscript"/>
        <sz val="15"/>
        <color rgb="FF0070C0"/>
        <rFont val="Calibri"/>
        <family val="2"/>
        <scheme val="minor"/>
      </rPr>
      <t>1</t>
    </r>
  </si>
  <si>
    <r>
      <t>x</t>
    </r>
    <r>
      <rPr>
        <b/>
        <vertAlign val="subscript"/>
        <sz val="15"/>
        <color rgb="FF0070C0"/>
        <rFont val="Calibri"/>
        <family val="2"/>
        <scheme val="minor"/>
      </rPr>
      <t>2</t>
    </r>
  </si>
  <si>
    <r>
      <t>x</t>
    </r>
    <r>
      <rPr>
        <b/>
        <vertAlign val="subscript"/>
        <sz val="15"/>
        <color rgb="FF0070C0"/>
        <rFont val="Calibri"/>
        <family val="2"/>
        <scheme val="minor"/>
      </rPr>
      <t>3</t>
    </r>
  </si>
  <si>
    <t>b</t>
  </si>
  <si>
    <t>es convergente?</t>
  </si>
  <si>
    <t>solución</t>
  </si>
  <si>
    <t>comprobación</t>
  </si>
  <si>
    <r>
      <t>10 x</t>
    </r>
    <r>
      <rPr>
        <b/>
        <i/>
        <vertAlign val="subscript"/>
        <sz val="12"/>
        <rFont val="Calibri"/>
        <family val="2"/>
        <scheme val="minor"/>
      </rPr>
      <t>1</t>
    </r>
    <r>
      <rPr>
        <b/>
        <i/>
        <sz val="12"/>
        <rFont val="Calibri"/>
        <family val="2"/>
        <scheme val="minor"/>
      </rPr>
      <t xml:space="preserve"> + 0 x</t>
    </r>
    <r>
      <rPr>
        <b/>
        <i/>
        <vertAlign val="subscript"/>
        <sz val="12"/>
        <rFont val="Calibri"/>
        <family val="2"/>
        <scheme val="minor"/>
      </rPr>
      <t>2</t>
    </r>
    <r>
      <rPr>
        <b/>
        <i/>
        <sz val="12"/>
        <rFont val="Calibri"/>
        <family val="2"/>
        <scheme val="minor"/>
      </rPr>
      <t xml:space="preserve"> − x</t>
    </r>
    <r>
      <rPr>
        <b/>
        <i/>
        <vertAlign val="subscript"/>
        <sz val="12"/>
        <rFont val="Calibri"/>
        <family val="2"/>
        <scheme val="minor"/>
      </rPr>
      <t>3</t>
    </r>
    <r>
      <rPr>
        <b/>
        <i/>
        <sz val="12"/>
        <rFont val="Calibri"/>
        <family val="2"/>
        <scheme val="minor"/>
      </rPr>
      <t xml:space="preserve"> = −1</t>
    </r>
  </si>
  <si>
    <t>ec. 1</t>
  </si>
  <si>
    <r>
      <t>4 x</t>
    </r>
    <r>
      <rPr>
        <b/>
        <i/>
        <vertAlign val="subscript"/>
        <sz val="12"/>
        <rFont val="Calibri"/>
        <family val="2"/>
        <scheme val="minor"/>
      </rPr>
      <t>1</t>
    </r>
    <r>
      <rPr>
        <b/>
        <i/>
        <sz val="12"/>
        <rFont val="Calibri"/>
        <family val="2"/>
        <scheme val="minor"/>
      </rPr>
      <t xml:space="preserve"> + 12 x</t>
    </r>
    <r>
      <rPr>
        <b/>
        <i/>
        <vertAlign val="subscript"/>
        <sz val="12"/>
        <rFont val="Calibri"/>
        <family val="2"/>
        <scheme val="minor"/>
      </rPr>
      <t>2</t>
    </r>
    <r>
      <rPr>
        <b/>
        <i/>
        <sz val="12"/>
        <rFont val="Calibri"/>
        <family val="2"/>
        <scheme val="minor"/>
      </rPr>
      <t xml:space="preserve"> − 4 x</t>
    </r>
    <r>
      <rPr>
        <b/>
        <i/>
        <vertAlign val="subscript"/>
        <sz val="12"/>
        <rFont val="Calibri"/>
        <family val="2"/>
        <scheme val="minor"/>
      </rPr>
      <t>3</t>
    </r>
    <r>
      <rPr>
        <b/>
        <i/>
        <sz val="12"/>
        <rFont val="Calibri"/>
        <family val="2"/>
        <scheme val="minor"/>
      </rPr>
      <t xml:space="preserve"> = 8</t>
    </r>
  </si>
  <si>
    <t>ec. 2</t>
  </si>
  <si>
    <r>
      <t>4 x</t>
    </r>
    <r>
      <rPr>
        <b/>
        <i/>
        <vertAlign val="subscript"/>
        <sz val="12"/>
        <rFont val="Calibri"/>
        <family val="2"/>
        <scheme val="minor"/>
      </rPr>
      <t>1</t>
    </r>
    <r>
      <rPr>
        <b/>
        <i/>
        <sz val="12"/>
        <rFont val="Calibri"/>
        <family val="2"/>
        <scheme val="minor"/>
      </rPr>
      <t xml:space="preserve"> + 4 x</t>
    </r>
    <r>
      <rPr>
        <b/>
        <i/>
        <vertAlign val="subscript"/>
        <sz val="12"/>
        <rFont val="Calibri"/>
        <family val="2"/>
        <scheme val="minor"/>
      </rPr>
      <t>2</t>
    </r>
    <r>
      <rPr>
        <b/>
        <i/>
        <sz val="12"/>
        <rFont val="Calibri"/>
        <family val="2"/>
        <scheme val="minor"/>
      </rPr>
      <t xml:space="preserve"> + 10 x</t>
    </r>
    <r>
      <rPr>
        <b/>
        <i/>
        <vertAlign val="subscript"/>
        <sz val="12"/>
        <rFont val="Calibri"/>
        <family val="2"/>
        <scheme val="minor"/>
      </rPr>
      <t>3</t>
    </r>
    <r>
      <rPr>
        <b/>
        <i/>
        <sz val="12"/>
        <rFont val="Calibri"/>
        <family val="2"/>
        <scheme val="minor"/>
      </rPr>
      <t xml:space="preserve"> = 4</t>
    </r>
  </si>
  <si>
    <t>ec. 3</t>
  </si>
  <si>
    <t>i</t>
  </si>
  <si>
    <r>
      <t>%Ex</t>
    </r>
    <r>
      <rPr>
        <b/>
        <vertAlign val="subscript"/>
        <sz val="15"/>
        <color rgb="FF0070C0"/>
        <rFont val="Calibri"/>
        <family val="2"/>
        <scheme val="minor"/>
      </rPr>
      <t>1</t>
    </r>
  </si>
  <si>
    <r>
      <t>%Ex</t>
    </r>
    <r>
      <rPr>
        <b/>
        <vertAlign val="subscript"/>
        <sz val="15"/>
        <color rgb="FF0070C0"/>
        <rFont val="Calibri"/>
        <family val="2"/>
        <scheme val="minor"/>
      </rPr>
      <t>2</t>
    </r>
  </si>
  <si>
    <r>
      <t>%Ex</t>
    </r>
    <r>
      <rPr>
        <b/>
        <vertAlign val="subscript"/>
        <sz val="15"/>
        <color rgb="FF0070C0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</si>
</sst>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numFmts count="5">
    <numFmt numFmtId="164" formatCode="0.000000000000"/>
    <numFmt numFmtId="165" formatCode="0.0000"/>
    <numFmt numFmtId="166" formatCode="0.00000000"/>
    <numFmt numFmtId="167" formatCode="0.00000"/>
    <numFmt numFmtId="168" formatCode="0.000000"/>
  </numFmts>
  <fonts count="16">
    <font>
      <sz val="10"/>
      <name val="Arial"/>
    </font>
    <font>
      <sz val="8"/>
      <name val="Arial"/>
    </font>
    <font>
      <b/>
      <sz val="10"/>
      <name val="Arial"/>
      <family val="2"/>
    </font>
    <font>
      <sz val="16"/>
      <color theme="3"/>
      <name val="Arial"/>
      <family val="2"/>
    </font>
    <font>
      <b/>
      <sz val="22"/>
      <color theme="5" tint="0.59999389629810485"/>
      <name val="Calibri"/>
      <family val="2"/>
      <scheme val="minor"/>
    </font>
    <font>
      <sz val="14"/>
      <color theme="1"/>
      <name val="Cambria"/>
      <family val="1"/>
      <scheme val="major"/>
    </font>
    <font>
      <sz val="14"/>
      <color rgb="FFFF0000"/>
      <name val="Cambria"/>
      <family val="1"/>
      <scheme val="major"/>
    </font>
    <font>
      <sz val="13"/>
      <color rgb="FF0070C0"/>
      <name val="Cambria"/>
      <family val="1"/>
      <scheme val="major"/>
    </font>
    <font>
      <sz val="11"/>
      <color rgb="FFFFFF00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2"/>
      <color theme="5" tint="0.59999389629810485"/>
      <name val="Calibri"/>
      <family val="2"/>
      <scheme val="minor"/>
    </font>
    <font>
      <b/>
      <vertAlign val="subscript"/>
      <sz val="15"/>
      <color rgb="FF0070C0"/>
      <name val="Calibri"/>
      <family val="2"/>
      <scheme val="minor"/>
    </font>
    <font>
      <b/>
      <i/>
      <vertAlign val="subscript"/>
      <sz val="12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165" fontId="0" fillId="0" borderId="1" xfId="0" applyNumberFormat="1" applyFill="1" applyBorder="1"/>
    <xf numFmtId="164" fontId="0" fillId="0" borderId="2" xfId="0" applyNumberFormat="1" applyFill="1" applyBorder="1"/>
    <xf numFmtId="165" fontId="0" fillId="0" borderId="3" xfId="0" applyNumberFormat="1" applyFill="1" applyBorder="1"/>
    <xf numFmtId="164" fontId="0" fillId="0" borderId="4" xfId="0" applyNumberFormat="1" applyFill="1" applyBorder="1"/>
    <xf numFmtId="165" fontId="0" fillId="0" borderId="5" xfId="0" applyNumberFormat="1" applyFill="1" applyBorder="1"/>
    <xf numFmtId="165" fontId="0" fillId="0" borderId="1" xfId="0" applyNumberFormat="1" applyBorder="1"/>
    <xf numFmtId="164" fontId="0" fillId="0" borderId="2" xfId="0" applyNumberFormat="1" applyBorder="1"/>
    <xf numFmtId="165" fontId="0" fillId="0" borderId="3" xfId="0" applyNumberFormat="1" applyBorder="1"/>
    <xf numFmtId="164" fontId="0" fillId="0" borderId="4" xfId="0" applyNumberFormat="1" applyBorder="1"/>
    <xf numFmtId="165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5" xfId="0" applyBorder="1"/>
    <xf numFmtId="166" fontId="0" fillId="0" borderId="9" xfId="0" applyNumberFormat="1" applyBorder="1"/>
    <xf numFmtId="166" fontId="0" fillId="0" borderId="10" xfId="0" applyNumberFormat="1" applyBorder="1"/>
    <xf numFmtId="164" fontId="0" fillId="2" borderId="6" xfId="0" applyNumberFormat="1" applyFill="1" applyBorder="1"/>
    <xf numFmtId="168" fontId="0" fillId="0" borderId="0" xfId="0" applyNumberFormat="1"/>
    <xf numFmtId="168" fontId="0" fillId="0" borderId="6" xfId="0" applyNumberFormat="1" applyBorder="1"/>
    <xf numFmtId="168" fontId="0" fillId="0" borderId="7" xfId="0" applyNumberFormat="1" applyBorder="1"/>
    <xf numFmtId="168" fontId="0" fillId="0" borderId="1" xfId="0" applyNumberFormat="1" applyBorder="1"/>
    <xf numFmtId="168" fontId="0" fillId="0" borderId="2" xfId="0" applyNumberFormat="1" applyBorder="1"/>
    <xf numFmtId="168" fontId="0" fillId="0" borderId="0" xfId="0" applyNumberFormat="1" applyBorder="1"/>
    <xf numFmtId="168" fontId="0" fillId="0" borderId="3" xfId="0" applyNumberFormat="1" applyBorder="1"/>
    <xf numFmtId="168" fontId="0" fillId="0" borderId="4" xfId="0" applyNumberFormat="1" applyBorder="1"/>
    <xf numFmtId="168" fontId="0" fillId="0" borderId="8" xfId="0" applyNumberFormat="1" applyBorder="1"/>
    <xf numFmtId="168" fontId="0" fillId="0" borderId="5" xfId="0" applyNumberFormat="1" applyBorder="1"/>
    <xf numFmtId="167" fontId="0" fillId="0" borderId="11" xfId="0" applyNumberFormat="1" applyBorder="1"/>
    <xf numFmtId="167" fontId="0" fillId="0" borderId="9" xfId="0" applyNumberFormat="1" applyBorder="1"/>
    <xf numFmtId="167" fontId="0" fillId="0" borderId="10" xfId="0" applyNumberFormat="1" applyBorder="1"/>
    <xf numFmtId="0" fontId="2" fillId="0" borderId="0" xfId="0" applyFont="1"/>
    <xf numFmtId="164" fontId="2" fillId="0" borderId="2" xfId="0" applyNumberFormat="1" applyFont="1" applyFill="1" applyBorder="1"/>
    <xf numFmtId="164" fontId="2" fillId="0" borderId="2" xfId="0" applyNumberFormat="1" applyFont="1" applyBorder="1"/>
    <xf numFmtId="0" fontId="2" fillId="0" borderId="12" xfId="0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166" fontId="2" fillId="0" borderId="11" xfId="0" applyNumberFormat="1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165" fontId="2" fillId="0" borderId="3" xfId="0" applyNumberFormat="1" applyFont="1" applyFill="1" applyBorder="1"/>
    <xf numFmtId="165" fontId="2" fillId="0" borderId="3" xfId="0" applyNumberFormat="1" applyFont="1" applyBorder="1"/>
    <xf numFmtId="166" fontId="2" fillId="0" borderId="9" xfId="0" applyNumberFormat="1" applyFont="1" applyBorder="1"/>
    <xf numFmtId="168" fontId="0" fillId="0" borderId="11" xfId="0" applyNumberFormat="1" applyBorder="1"/>
    <xf numFmtId="168" fontId="0" fillId="0" borderId="9" xfId="0" applyNumberFormat="1" applyBorder="1"/>
    <xf numFmtId="168" fontId="0" fillId="0" borderId="10" xfId="0" applyNumberFormat="1" applyBorder="1"/>
    <xf numFmtId="0" fontId="2" fillId="0" borderId="8" xfId="0" applyFont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ill="1"/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 applyAlignment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/>
    <xf numFmtId="0" fontId="7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9" fillId="0" borderId="0" xfId="0" applyFont="1" applyFill="1" applyBorder="1" applyAlignment="1"/>
    <xf numFmtId="0" fontId="9" fillId="0" borderId="14" xfId="0" applyFont="1" applyFill="1" applyBorder="1" applyAlignment="1"/>
    <xf numFmtId="0" fontId="10" fillId="4" borderId="15" xfId="0" applyFont="1" applyFill="1" applyBorder="1" applyAlignment="1">
      <alignment horizontal="center"/>
    </xf>
    <xf numFmtId="0" fontId="10" fillId="4" borderId="16" xfId="0" applyFont="1" applyFill="1" applyBorder="1" applyAlignment="1">
      <alignment vertical="center" wrapText="1"/>
    </xf>
    <xf numFmtId="0" fontId="10" fillId="0" borderId="0" xfId="0" applyFont="1" applyFill="1" applyBorder="1" applyAlignment="1"/>
    <xf numFmtId="0" fontId="10" fillId="4" borderId="16" xfId="0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18" xfId="0" applyFill="1" applyBorder="1" applyAlignment="1">
      <alignment horizontal="center"/>
    </xf>
    <xf numFmtId="0" fontId="0" fillId="0" borderId="0" xfId="0" applyFill="1" applyBorder="1" applyAlignment="1"/>
    <xf numFmtId="0" fontId="0" fillId="7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 applyBorder="1"/>
    <xf numFmtId="0" fontId="13" fillId="0" borderId="0" xfId="0" applyFont="1" applyBorder="1" applyAlignment="1">
      <alignment horizontal="center"/>
    </xf>
    <xf numFmtId="0" fontId="14" fillId="0" borderId="0" xfId="0" applyFont="1" applyFill="1" applyBorder="1" applyAlignment="1">
      <alignment wrapText="1"/>
    </xf>
    <xf numFmtId="0" fontId="15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7" sqref="E27"/>
    </sheetView>
  </sheetViews>
  <sheetFormatPr baseColWidth="10" defaultRowHeight="12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2"/>
  <sheetViews>
    <sheetView workbookViewId="0">
      <selection activeCell="G7" sqref="G7"/>
    </sheetView>
  </sheetViews>
  <sheetFormatPr baseColWidth="10" defaultRowHeight="12.75"/>
  <sheetData>
    <row r="1" spans="1:19" ht="20.25">
      <c r="B1" s="50"/>
      <c r="C1" s="50"/>
      <c r="D1" s="50"/>
      <c r="E1" s="50"/>
      <c r="F1" s="50"/>
      <c r="G1" s="50"/>
      <c r="H1" s="50"/>
      <c r="I1" s="50"/>
      <c r="J1" s="50"/>
    </row>
    <row r="2" spans="1:19">
      <c r="A2" s="51"/>
      <c r="C2" s="52" t="s">
        <v>14</v>
      </c>
      <c r="D2" s="53"/>
      <c r="E2" s="53"/>
      <c r="F2" s="53"/>
      <c r="G2" s="53"/>
      <c r="H2" s="53"/>
      <c r="I2" s="53"/>
    </row>
    <row r="3" spans="1:19" ht="18">
      <c r="C3" s="53"/>
      <c r="D3" s="53"/>
      <c r="E3" s="53"/>
      <c r="F3" s="53"/>
      <c r="G3" s="53"/>
      <c r="H3" s="53"/>
      <c r="I3" s="53"/>
      <c r="J3" s="54"/>
    </row>
    <row r="4" spans="1:19" ht="18">
      <c r="C4" s="55"/>
      <c r="D4" s="56"/>
      <c r="E4" s="56"/>
      <c r="F4" s="57"/>
      <c r="G4" s="55"/>
      <c r="H4" s="55"/>
      <c r="I4" s="55"/>
      <c r="O4" s="58"/>
      <c r="P4" s="59"/>
      <c r="Q4" s="59"/>
      <c r="R4" s="59"/>
    </row>
    <row r="5" spans="1:19" ht="47.25">
      <c r="C5" s="60"/>
      <c r="D5" s="60"/>
      <c r="E5" s="61"/>
      <c r="F5" s="62" t="s">
        <v>15</v>
      </c>
      <c r="G5" s="62" t="s">
        <v>16</v>
      </c>
      <c r="H5" s="62" t="s">
        <v>17</v>
      </c>
      <c r="I5" s="62" t="s">
        <v>18</v>
      </c>
      <c r="K5" s="63" t="s">
        <v>19</v>
      </c>
      <c r="L5" s="64"/>
      <c r="M5" s="65" t="s">
        <v>20</v>
      </c>
      <c r="N5" s="66"/>
      <c r="P5" s="65" t="s">
        <v>21</v>
      </c>
      <c r="Q5" s="66"/>
    </row>
    <row r="6" spans="1:19" ht="18.75">
      <c r="B6" s="67" t="s">
        <v>22</v>
      </c>
      <c r="C6" s="67"/>
      <c r="D6" s="67"/>
      <c r="F6" s="68">
        <v>10</v>
      </c>
      <c r="G6" s="69">
        <v>0</v>
      </c>
      <c r="H6" s="69">
        <v>-1</v>
      </c>
      <c r="I6" s="69">
        <v>-1</v>
      </c>
      <c r="K6" s="70" t="str">
        <f>IF(ABS(F6)&gt;=(ABS(G6)+ABS(H6)),"si","no")</f>
        <v>si</v>
      </c>
      <c r="L6" s="71"/>
      <c r="M6" s="62" t="s">
        <v>0</v>
      </c>
      <c r="N6" s="69">
        <f>C27</f>
        <v>-8.6206197508508969E-2</v>
      </c>
      <c r="P6" s="62" t="s">
        <v>23</v>
      </c>
      <c r="Q6" s="69">
        <f>F6*N6+G6*N7+H6*N8</f>
        <v>-0.99999044171201967</v>
      </c>
    </row>
    <row r="7" spans="1:19" ht="18.75">
      <c r="B7" s="67" t="s">
        <v>24</v>
      </c>
      <c r="C7" s="67"/>
      <c r="D7" s="67"/>
      <c r="F7" s="72">
        <v>4</v>
      </c>
      <c r="G7" s="68">
        <v>12</v>
      </c>
      <c r="H7" s="72">
        <v>-4</v>
      </c>
      <c r="I7" s="72">
        <v>8</v>
      </c>
      <c r="K7" s="72" t="str">
        <f>IF(ABS(G7)&gt;=(ABS(F7)+ABS(H7)),"si","no")</f>
        <v>si</v>
      </c>
      <c r="L7" s="73"/>
      <c r="M7" s="62" t="s">
        <v>1</v>
      </c>
      <c r="N7" s="72">
        <f>E27</f>
        <v>0.7413812590916945</v>
      </c>
      <c r="P7" s="62" t="s">
        <v>25</v>
      </c>
      <c r="Q7" s="72">
        <f>F7*N6+G7*N7+H7*N8</f>
        <v>8.0000364525585788</v>
      </c>
    </row>
    <row r="8" spans="1:19" ht="18.75">
      <c r="B8" s="67" t="s">
        <v>26</v>
      </c>
      <c r="C8" s="67"/>
      <c r="D8" s="67"/>
      <c r="F8" s="69">
        <v>4</v>
      </c>
      <c r="G8" s="69">
        <v>4</v>
      </c>
      <c r="H8" s="68">
        <v>10</v>
      </c>
      <c r="I8" s="69">
        <v>4</v>
      </c>
      <c r="K8" s="69" t="str">
        <f>IF(ABS(H8)&gt;=(ABS(F8)+ABS(G8)),"si","no")</f>
        <v>si</v>
      </c>
      <c r="L8" s="73"/>
      <c r="M8" s="62" t="s">
        <v>2</v>
      </c>
      <c r="N8" s="69">
        <f>G27</f>
        <v>0.1379284666269299</v>
      </c>
      <c r="P8" s="62" t="s">
        <v>27</v>
      </c>
      <c r="Q8" s="69"/>
      <c r="S8" s="74"/>
    </row>
    <row r="9" spans="1:19" ht="17.25">
      <c r="C9" s="75"/>
      <c r="D9" s="75"/>
      <c r="E9" s="75"/>
      <c r="F9" s="75"/>
      <c r="G9" s="75"/>
      <c r="N9" s="74"/>
      <c r="O9" s="59"/>
      <c r="P9" s="59"/>
      <c r="Q9" s="59"/>
      <c r="R9" s="59"/>
      <c r="S9" s="74"/>
    </row>
    <row r="10" spans="1:19" ht="15">
      <c r="B10" s="76"/>
      <c r="C10" s="76"/>
      <c r="D10" s="76"/>
      <c r="E10" s="76"/>
      <c r="F10" s="76"/>
      <c r="G10" s="76"/>
      <c r="H10" s="76"/>
      <c r="I10" s="76"/>
      <c r="J10" s="76"/>
      <c r="K10" s="76"/>
    </row>
    <row r="11" spans="1:19" ht="15.75">
      <c r="I11" s="77"/>
    </row>
    <row r="12" spans="1:19" ht="22.5">
      <c r="B12" s="62" t="s">
        <v>28</v>
      </c>
      <c r="C12" s="62" t="s">
        <v>15</v>
      </c>
      <c r="D12" s="62" t="s">
        <v>29</v>
      </c>
      <c r="E12" s="62" t="s">
        <v>16</v>
      </c>
      <c r="F12" s="62" t="s">
        <v>30</v>
      </c>
      <c r="G12" s="62" t="s">
        <v>17</v>
      </c>
      <c r="H12" s="62" t="s">
        <v>31</v>
      </c>
      <c r="I12" s="15"/>
    </row>
    <row r="13" spans="1:19">
      <c r="B13" s="69">
        <v>1</v>
      </c>
      <c r="C13" s="69">
        <v>0</v>
      </c>
      <c r="D13" s="69"/>
      <c r="E13" s="69">
        <v>0</v>
      </c>
      <c r="F13" s="69"/>
      <c r="G13" s="69">
        <v>0</v>
      </c>
      <c r="H13" s="69"/>
    </row>
    <row r="14" spans="1:19">
      <c r="B14" s="72">
        <v>2</v>
      </c>
      <c r="C14" s="72">
        <f>($I$6-$G$6*E13-$H$6*G13)/$F$6</f>
        <v>-0.1</v>
      </c>
      <c r="D14" s="72">
        <f>ABS((C14-C13)/C14)*100</f>
        <v>100</v>
      </c>
      <c r="E14" s="72">
        <f>($I$7-$F$7*C13-$H$7*G13)/$G$7</f>
        <v>0.66666666666666663</v>
      </c>
      <c r="F14" s="72">
        <f>ABS((E14-E13)/E14)*100</f>
        <v>100</v>
      </c>
      <c r="G14" s="72">
        <f>($I$8-$F$8*C13-$G$8*E13)/$H$8</f>
        <v>0.4</v>
      </c>
      <c r="H14" s="72">
        <f>ABS((G14-G13)/G14)*100</f>
        <v>100</v>
      </c>
    </row>
    <row r="15" spans="1:19">
      <c r="B15" s="69">
        <v>3</v>
      </c>
      <c r="C15" s="69">
        <f t="shared" ref="C15:C27" si="0">($I$6-$G$6*E14-$H$6*G14)/$F$6</f>
        <v>-0.06</v>
      </c>
      <c r="D15" s="69">
        <f t="shared" ref="D15:D27" si="1">ABS((C15-C14)/C15)*100</f>
        <v>66.666666666666686</v>
      </c>
      <c r="E15" s="69">
        <f t="shared" ref="E15:E27" si="2">($I$7-$F$7*C14-$H$7*G14)/$G$7</f>
        <v>0.83333333333333337</v>
      </c>
      <c r="F15" s="69">
        <f t="shared" ref="F15:F27" si="3">ABS((E15-E14)/E15)*100</f>
        <v>20.000000000000007</v>
      </c>
      <c r="G15" s="69">
        <f t="shared" ref="G15:G27" si="4">($I$8-$F$8*C14-$G$8*E14)/$H$8</f>
        <v>0.17333333333333339</v>
      </c>
      <c r="H15" s="69">
        <f t="shared" ref="H15:H27" si="5">ABS((G15-G14)/G15)*100</f>
        <v>130.76923076923072</v>
      </c>
    </row>
    <row r="16" spans="1:19">
      <c r="B16" s="72">
        <v>4</v>
      </c>
      <c r="C16" s="72">
        <f t="shared" si="0"/>
        <v>-8.2666666666666666E-2</v>
      </c>
      <c r="D16" s="72">
        <f t="shared" si="1"/>
        <v>27.41935483870968</v>
      </c>
      <c r="E16" s="72">
        <f t="shared" si="2"/>
        <v>0.74444444444444446</v>
      </c>
      <c r="F16" s="72">
        <f t="shared" si="3"/>
        <v>11.940298507462689</v>
      </c>
      <c r="G16" s="72">
        <f t="shared" si="4"/>
        <v>9.0666666666666673E-2</v>
      </c>
      <c r="H16" s="72">
        <f t="shared" si="5"/>
        <v>91.176470588235347</v>
      </c>
    </row>
    <row r="17" spans="2:8">
      <c r="B17" s="69">
        <v>5</v>
      </c>
      <c r="C17" s="69">
        <f t="shared" si="0"/>
        <v>-9.0933333333333338E-2</v>
      </c>
      <c r="D17" s="69">
        <f t="shared" si="1"/>
        <v>9.090909090909097</v>
      </c>
      <c r="E17" s="69">
        <f t="shared" si="2"/>
        <v>0.72444444444444434</v>
      </c>
      <c r="F17" s="69">
        <f t="shared" si="3"/>
        <v>2.7607361963190367</v>
      </c>
      <c r="G17" s="69">
        <f t="shared" si="4"/>
        <v>0.13528888888888888</v>
      </c>
      <c r="H17" s="69">
        <f t="shared" si="5"/>
        <v>32.982917214191843</v>
      </c>
    </row>
    <row r="18" spans="2:8">
      <c r="B18" s="72">
        <v>6</v>
      </c>
      <c r="C18" s="72">
        <f t="shared" si="0"/>
        <v>-8.647111111111111E-2</v>
      </c>
      <c r="D18" s="72">
        <f t="shared" si="1"/>
        <v>5.1603618421052699</v>
      </c>
      <c r="E18" s="72">
        <f t="shared" si="2"/>
        <v>0.74207407407407411</v>
      </c>
      <c r="F18" s="72">
        <f t="shared" si="3"/>
        <v>2.3757236973447986</v>
      </c>
      <c r="G18" s="72">
        <f t="shared" si="4"/>
        <v>0.14659555555555559</v>
      </c>
      <c r="H18" s="72">
        <f t="shared" si="5"/>
        <v>7.7128304632549423</v>
      </c>
    </row>
    <row r="19" spans="2:8">
      <c r="B19" s="69">
        <v>7</v>
      </c>
      <c r="C19" s="69">
        <f t="shared" si="0"/>
        <v>-8.5340444444444441E-2</v>
      </c>
      <c r="D19" s="69">
        <f t="shared" si="1"/>
        <v>1.3248895925339579</v>
      </c>
      <c r="E19" s="69">
        <f t="shared" si="2"/>
        <v>0.74435555555555555</v>
      </c>
      <c r="F19" s="69">
        <f t="shared" si="3"/>
        <v>0.30650425921502505</v>
      </c>
      <c r="G19" s="69">
        <f t="shared" si="4"/>
        <v>0.13775881481481483</v>
      </c>
      <c r="H19" s="69">
        <f t="shared" si="5"/>
        <v>6.414646316912445</v>
      </c>
    </row>
    <row r="20" spans="2:8">
      <c r="B20" s="72">
        <v>8</v>
      </c>
      <c r="C20" s="72">
        <f t="shared" si="0"/>
        <v>-8.6224118518518522E-2</v>
      </c>
      <c r="D20" s="72">
        <f t="shared" si="1"/>
        <v>1.0248571852715347</v>
      </c>
      <c r="E20" s="72">
        <f t="shared" si="2"/>
        <v>0.74103308641975307</v>
      </c>
      <c r="F20" s="72">
        <f t="shared" si="3"/>
        <v>0.44835638201456574</v>
      </c>
      <c r="G20" s="72">
        <f t="shared" si="4"/>
        <v>0.1363939555555555</v>
      </c>
      <c r="H20" s="72">
        <f t="shared" si="5"/>
        <v>1.0006742994585287</v>
      </c>
    </row>
    <row r="21" spans="2:8">
      <c r="B21" s="69">
        <v>9</v>
      </c>
      <c r="C21" s="69">
        <f t="shared" si="0"/>
        <v>-8.6360604444444447E-2</v>
      </c>
      <c r="D21" s="69">
        <f t="shared" si="1"/>
        <v>0.15804188356940685</v>
      </c>
      <c r="E21" s="69">
        <f t="shared" si="2"/>
        <v>0.74087269135802469</v>
      </c>
      <c r="F21" s="69">
        <f t="shared" si="3"/>
        <v>2.1649476839856897E-2</v>
      </c>
      <c r="G21" s="69">
        <f t="shared" si="4"/>
        <v>0.13807641283950622</v>
      </c>
      <c r="H21" s="69">
        <f t="shared" si="5"/>
        <v>1.218497243194125</v>
      </c>
    </row>
    <row r="22" spans="2:8">
      <c r="B22" s="72">
        <v>10</v>
      </c>
      <c r="C22" s="72">
        <f t="shared" si="0"/>
        <v>-8.6192358716049383E-2</v>
      </c>
      <c r="D22" s="72">
        <f t="shared" si="1"/>
        <v>0.19519796290681607</v>
      </c>
      <c r="E22" s="72">
        <f t="shared" si="2"/>
        <v>0.74147900576131676</v>
      </c>
      <c r="F22" s="72">
        <f t="shared" si="3"/>
        <v>8.1770946794309726E-2</v>
      </c>
      <c r="G22" s="72">
        <f t="shared" si="4"/>
        <v>0.13819516523456793</v>
      </c>
      <c r="H22" s="72">
        <f t="shared" si="5"/>
        <v>8.5930933155395781E-2</v>
      </c>
    </row>
    <row r="23" spans="2:8">
      <c r="B23" s="69">
        <v>11</v>
      </c>
      <c r="C23" s="69">
        <f t="shared" si="0"/>
        <v>-8.618048347654321E-2</v>
      </c>
      <c r="D23" s="69">
        <f t="shared" si="1"/>
        <v>1.3779499751130471E-2</v>
      </c>
      <c r="E23" s="69">
        <f t="shared" si="2"/>
        <v>0.74146250798353908</v>
      </c>
      <c r="F23" s="69">
        <f t="shared" si="3"/>
        <v>2.2250319604893713E-3</v>
      </c>
      <c r="G23" s="69">
        <f t="shared" si="4"/>
        <v>0.13788534118189305</v>
      </c>
      <c r="H23" s="69">
        <f t="shared" si="5"/>
        <v>0.22469687496814514</v>
      </c>
    </row>
    <row r="24" spans="2:8">
      <c r="B24" s="72">
        <v>12</v>
      </c>
      <c r="C24" s="72">
        <f t="shared" si="0"/>
        <v>-8.6211465881810695E-2</v>
      </c>
      <c r="D24" s="72">
        <f t="shared" si="1"/>
        <v>3.5937685260983246E-2</v>
      </c>
      <c r="E24" s="72">
        <f t="shared" si="2"/>
        <v>0.7413552748861455</v>
      </c>
      <c r="F24" s="72">
        <f t="shared" si="3"/>
        <v>1.4464468120233717E-2</v>
      </c>
      <c r="G24" s="72">
        <f t="shared" si="4"/>
        <v>0.13788719019720164</v>
      </c>
      <c r="H24" s="72">
        <f t="shared" si="5"/>
        <v>1.3409623518628121E-3</v>
      </c>
    </row>
    <row r="25" spans="2:8">
      <c r="B25" s="69">
        <v>13</v>
      </c>
      <c r="C25" s="69">
        <f t="shared" si="0"/>
        <v>-8.6211280980279831E-2</v>
      </c>
      <c r="D25" s="69">
        <f t="shared" si="1"/>
        <v>2.1447486774548718E-4</v>
      </c>
      <c r="E25" s="69">
        <f t="shared" si="2"/>
        <v>0.74136621869300401</v>
      </c>
      <c r="F25" s="69">
        <f t="shared" si="3"/>
        <v>1.4761674571311572E-3</v>
      </c>
      <c r="G25" s="69">
        <f t="shared" si="4"/>
        <v>0.1379424763982661</v>
      </c>
      <c r="H25" s="69">
        <f t="shared" si="5"/>
        <v>4.0079171048688883E-2</v>
      </c>
    </row>
    <row r="26" spans="2:8">
      <c r="B26" s="72">
        <v>14</v>
      </c>
      <c r="C26" s="72">
        <f t="shared" si="0"/>
        <v>-8.6205752360173388E-2</v>
      </c>
      <c r="D26" s="72">
        <f t="shared" si="1"/>
        <v>6.4132844445740885E-3</v>
      </c>
      <c r="E26" s="72">
        <f t="shared" si="2"/>
        <v>0.7413845857928486</v>
      </c>
      <c r="F26" s="72">
        <f t="shared" si="3"/>
        <v>2.477405141213463E-3</v>
      </c>
      <c r="G26" s="72">
        <f t="shared" si="4"/>
        <v>0.13793802491491031</v>
      </c>
      <c r="H26" s="72">
        <f t="shared" si="5"/>
        <v>3.2271618783395444E-3</v>
      </c>
    </row>
    <row r="27" spans="2:8">
      <c r="B27" s="68">
        <v>15</v>
      </c>
      <c r="C27" s="68">
        <f t="shared" si="0"/>
        <v>-8.6206197508508969E-2</v>
      </c>
      <c r="D27" s="68">
        <f t="shared" si="1"/>
        <v>5.1637625651877988E-4</v>
      </c>
      <c r="E27" s="68">
        <f t="shared" si="2"/>
        <v>0.7413812590916945</v>
      </c>
      <c r="F27" s="68">
        <f t="shared" si="3"/>
        <v>4.4871665061788269E-4</v>
      </c>
      <c r="G27" s="68">
        <f t="shared" si="4"/>
        <v>0.1379284666269299</v>
      </c>
      <c r="H27" s="68">
        <f t="shared" si="5"/>
        <v>6.9298877992049895E-3</v>
      </c>
    </row>
    <row r="28" spans="2:8">
      <c r="B28" s="78"/>
      <c r="C28" s="78"/>
      <c r="D28" s="78"/>
      <c r="E28" s="78"/>
      <c r="F28" s="78"/>
      <c r="G28" s="78"/>
      <c r="H28" s="78"/>
    </row>
    <row r="29" spans="2:8">
      <c r="B29" s="78"/>
      <c r="C29" s="78"/>
      <c r="D29" s="78"/>
      <c r="E29" s="78"/>
      <c r="F29" s="78"/>
      <c r="G29" s="78"/>
      <c r="H29" s="78"/>
    </row>
    <row r="30" spans="2:8">
      <c r="B30" s="78"/>
      <c r="C30" s="78"/>
      <c r="D30" s="78"/>
      <c r="E30" s="78"/>
      <c r="F30" s="78"/>
      <c r="G30" s="78"/>
      <c r="H30" s="78"/>
    </row>
    <row r="31" spans="2:8">
      <c r="B31" s="78"/>
      <c r="C31" s="78"/>
      <c r="D31" s="78"/>
      <c r="E31" s="78"/>
      <c r="F31" s="78"/>
      <c r="G31" s="78"/>
      <c r="H31" s="78"/>
    </row>
    <row r="32" spans="2:8">
      <c r="B32" s="78"/>
      <c r="C32" s="78"/>
      <c r="D32" s="78"/>
      <c r="E32" s="78"/>
      <c r="F32" s="78"/>
      <c r="G32" s="78"/>
      <c r="H32" s="78"/>
    </row>
    <row r="33" spans="2:8">
      <c r="B33" s="78"/>
      <c r="C33" s="78"/>
      <c r="D33" s="78"/>
      <c r="E33" s="78"/>
      <c r="F33" s="78"/>
      <c r="G33" s="78"/>
      <c r="H33" s="78"/>
    </row>
    <row r="34" spans="2:8">
      <c r="B34" s="78"/>
      <c r="C34" s="78"/>
      <c r="D34" s="78"/>
      <c r="E34" s="78"/>
      <c r="F34" s="78"/>
      <c r="G34" s="78"/>
      <c r="H34" s="78"/>
    </row>
    <row r="35" spans="2:8">
      <c r="B35" s="78"/>
      <c r="C35" s="78"/>
      <c r="D35" s="78"/>
      <c r="E35" s="78"/>
      <c r="F35" s="78"/>
      <c r="G35" s="78"/>
      <c r="H35" s="78"/>
    </row>
    <row r="36" spans="2:8">
      <c r="B36" s="78"/>
      <c r="C36" s="78"/>
      <c r="D36" s="78"/>
      <c r="E36" s="78"/>
      <c r="F36" s="78"/>
      <c r="G36" s="78"/>
      <c r="H36" s="78"/>
    </row>
    <row r="37" spans="2:8">
      <c r="B37" s="78"/>
      <c r="C37" s="78"/>
      <c r="D37" s="78"/>
      <c r="E37" s="78"/>
      <c r="F37" s="78"/>
      <c r="G37" s="78"/>
      <c r="H37" s="78"/>
    </row>
    <row r="38" spans="2:8">
      <c r="B38" s="78"/>
      <c r="C38" s="78"/>
      <c r="D38" s="78"/>
      <c r="E38" s="78"/>
      <c r="F38" s="78"/>
      <c r="G38" s="78"/>
      <c r="H38" s="78"/>
    </row>
    <row r="39" spans="2:8">
      <c r="B39" s="78"/>
      <c r="C39" s="78"/>
      <c r="D39" s="78"/>
      <c r="E39" s="78"/>
      <c r="F39" s="78"/>
      <c r="G39" s="78"/>
      <c r="H39" s="78"/>
    </row>
    <row r="40" spans="2:8">
      <c r="B40" s="78"/>
      <c r="C40" s="78"/>
      <c r="D40" s="78"/>
      <c r="E40" s="78"/>
      <c r="F40" s="78"/>
      <c r="G40" s="78"/>
      <c r="H40" s="78"/>
    </row>
    <row r="41" spans="2:8">
      <c r="B41" s="78"/>
      <c r="C41" s="78"/>
      <c r="D41" s="78"/>
      <c r="E41" s="78"/>
      <c r="F41" s="78"/>
      <c r="G41" s="78"/>
      <c r="H41" s="78"/>
    </row>
    <row r="42" spans="2:8">
      <c r="B42" s="78"/>
      <c r="C42" s="78"/>
      <c r="D42" s="78"/>
      <c r="E42" s="78"/>
      <c r="F42" s="78"/>
      <c r="G42" s="78"/>
      <c r="H42" s="78"/>
    </row>
    <row r="43" spans="2:8">
      <c r="B43" s="78"/>
      <c r="C43" s="78"/>
      <c r="D43" s="78"/>
      <c r="E43" s="78"/>
      <c r="F43" s="78"/>
      <c r="G43" s="78"/>
      <c r="H43" s="78"/>
    </row>
    <row r="44" spans="2:8">
      <c r="B44" s="78"/>
      <c r="C44" s="78"/>
      <c r="D44" s="78"/>
      <c r="E44" s="78"/>
      <c r="F44" s="78"/>
      <c r="G44" s="78"/>
      <c r="H44" s="78"/>
    </row>
    <row r="45" spans="2:8">
      <c r="B45" s="78"/>
      <c r="C45" s="78"/>
      <c r="D45" s="78"/>
      <c r="E45" s="78"/>
      <c r="F45" s="78"/>
      <c r="G45" s="78"/>
      <c r="H45" s="78"/>
    </row>
    <row r="46" spans="2:8">
      <c r="B46" s="78"/>
      <c r="C46" s="78"/>
      <c r="D46" s="78"/>
      <c r="E46" s="78"/>
      <c r="F46" s="78"/>
      <c r="G46" s="78"/>
      <c r="H46" s="78"/>
    </row>
    <row r="47" spans="2:8">
      <c r="B47" s="78"/>
      <c r="C47" s="78"/>
      <c r="D47" s="78"/>
      <c r="E47" s="78"/>
      <c r="F47" s="78"/>
      <c r="G47" s="78"/>
      <c r="H47" s="78"/>
    </row>
    <row r="49" spans="3:7" ht="15">
      <c r="C49" s="58"/>
      <c r="D49" s="58"/>
      <c r="E49" s="58"/>
      <c r="F49" s="58"/>
      <c r="G49" s="58"/>
    </row>
    <row r="50" spans="3:7" ht="15">
      <c r="C50" s="58"/>
      <c r="D50" s="58"/>
      <c r="E50" s="58"/>
      <c r="F50" s="58"/>
      <c r="G50" s="58"/>
    </row>
    <row r="51" spans="3:7" ht="15">
      <c r="C51" s="58"/>
      <c r="D51" s="58"/>
      <c r="E51" s="58"/>
      <c r="F51" s="58"/>
      <c r="G51" s="58"/>
    </row>
    <row r="52" spans="3:7" ht="15">
      <c r="C52" s="58"/>
      <c r="D52" s="58"/>
      <c r="E52" s="58"/>
      <c r="F52" s="58"/>
      <c r="G52" s="58"/>
    </row>
  </sheetData>
  <mergeCells count="6">
    <mergeCell ref="C2:I3"/>
    <mergeCell ref="M5:N5"/>
    <mergeCell ref="P5:Q5"/>
    <mergeCell ref="B6:D6"/>
    <mergeCell ref="B7:D7"/>
    <mergeCell ref="B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3"/>
  <sheetViews>
    <sheetView tabSelected="1" workbookViewId="0">
      <selection activeCell="J13" sqref="J13"/>
    </sheetView>
  </sheetViews>
  <sheetFormatPr baseColWidth="10" defaultColWidth="9.140625" defaultRowHeight="12.75"/>
  <cols>
    <col min="2" max="2" width="9.28515625" customWidth="1"/>
    <col min="3" max="3" width="10.5703125" customWidth="1"/>
    <col min="4" max="4" width="1.5703125" customWidth="1"/>
    <col min="5" max="5" width="10.28515625" bestFit="1" customWidth="1"/>
    <col min="6" max="6" width="0.7109375" customWidth="1"/>
    <col min="7" max="7" width="1" customWidth="1"/>
    <col min="8" max="8" width="16.7109375" bestFit="1" customWidth="1"/>
    <col min="9" max="9" width="9.5703125" customWidth="1"/>
    <col min="10" max="10" width="15.28515625" bestFit="1" customWidth="1"/>
    <col min="11" max="11" width="9.28515625" customWidth="1"/>
    <col min="12" max="12" width="14.7109375" bestFit="1" customWidth="1"/>
    <col min="13" max="13" width="9.42578125" customWidth="1"/>
    <col min="14" max="14" width="13.28515625" customWidth="1"/>
  </cols>
  <sheetData>
    <row r="1" spans="1:15" ht="13.5" thickBot="1">
      <c r="A1" s="36" t="s">
        <v>9</v>
      </c>
      <c r="E1" s="36" t="s">
        <v>11</v>
      </c>
      <c r="H1" s="49" t="s">
        <v>6</v>
      </c>
      <c r="I1" s="49"/>
      <c r="J1" s="49"/>
      <c r="K1" s="49"/>
      <c r="L1" s="49"/>
      <c r="M1" s="49"/>
      <c r="N1" s="49"/>
    </row>
    <row r="2" spans="1:15" ht="13.5" thickBot="1">
      <c r="A2" s="24">
        <v>3</v>
      </c>
      <c r="B2" s="25">
        <v>-0.1</v>
      </c>
      <c r="C2" s="26">
        <v>-0.2</v>
      </c>
      <c r="E2" s="46">
        <v>7.85</v>
      </c>
      <c r="H2" s="39" t="s">
        <v>0</v>
      </c>
      <c r="I2" s="40" t="s">
        <v>3</v>
      </c>
      <c r="J2" s="39" t="s">
        <v>1</v>
      </c>
      <c r="K2" s="40" t="s">
        <v>4</v>
      </c>
      <c r="L2" s="39" t="s">
        <v>2</v>
      </c>
      <c r="M2" s="40" t="s">
        <v>5</v>
      </c>
      <c r="N2" s="41" t="s">
        <v>8</v>
      </c>
      <c r="O2" s="42" t="s">
        <v>13</v>
      </c>
    </row>
    <row r="3" spans="1:15">
      <c r="A3" s="27">
        <v>0.1</v>
      </c>
      <c r="B3" s="28">
        <v>7</v>
      </c>
      <c r="C3" s="29">
        <v>-0.3</v>
      </c>
      <c r="E3" s="47">
        <v>-19.3</v>
      </c>
      <c r="H3" s="22">
        <v>0</v>
      </c>
      <c r="I3" s="1"/>
      <c r="J3" s="22">
        <v>0</v>
      </c>
      <c r="K3" s="6"/>
      <c r="L3" s="22">
        <v>0</v>
      </c>
      <c r="M3" s="6"/>
      <c r="N3" s="20"/>
    </row>
    <row r="4" spans="1:15" ht="13.5" thickBot="1">
      <c r="A4" s="30">
        <v>0.3</v>
      </c>
      <c r="B4" s="31">
        <v>-0.2</v>
      </c>
      <c r="C4" s="32">
        <v>10</v>
      </c>
      <c r="E4" s="48">
        <v>71.400000000000006</v>
      </c>
      <c r="H4" s="2">
        <f t="shared" ref="H4:H16" si="0">(b.1-a.12*J3-a.13*L3)/a.11</f>
        <v>2.6166666666666667</v>
      </c>
      <c r="I4" s="3">
        <f>ABS((H4-H3)/H4)*100</f>
        <v>100</v>
      </c>
      <c r="J4" s="7">
        <f t="shared" ref="J4:J16" si="1">(b.2-a.21*H3-a.23*L3)/a.22</f>
        <v>-2.7571428571428571</v>
      </c>
      <c r="K4" s="8">
        <f>ABS((J4-J3)/J4)*100</f>
        <v>100</v>
      </c>
      <c r="L4" s="7">
        <f t="shared" ref="L4:L16" si="2">(b.3-a.31*H3-a.32*J3)/a.33</f>
        <v>7.1400000000000006</v>
      </c>
      <c r="M4" s="8">
        <f>ABS((L4-L3)/L4)*100</f>
        <v>100</v>
      </c>
      <c r="N4" s="20">
        <f>MAX(I4,K4,M4)</f>
        <v>100</v>
      </c>
      <c r="O4">
        <v>1</v>
      </c>
    </row>
    <row r="5" spans="1:15">
      <c r="A5" s="23"/>
      <c r="B5" s="23"/>
      <c r="C5" s="23"/>
      <c r="H5" s="2">
        <f t="shared" si="0"/>
        <v>3.0007619047619047</v>
      </c>
      <c r="I5" s="3">
        <f t="shared" ref="I5:I16" si="3">ABS((H5-H4)/H5)*100</f>
        <v>12.799923828868856</v>
      </c>
      <c r="J5" s="7">
        <f t="shared" si="1"/>
        <v>-2.4885238095238096</v>
      </c>
      <c r="K5" s="8">
        <f t="shared" ref="K5:M16" si="4">ABS((J5-J4)/J5)*100</f>
        <v>10.79431294131154</v>
      </c>
      <c r="L5" s="7">
        <f t="shared" si="2"/>
        <v>7.0063571428571434</v>
      </c>
      <c r="M5" s="8">
        <f t="shared" si="4"/>
        <v>1.9074513961810196</v>
      </c>
      <c r="N5" s="20">
        <f t="shared" ref="N5:N16" si="5">MAX(I5,K5,M5)</f>
        <v>12.799923828868856</v>
      </c>
      <c r="O5">
        <v>2</v>
      </c>
    </row>
    <row r="6" spans="1:15" ht="13.5" thickBot="1">
      <c r="A6" s="36" t="s">
        <v>10</v>
      </c>
      <c r="E6" s="36" t="s">
        <v>12</v>
      </c>
      <c r="H6" s="2">
        <f t="shared" si="0"/>
        <v>3.0008063492063495</v>
      </c>
      <c r="I6" s="3">
        <f t="shared" si="3"/>
        <v>1.4810833913521354E-3</v>
      </c>
      <c r="J6" s="7">
        <f t="shared" si="1"/>
        <v>-2.4997384353741494</v>
      </c>
      <c r="K6" s="8">
        <f t="shared" si="4"/>
        <v>0.44863197251520753</v>
      </c>
      <c r="L6" s="7">
        <f t="shared" si="2"/>
        <v>7.000206666666668</v>
      </c>
      <c r="M6" s="8">
        <f t="shared" si="4"/>
        <v>8.7861351576411159E-2</v>
      </c>
      <c r="N6" s="20">
        <f t="shared" si="5"/>
        <v>0.44863197251520753</v>
      </c>
      <c r="O6">
        <v>3</v>
      </c>
    </row>
    <row r="7" spans="1:15">
      <c r="A7" s="11">
        <f t="array" ref="A7:C9">MINVERSE(A2:C4)</f>
        <v>0.33248872133984303</v>
      </c>
      <c r="B7" s="12">
        <v>4.9440702057969221E-3</v>
      </c>
      <c r="C7" s="13">
        <v>6.7980965329707691E-3</v>
      </c>
      <c r="E7" s="33">
        <f t="array" ref="E7:E9">MMULT(A7:C9,E2:E4)</f>
        <v>3</v>
      </c>
      <c r="H7" s="2">
        <f t="shared" si="0"/>
        <v>3.0000224965986395</v>
      </c>
      <c r="I7" s="3">
        <f t="shared" si="3"/>
        <v>2.6128224324940309E-2</v>
      </c>
      <c r="J7" s="7">
        <f t="shared" si="1"/>
        <v>-2.5000026621315192</v>
      </c>
      <c r="K7" s="8">
        <f t="shared" si="4"/>
        <v>1.0569059040302402E-2</v>
      </c>
      <c r="L7" s="7">
        <f t="shared" si="2"/>
        <v>6.9999810408163272</v>
      </c>
      <c r="M7" s="8">
        <f t="shared" si="4"/>
        <v>3.2232351634268529E-3</v>
      </c>
      <c r="N7" s="20">
        <f t="shared" si="5"/>
        <v>2.6128224324940309E-2</v>
      </c>
      <c r="O7">
        <v>4</v>
      </c>
    </row>
    <row r="8" spans="1:15">
      <c r="A8" s="14">
        <v>-5.1817658887679278E-3</v>
      </c>
      <c r="B8" s="15">
        <v>0.14290264460216873</v>
      </c>
      <c r="C8" s="16">
        <v>4.1834440202897036E-3</v>
      </c>
      <c r="E8" s="34">
        <v>-2.4999999999999996</v>
      </c>
      <c r="H8" s="2">
        <f t="shared" si="0"/>
        <v>2.9999986473167044</v>
      </c>
      <c r="I8" s="3">
        <f t="shared" si="3"/>
        <v>7.9497642295399602E-4</v>
      </c>
      <c r="J8" s="7">
        <f t="shared" si="1"/>
        <v>-2.5000011339164239</v>
      </c>
      <c r="K8" s="8">
        <f t="shared" si="4"/>
        <v>6.1128576088474696E-5</v>
      </c>
      <c r="L8" s="7">
        <f t="shared" si="2"/>
        <v>6.9999992718594113</v>
      </c>
      <c r="M8" s="8">
        <f t="shared" si="4"/>
        <v>2.6044349972094801E-4</v>
      </c>
      <c r="N8" s="20">
        <f t="shared" si="5"/>
        <v>7.9497642295399602E-4</v>
      </c>
      <c r="O8">
        <v>5</v>
      </c>
    </row>
    <row r="9" spans="1:15" ht="13.5" thickBot="1">
      <c r="A9" s="17">
        <v>-1.0078296957970649E-2</v>
      </c>
      <c r="B9" s="18">
        <v>2.7097307858694676E-3</v>
      </c>
      <c r="C9" s="19">
        <v>9.9879725984416676E-2</v>
      </c>
      <c r="E9" s="35">
        <v>7.0000000000000009</v>
      </c>
      <c r="H9" s="2">
        <f t="shared" si="0"/>
        <v>2.9999999136600799</v>
      </c>
      <c r="I9" s="3">
        <f t="shared" si="3"/>
        <v>4.2211447064660051E-5</v>
      </c>
      <c r="J9" s="7">
        <f t="shared" si="1"/>
        <v>-2.5000000118819785</v>
      </c>
      <c r="K9" s="8">
        <f t="shared" si="4"/>
        <v>4.4881377600909138E-5</v>
      </c>
      <c r="L9" s="7">
        <f t="shared" si="2"/>
        <v>7.0000000179021713</v>
      </c>
      <c r="M9" s="8">
        <f t="shared" si="4"/>
        <v>1.065775368722423E-5</v>
      </c>
      <c r="N9" s="20">
        <f t="shared" si="5"/>
        <v>4.4881377600909138E-5</v>
      </c>
      <c r="O9">
        <v>6</v>
      </c>
    </row>
    <row r="10" spans="1:15">
      <c r="H10" s="2">
        <f t="shared" si="0"/>
        <v>3.0000000007974119</v>
      </c>
      <c r="I10" s="3">
        <f t="shared" si="3"/>
        <v>2.9045777331144779E-6</v>
      </c>
      <c r="J10" s="7">
        <f t="shared" si="1"/>
        <v>-2.4999999979993368</v>
      </c>
      <c r="K10" s="8">
        <f t="shared" si="4"/>
        <v>5.5530566855951653E-7</v>
      </c>
      <c r="L10" s="7">
        <f t="shared" si="2"/>
        <v>7.000000002352559</v>
      </c>
      <c r="M10" s="8">
        <f t="shared" si="4"/>
        <v>2.2213731798912898E-7</v>
      </c>
      <c r="N10" s="20">
        <f t="shared" si="5"/>
        <v>2.9045777331144779E-6</v>
      </c>
      <c r="O10">
        <v>7</v>
      </c>
    </row>
    <row r="11" spans="1:15">
      <c r="H11" s="2">
        <f t="shared" si="0"/>
        <v>3.0000000002235261</v>
      </c>
      <c r="I11" s="3">
        <f t="shared" si="3"/>
        <v>1.9129527590181335E-8</v>
      </c>
      <c r="J11" s="7">
        <f t="shared" si="1"/>
        <v>-2.499999999910568</v>
      </c>
      <c r="K11" s="8">
        <f t="shared" si="4"/>
        <v>7.6449246935687324E-8</v>
      </c>
      <c r="L11" s="7">
        <f t="shared" si="2"/>
        <v>7.000000000016092</v>
      </c>
      <c r="M11" s="8">
        <f t="shared" si="4"/>
        <v>3.3378100283621857E-8</v>
      </c>
      <c r="N11" s="20">
        <f t="shared" si="5"/>
        <v>7.6449246935687324E-8</v>
      </c>
      <c r="O11">
        <v>8</v>
      </c>
    </row>
    <row r="12" spans="1:15">
      <c r="H12" s="2">
        <f t="shared" si="0"/>
        <v>3.0000000000040536</v>
      </c>
      <c r="I12" s="3">
        <f t="shared" si="3"/>
        <v>7.3157480073761067E-9</v>
      </c>
      <c r="J12" s="7">
        <f t="shared" si="1"/>
        <v>-2.5000000000025042</v>
      </c>
      <c r="K12" s="8">
        <f t="shared" si="4"/>
        <v>3.6774494560595031E-9</v>
      </c>
      <c r="L12" s="7">
        <f t="shared" si="2"/>
        <v>6.9999999999950848</v>
      </c>
      <c r="M12" s="8">
        <f t="shared" si="4"/>
        <v>3.001027997537445E-10</v>
      </c>
      <c r="N12" s="20">
        <f t="shared" si="5"/>
        <v>7.3157480073761067E-9</v>
      </c>
      <c r="O12">
        <v>9</v>
      </c>
    </row>
    <row r="13" spans="1:15">
      <c r="H13" s="37">
        <f t="shared" si="0"/>
        <v>2.9999999999995892</v>
      </c>
      <c r="I13" s="43">
        <f t="shared" si="3"/>
        <v>1.4881429422077635E-10</v>
      </c>
      <c r="J13" s="38">
        <f t="shared" si="1"/>
        <v>-2.5000000000002691</v>
      </c>
      <c r="K13" s="44">
        <f t="shared" si="4"/>
        <v>8.940403972700499E-11</v>
      </c>
      <c r="L13" s="38">
        <f t="shared" si="2"/>
        <v>6.9999999999998295</v>
      </c>
      <c r="M13" s="44">
        <f t="shared" si="4"/>
        <v>6.7780701686259779E-11</v>
      </c>
      <c r="N13" s="45">
        <f t="shared" si="5"/>
        <v>1.4881429422077635E-10</v>
      </c>
      <c r="O13" s="36">
        <v>10</v>
      </c>
    </row>
    <row r="14" spans="1:15">
      <c r="H14" s="2">
        <f t="shared" si="0"/>
        <v>2.99999999999998</v>
      </c>
      <c r="I14" s="3">
        <f t="shared" si="3"/>
        <v>1.3026616822268592E-11</v>
      </c>
      <c r="J14" s="7">
        <f t="shared" si="1"/>
        <v>-2.5000000000000013</v>
      </c>
      <c r="K14" s="8">
        <f t="shared" si="4"/>
        <v>1.0711431741583505E-11</v>
      </c>
      <c r="L14" s="7">
        <f t="shared" si="2"/>
        <v>7.0000000000000071</v>
      </c>
      <c r="M14" s="8">
        <f t="shared" si="4"/>
        <v>2.5376526277146409E-12</v>
      </c>
      <c r="N14" s="20">
        <f t="shared" si="5"/>
        <v>1.3026616822268592E-11</v>
      </c>
      <c r="O14">
        <v>11</v>
      </c>
    </row>
    <row r="15" spans="1:15">
      <c r="H15" s="2">
        <f t="shared" si="0"/>
        <v>3.0000000000000004</v>
      </c>
      <c r="I15" s="3">
        <f t="shared" si="3"/>
        <v>6.8093678843676254E-13</v>
      </c>
      <c r="J15" s="7">
        <f t="shared" si="1"/>
        <v>-2.4999999999999996</v>
      </c>
      <c r="K15" s="8">
        <f t="shared" si="4"/>
        <v>7.1054273576010031E-14</v>
      </c>
      <c r="L15" s="7">
        <f t="shared" si="2"/>
        <v>7.0000000000000018</v>
      </c>
      <c r="M15" s="8">
        <f t="shared" si="4"/>
        <v>7.6129578831439288E-14</v>
      </c>
      <c r="N15" s="20">
        <f t="shared" si="5"/>
        <v>6.8093678843676254E-13</v>
      </c>
      <c r="O15">
        <v>12</v>
      </c>
    </row>
    <row r="16" spans="1:15" ht="13.5" thickBot="1">
      <c r="H16" s="4">
        <f t="shared" si="0"/>
        <v>3</v>
      </c>
      <c r="I16" s="5">
        <f t="shared" si="3"/>
        <v>1.4802973661668752E-14</v>
      </c>
      <c r="J16" s="9">
        <f t="shared" si="1"/>
        <v>-2.5</v>
      </c>
      <c r="K16" s="10">
        <f t="shared" si="4"/>
        <v>1.7763568394002505E-14</v>
      </c>
      <c r="L16" s="9">
        <f t="shared" si="2"/>
        <v>7</v>
      </c>
      <c r="M16" s="10">
        <f t="shared" si="4"/>
        <v>2.5376526277146433E-14</v>
      </c>
      <c r="N16" s="21">
        <f t="shared" si="5"/>
        <v>2.5376526277146433E-14</v>
      </c>
      <c r="O16">
        <v>13</v>
      </c>
    </row>
    <row r="18" spans="8:15" ht="13.5" thickBot="1">
      <c r="H18" s="49" t="s">
        <v>7</v>
      </c>
      <c r="I18" s="49"/>
      <c r="J18" s="49"/>
      <c r="K18" s="49"/>
      <c r="L18" s="49"/>
      <c r="M18" s="49"/>
      <c r="N18" s="49"/>
    </row>
    <row r="19" spans="8:15" ht="13.5" thickBot="1">
      <c r="H19" s="39" t="s">
        <v>0</v>
      </c>
      <c r="I19" s="40" t="s">
        <v>3</v>
      </c>
      <c r="J19" s="39" t="s">
        <v>1</v>
      </c>
      <c r="K19" s="40" t="s">
        <v>4</v>
      </c>
      <c r="L19" s="39" t="s">
        <v>2</v>
      </c>
      <c r="M19" s="40" t="s">
        <v>5</v>
      </c>
      <c r="N19" s="41" t="s">
        <v>8</v>
      </c>
      <c r="O19" s="42" t="s">
        <v>13</v>
      </c>
    </row>
    <row r="20" spans="8:15">
      <c r="H20" s="22">
        <v>0</v>
      </c>
      <c r="I20" s="1"/>
      <c r="J20" s="22">
        <v>0</v>
      </c>
      <c r="K20" s="6"/>
      <c r="L20" s="22">
        <v>0</v>
      </c>
      <c r="M20" s="6"/>
      <c r="N20" s="20"/>
    </row>
    <row r="21" spans="8:15">
      <c r="H21" s="2">
        <f>(b.1-a.12*J20-a.13*L20)/a.11</f>
        <v>2.6166666666666667</v>
      </c>
      <c r="I21" s="3">
        <f t="shared" ref="I21:I33" si="6">ABS((H21-H20)/H21)*100</f>
        <v>100</v>
      </c>
      <c r="J21" s="7">
        <f t="shared" ref="J21:J32" si="7">(b.2-a.21*H21-a.23*L20)/a.22</f>
        <v>-2.7945238095238096</v>
      </c>
      <c r="K21" s="8">
        <f t="shared" ref="K21:K33" si="8">ABS((J21-J20)/J21)*100</f>
        <v>100</v>
      </c>
      <c r="L21" s="7">
        <f t="shared" ref="L21:L31" si="9">(b.3-a.31*H21-a.32*J21)/a.33</f>
        <v>7.0056095238095253</v>
      </c>
      <c r="M21" s="8">
        <f t="shared" ref="M21:M33" si="10">ABS((L21-L20)/L21)*100</f>
        <v>100</v>
      </c>
      <c r="N21" s="20">
        <f>MAX(I21,K21,M21)</f>
        <v>100</v>
      </c>
      <c r="O21">
        <v>1</v>
      </c>
    </row>
    <row r="22" spans="8:15">
      <c r="H22" s="2">
        <f>(b.1-a.12*J21-a.13*L21)/a.11</f>
        <v>2.9905565079365082</v>
      </c>
      <c r="I22" s="3">
        <f t="shared" si="6"/>
        <v>12.502349989963122</v>
      </c>
      <c r="J22" s="7">
        <f t="shared" si="7"/>
        <v>-2.4996246848072561</v>
      </c>
      <c r="K22" s="8">
        <f t="shared" si="8"/>
        <v>11.797736136506948</v>
      </c>
      <c r="L22" s="7">
        <f t="shared" si="9"/>
        <v>7.00029081106576</v>
      </c>
      <c r="M22" s="8">
        <f t="shared" si="10"/>
        <v>7.5978454143043342E-2</v>
      </c>
      <c r="N22" s="20">
        <f t="shared" ref="N22:N33" si="11">MAX(I22,K22,M22)</f>
        <v>12.502349989963122</v>
      </c>
      <c r="O22">
        <v>2</v>
      </c>
    </row>
    <row r="23" spans="8:15">
      <c r="H23" s="2">
        <f t="shared" ref="H23:H33" si="12">(b.1-a.12*J22-a.13*L22)/a.11</f>
        <v>3.0000318979108087</v>
      </c>
      <c r="I23" s="3">
        <f t="shared" si="6"/>
        <v>0.31584297423301044</v>
      </c>
      <c r="J23" s="7">
        <f t="shared" si="7"/>
        <v>-2.4999879923530508</v>
      </c>
      <c r="K23" s="8">
        <f t="shared" si="8"/>
        <v>1.4532371631624038E-2</v>
      </c>
      <c r="L23" s="7">
        <f t="shared" si="9"/>
        <v>6.9999992832156153</v>
      </c>
      <c r="M23" s="8">
        <f t="shared" si="10"/>
        <v>4.1646839999507227E-3</v>
      </c>
      <c r="N23" s="20">
        <f t="shared" si="11"/>
        <v>0.31584297423301044</v>
      </c>
      <c r="O23">
        <v>3</v>
      </c>
    </row>
    <row r="24" spans="8:15">
      <c r="H24" s="2">
        <f t="shared" si="12"/>
        <v>3.0000003524692729</v>
      </c>
      <c r="I24" s="3">
        <f t="shared" si="6"/>
        <v>1.0515145943187922E-3</v>
      </c>
      <c r="J24" s="7">
        <f t="shared" si="7"/>
        <v>-2.5000000357546064</v>
      </c>
      <c r="K24" s="8">
        <f t="shared" si="8"/>
        <v>4.8173605533363478E-4</v>
      </c>
      <c r="L24" s="7">
        <f t="shared" si="9"/>
        <v>6.9999999887108304</v>
      </c>
      <c r="M24" s="8">
        <f t="shared" si="10"/>
        <v>1.0078503089631263E-5</v>
      </c>
      <c r="N24" s="20">
        <f t="shared" si="11"/>
        <v>1.0515145943187922E-3</v>
      </c>
      <c r="O24">
        <v>4</v>
      </c>
    </row>
    <row r="25" spans="8:15">
      <c r="H25" s="2">
        <f t="shared" si="12"/>
        <v>2.9999999980555683</v>
      </c>
      <c r="I25" s="3">
        <f t="shared" si="6"/>
        <v>1.181379016120089E-5</v>
      </c>
      <c r="J25" s="7">
        <f t="shared" si="7"/>
        <v>-2.5000000004560441</v>
      </c>
      <c r="K25" s="8">
        <f t="shared" si="8"/>
        <v>1.4119424915559705E-6</v>
      </c>
      <c r="L25" s="7">
        <f t="shared" si="9"/>
        <v>7.000000000049214</v>
      </c>
      <c r="M25" s="8">
        <f t="shared" si="10"/>
        <v>1.6197690807562597E-7</v>
      </c>
      <c r="N25" s="20">
        <f t="shared" si="11"/>
        <v>1.181379016120089E-5</v>
      </c>
      <c r="O25">
        <v>5</v>
      </c>
    </row>
    <row r="26" spans="8:15">
      <c r="H26" s="2">
        <f t="shared" si="12"/>
        <v>2.9999999999880793</v>
      </c>
      <c r="I26" s="3">
        <f t="shared" si="6"/>
        <v>6.4417034669636234E-8</v>
      </c>
      <c r="J26" s="7">
        <f t="shared" si="7"/>
        <v>-2.4999999999977205</v>
      </c>
      <c r="K26" s="8">
        <f t="shared" si="8"/>
        <v>1.8332944051752183E-8</v>
      </c>
      <c r="L26" s="7">
        <f t="shared" si="9"/>
        <v>7.0000000000004032</v>
      </c>
      <c r="M26" s="8">
        <f t="shared" si="10"/>
        <v>6.9729618904338955E-10</v>
      </c>
      <c r="N26" s="20">
        <f t="shared" si="11"/>
        <v>6.4417034669636234E-8</v>
      </c>
      <c r="O26">
        <v>6</v>
      </c>
    </row>
    <row r="27" spans="8:15">
      <c r="H27" s="37">
        <f t="shared" si="12"/>
        <v>3.000000000000103</v>
      </c>
      <c r="I27" s="43">
        <f t="shared" si="6"/>
        <v>4.0079051188966776E-10</v>
      </c>
      <c r="J27" s="38">
        <f t="shared" si="7"/>
        <v>-2.4999999999999845</v>
      </c>
      <c r="K27" s="44">
        <f t="shared" si="8"/>
        <v>9.0558671672625337E-11</v>
      </c>
      <c r="L27" s="38">
        <f t="shared" si="9"/>
        <v>6.9999999999999973</v>
      </c>
      <c r="M27" s="44">
        <f t="shared" si="10"/>
        <v>5.7985362543279619E-12</v>
      </c>
      <c r="N27" s="45">
        <f t="shared" si="11"/>
        <v>4.0079051188966776E-10</v>
      </c>
      <c r="O27" s="36">
        <v>7</v>
      </c>
    </row>
    <row r="28" spans="8:15">
      <c r="H28" s="2">
        <f t="shared" si="12"/>
        <v>3</v>
      </c>
      <c r="I28" s="3">
        <f t="shared" si="6"/>
        <v>3.4342898895071508E-12</v>
      </c>
      <c r="J28" s="7">
        <f t="shared" si="7"/>
        <v>-2.5000000000000004</v>
      </c>
      <c r="K28" s="8">
        <f t="shared" si="8"/>
        <v>6.3948846218409007E-13</v>
      </c>
      <c r="L28" s="7">
        <f t="shared" si="9"/>
        <v>7</v>
      </c>
      <c r="M28" s="8">
        <f t="shared" si="10"/>
        <v>3.806478941571965E-14</v>
      </c>
      <c r="N28" s="20">
        <f t="shared" si="11"/>
        <v>3.4342898895071508E-12</v>
      </c>
      <c r="O28">
        <v>8</v>
      </c>
    </row>
    <row r="29" spans="8:15">
      <c r="H29" s="2">
        <f t="shared" si="12"/>
        <v>3</v>
      </c>
      <c r="I29" s="3">
        <f t="shared" si="6"/>
        <v>0</v>
      </c>
      <c r="J29" s="7">
        <f t="shared" si="7"/>
        <v>-2.5</v>
      </c>
      <c r="K29" s="8">
        <f t="shared" si="8"/>
        <v>1.7763568394002505E-14</v>
      </c>
      <c r="L29" s="7">
        <f t="shared" si="9"/>
        <v>7</v>
      </c>
      <c r="M29" s="8">
        <f t="shared" si="10"/>
        <v>0</v>
      </c>
      <c r="N29" s="20">
        <f t="shared" si="11"/>
        <v>1.7763568394002505E-14</v>
      </c>
      <c r="O29">
        <v>9</v>
      </c>
    </row>
    <row r="30" spans="8:15">
      <c r="H30" s="2">
        <f t="shared" si="12"/>
        <v>3</v>
      </c>
      <c r="I30" s="3">
        <f t="shared" si="6"/>
        <v>0</v>
      </c>
      <c r="J30" s="7">
        <f t="shared" si="7"/>
        <v>-2.5</v>
      </c>
      <c r="K30" s="8">
        <f t="shared" si="8"/>
        <v>0</v>
      </c>
      <c r="L30" s="7">
        <f t="shared" si="9"/>
        <v>7</v>
      </c>
      <c r="M30" s="8">
        <f t="shared" si="10"/>
        <v>0</v>
      </c>
      <c r="N30" s="20">
        <f t="shared" si="11"/>
        <v>0</v>
      </c>
      <c r="O30">
        <v>10</v>
      </c>
    </row>
    <row r="31" spans="8:15">
      <c r="H31" s="2">
        <f t="shared" si="12"/>
        <v>3</v>
      </c>
      <c r="I31" s="3">
        <f t="shared" si="6"/>
        <v>0</v>
      </c>
      <c r="J31" s="7">
        <f t="shared" si="7"/>
        <v>-2.5</v>
      </c>
      <c r="K31" s="8">
        <f t="shared" si="8"/>
        <v>0</v>
      </c>
      <c r="L31" s="7">
        <f t="shared" si="9"/>
        <v>7</v>
      </c>
      <c r="M31" s="8">
        <f t="shared" si="10"/>
        <v>0</v>
      </c>
      <c r="N31" s="20">
        <f t="shared" si="11"/>
        <v>0</v>
      </c>
      <c r="O31">
        <v>11</v>
      </c>
    </row>
    <row r="32" spans="8:15">
      <c r="H32" s="2">
        <f t="shared" si="12"/>
        <v>3</v>
      </c>
      <c r="I32" s="3">
        <f t="shared" si="6"/>
        <v>0</v>
      </c>
      <c r="J32" s="7">
        <f t="shared" si="7"/>
        <v>-2.5</v>
      </c>
      <c r="K32" s="8">
        <f t="shared" si="8"/>
        <v>0</v>
      </c>
      <c r="L32" s="7">
        <f>(b.3-a.31*H31-a.32*J31)/a.33</f>
        <v>7</v>
      </c>
      <c r="M32" s="8">
        <f t="shared" si="10"/>
        <v>0</v>
      </c>
      <c r="N32" s="20">
        <f t="shared" si="11"/>
        <v>0</v>
      </c>
      <c r="O32">
        <v>12</v>
      </c>
    </row>
    <row r="33" spans="8:15" ht="13.5" thickBot="1">
      <c r="H33" s="4">
        <f t="shared" si="12"/>
        <v>3</v>
      </c>
      <c r="I33" s="5">
        <f t="shared" si="6"/>
        <v>0</v>
      </c>
      <c r="J33" s="9">
        <f>(b.2-a.21*H32-a.23*L32)/a.22</f>
        <v>-2.5</v>
      </c>
      <c r="K33" s="10">
        <f t="shared" si="8"/>
        <v>0</v>
      </c>
      <c r="L33" s="9">
        <f>(b.3-a.31*H32-a.32*J32)/a.33</f>
        <v>7</v>
      </c>
      <c r="M33" s="10">
        <f t="shared" si="10"/>
        <v>0</v>
      </c>
      <c r="N33" s="21">
        <f t="shared" si="11"/>
        <v>0</v>
      </c>
      <c r="O33">
        <v>13</v>
      </c>
    </row>
  </sheetData>
  <mergeCells count="2">
    <mergeCell ref="H1:N1"/>
    <mergeCell ref="H18:N18"/>
  </mergeCells>
  <phoneticPr fontId="1" type="noConversion"/>
  <pageMargins left="0.75" right="0.75" top="1" bottom="1" header="0.5" footer="0.5"/>
  <pageSetup scale="8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12</vt:i4>
      </vt:variant>
    </vt:vector>
  </HeadingPairs>
  <TitlesOfParts>
    <vt:vector size="16" baseType="lpstr">
      <vt:lpstr>Dominante diagonalmente</vt:lpstr>
      <vt:lpstr>Cálculo de la norma</vt:lpstr>
      <vt:lpstr>Método Gauss Seidel</vt:lpstr>
      <vt:lpstr>Método Jacobi</vt:lpstr>
      <vt:lpstr>a.11</vt:lpstr>
      <vt:lpstr>a.12</vt:lpstr>
      <vt:lpstr>a.13</vt:lpstr>
      <vt:lpstr>a.21</vt:lpstr>
      <vt:lpstr>a.22</vt:lpstr>
      <vt:lpstr>a.23</vt:lpstr>
      <vt:lpstr>a.31</vt:lpstr>
      <vt:lpstr>a.32</vt:lpstr>
      <vt:lpstr>a.33</vt:lpstr>
      <vt:lpstr>b.1</vt:lpstr>
      <vt:lpstr>b.2</vt:lpstr>
      <vt:lpstr>b.3</vt:lpstr>
    </vt:vector>
  </TitlesOfParts>
  <Company>University of South Carolina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Rizos</dc:creator>
  <cp:lastModifiedBy>Usuario</cp:lastModifiedBy>
  <cp:lastPrinted>2003-10-21T22:23:16Z</cp:lastPrinted>
  <dcterms:created xsi:type="dcterms:W3CDTF">2003-10-21T21:45:01Z</dcterms:created>
  <dcterms:modified xsi:type="dcterms:W3CDTF">2018-11-10T17:56:16Z</dcterms:modified>
</cp:coreProperties>
</file>