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lustrator\Google Drive\Dokumen P3M\Penelitian dan Pengabdian\BOPTN\2017\Rekap\"/>
    </mc:Choice>
  </mc:AlternateContent>
  <bookViews>
    <workbookView xWindow="0" yWindow="0" windowWidth="17400" windowHeight="9060"/>
  </bookViews>
  <sheets>
    <sheet name="2017 - Penelitian DIKTI" sheetId="1" r:id="rId1"/>
    <sheet name="2017 - Pengabdian DIKTI" sheetId="10" r:id="rId2"/>
    <sheet name="2017 - Penelitian Internal" sheetId="11" r:id="rId3"/>
    <sheet name="2017 - Pengabdian Internal" sheetId="12" r:id="rId4"/>
  </sheets>
  <externalReferences>
    <externalReference r:id="rId5"/>
  </externalReferences>
  <definedNames>
    <definedName name="_xlnm._FilterDatabase" localSheetId="0" hidden="1">'2017 - Penelitian DIKTI'!$A$4:$E$23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/>
  <c r="H40" i="11"/>
  <c r="H41" i="11"/>
  <c r="H39" i="11"/>
  <c r="H38" i="11"/>
  <c r="H37" i="11"/>
  <c r="H36" i="11"/>
  <c r="H35" i="11"/>
  <c r="H34" i="11"/>
  <c r="H33" i="11"/>
  <c r="H28" i="12" l="1"/>
  <c r="H29" i="12"/>
  <c r="H27" i="12"/>
  <c r="H26" i="12"/>
  <c r="H25" i="12"/>
  <c r="H24" i="12"/>
  <c r="H23" i="12"/>
  <c r="H22" i="12"/>
  <c r="H21" i="12"/>
  <c r="H12" i="12"/>
  <c r="H11" i="12"/>
  <c r="H23" i="11" l="1"/>
  <c r="H22" i="11"/>
  <c r="H21" i="11"/>
  <c r="H20" i="11"/>
  <c r="H19" i="11"/>
  <c r="H18" i="11"/>
  <c r="H17" i="11"/>
  <c r="H16" i="11"/>
  <c r="H14" i="10" l="1"/>
  <c r="H13" i="10"/>
  <c r="H12" i="10"/>
  <c r="I15" i="1" l="1"/>
  <c r="I14" i="1"/>
  <c r="I13" i="1"/>
  <c r="I12" i="1"/>
  <c r="I11" i="1"/>
</calcChain>
</file>

<file path=xl/sharedStrings.xml><?xml version="1.0" encoding="utf-8"?>
<sst xmlns="http://schemas.openxmlformats.org/spreadsheetml/2006/main" count="869" uniqueCount="437">
  <si>
    <t>NO</t>
  </si>
  <si>
    <t>Skim Penelitian</t>
  </si>
  <si>
    <t>Nama Ketua Peneliti</t>
  </si>
  <si>
    <t>Judul</t>
  </si>
  <si>
    <t xml:space="preserve"> </t>
  </si>
  <si>
    <t>Dr. Ida Nurhayati, SH, MH</t>
  </si>
  <si>
    <t>Jurusan</t>
  </si>
  <si>
    <t>Akuntansi</t>
  </si>
  <si>
    <t>Administrasi Niaga</t>
  </si>
  <si>
    <t>Teknik Elektro</t>
  </si>
  <si>
    <t>Teknik Grafika dan Penerbitan</t>
  </si>
  <si>
    <t>Teknik Mesin</t>
  </si>
  <si>
    <t>REKAYASA MATERIAL KOMPOSIT KARBON BERSIFAT KONDUKTIF ELEKTRIK BERBASIS LIMBAH SABUT KELAPA DALAM MATRIKS TANAH LIAT</t>
  </si>
  <si>
    <t>Pengembangan Wideband RF Receiver untuk Aplikasi RF Spektrum Analyzer dan RF Signal Surveyor (Solusi Untuk Penataan Alokasi Spektrum Frekuensi Radio)</t>
  </si>
  <si>
    <t>Pengembangan Sea Fish Finder berbasis Sea Surface Temperature pada NOAA Frekuensi 137,9 MHz untuk meningkatkan Explorasi Potensi Maritim</t>
  </si>
  <si>
    <t xml:space="preserve">MODEL PENGEMBANGAN DESTINASI PARIWISATA BERBASIS KULINER DI PERKEBUNAN: STUDI KASUS DI MALANG DAN JEMBER </t>
  </si>
  <si>
    <t>Pembuatan Model Edukasi Berbasis Sosok dan Segmentasi Konsumen Untuk Membangun Minat Mayarakat Pada Perbankan Syariah</t>
  </si>
  <si>
    <t>Simulasi Analisa dan Perancangan Transmisi Synchromesh Pada Unjuk Kerja Kendaraan Listrik</t>
  </si>
  <si>
    <t>Pengembangan Identifikasi Awan Comulonimbus (Cb) menggunakan Data Sensor Satelit NOAA Frekuensi 137 MHz untuk Mendukung Keselamatan Transportasi</t>
  </si>
  <si>
    <t>Prototype Remote Terminal Unit (RTU) Berbasis ARM Cortex 32 Bit Pada Sistem SCADA Proses Kontrol Distribusi Air</t>
  </si>
  <si>
    <t xml:space="preserve">MODEL ALAT STERILISASI TERPADU ELEKTROKOAGULASI DAN ADSORPSI PADA PENGOLAHAN AIR LIMBAH MENJADI AIR MINUM </t>
  </si>
  <si>
    <t>Pembuatan Mesin Cetak Digital untuk Bahan Karton Terkalibrasi</t>
  </si>
  <si>
    <t>Analisis Volatilitas Indeks Pada Bursa Efek Indonesia</t>
  </si>
  <si>
    <t>Efektifitas Iradiasi Gelombang Mikro Pada Proses Ekstraksi Silika Amorf dari Sekam Padi terhadap Tingkat Kemurnian Produk yang Dihasilkan</t>
  </si>
  <si>
    <t>Potret Saluran (Channel) Komunikasi Pada Kelompok Tarekat</t>
  </si>
  <si>
    <t>REPRESENTASI MODEL ORGANISASI PENGELOLA ZAKAT DI INDONESIA: Analisis Pasca Penerapan UU No. 23 Tahun 2011 Tentang Pengelolaan Zakat</t>
  </si>
  <si>
    <t>OPTIMALIASI PENYERAPAN ENERGI MATAHARI SISTEM HYBRID PANEL SOLAR CELL DAN SOLAR THERMAL MENGIKUTI PERGERAKAN MATAHARI DENGAN TEKNOLOGI PENGENDALIAN BERBASIS PLC-SCADA</t>
  </si>
  <si>
    <t>KAJIAN ELEKTROMAGNETISASI BIODIESEL TERHADAP PENGHEMATAN BAHAN BAKAR PADA MESIN DIESEL</t>
  </si>
  <si>
    <t>PENINGKATAN KINERJA DESTINASI WISATA MICE DENGAN CITRA DESTINASI, VALUE DAN KEBIJAKAN PUBLIK (studi pada destinasi MICE Jakarta)</t>
  </si>
  <si>
    <t>SINTESIS NANOKOMPOSIT SnO2-GRAPHENE-Pd UNTUK APLIKASI SENSOR GAS KARBON MONOKSIDA SENSITIVITAS TINGGI</t>
  </si>
  <si>
    <t>Deteksi Penyakit Diabetes Menggunakan Principal Component Analysis dan Support Vector Machine</t>
  </si>
  <si>
    <t>Agus Edy Pramono</t>
  </si>
  <si>
    <t>Toto Supriyanto</t>
  </si>
  <si>
    <t>Nuhung Sulaeman</t>
  </si>
  <si>
    <t>Bambang Waluyo</t>
  </si>
  <si>
    <t>Fuad Zaenuri</t>
  </si>
  <si>
    <t>Yenniwarti Rafsyam</t>
  </si>
  <si>
    <t>Murie Wiyaniti</t>
  </si>
  <si>
    <t>Sutanto</t>
  </si>
  <si>
    <t>Hibertus Rudi Kusumantoro</t>
  </si>
  <si>
    <t>Ahmad Maksum</t>
  </si>
  <si>
    <t>Mohammad Zaenal Abidin Eko</t>
  </si>
  <si>
    <t>ACH. Bakhrul Muchtasib</t>
  </si>
  <si>
    <t>Abdul Aziz Abdillah</t>
  </si>
  <si>
    <t>Tatun Hayatun Nufus</t>
  </si>
  <si>
    <t>Etty Kongrat</t>
  </si>
  <si>
    <t>Aminuddin Debataraja</t>
  </si>
  <si>
    <t>Wisnu Hendri Mulyadi</t>
  </si>
  <si>
    <t>Penelitian Hibah Kompetensi</t>
  </si>
  <si>
    <t>Penelitian Produk Terapan</t>
  </si>
  <si>
    <t>Penelitian Unggulan Perguruan Tinggi</t>
  </si>
  <si>
    <t>Penelitian Dosen Pemula</t>
  </si>
  <si>
    <t>Penelitian Desertasi Doktor</t>
  </si>
  <si>
    <t>Husnil Barry</t>
  </si>
  <si>
    <t>Rimsky Kartika Judisseno</t>
  </si>
  <si>
    <t>Prihatin Oktivasari</t>
  </si>
  <si>
    <t>Ade Sumpena</t>
  </si>
  <si>
    <t>Skim</t>
  </si>
  <si>
    <t>REKAPITULASI PENERIMA DANA PENELITIAN DIKTI TAHUN 2017</t>
  </si>
  <si>
    <t>Total</t>
  </si>
  <si>
    <t>Penelitian Disertasi Doktor</t>
  </si>
  <si>
    <t>Skim Pengabdian</t>
  </si>
  <si>
    <t>Nama Ketua Pengabdian</t>
  </si>
  <si>
    <t>IbM</t>
  </si>
  <si>
    <t>lbM Teknologi Monitoring Sampah Menggunakan Tempat Sampah Pintar Berbasis Android</t>
  </si>
  <si>
    <t>IbKIK</t>
  </si>
  <si>
    <t>lbKIK Jasa Produksi Mesin/Pusat Produksi Permesinan</t>
  </si>
  <si>
    <t>REKAPITULASI PENERIMA DANA PENGABDIAN DIKTI TAHUN 2017</t>
  </si>
  <si>
    <t>Ipteks bagi Masyarakat</t>
  </si>
  <si>
    <t>Ipteks bagi Kreatifitas dan Inovasi Kampus</t>
  </si>
  <si>
    <t>Ahmad Tossin Alamsyah</t>
  </si>
  <si>
    <t>Sri Danaryani</t>
  </si>
  <si>
    <t>Program Diseminasi</t>
  </si>
  <si>
    <t>Penerapan Teknologi Pengolahan Sampah Organik Dalam Upaya Pemberdayaan Ekonomi Produktif Bagi Masyarakat Desa Cileungsi Kidul Kabupaten Bogor</t>
  </si>
  <si>
    <t>Diseminasi Teknologi Pengolahan Sampah terpadu dalam upaya menuju kampung sehat dan hijau didesa citamiang kecamatan kadudampit kabupaten Sukabumi</t>
  </si>
  <si>
    <t>HERI SETYAWAN, SE, MSi.</t>
  </si>
  <si>
    <t>Dr. Ida Nurhayati, S.H., M.H.</t>
  </si>
  <si>
    <t>Titi Suhartati, SE, MM, MAk, Ak.,CA</t>
  </si>
  <si>
    <t>Christina L Rudatin, S.E., M.Si</t>
  </si>
  <si>
    <t>FATIMAH, SE., M.M.</t>
  </si>
  <si>
    <t>Ida Syafrida, S.E., M.Si.</t>
  </si>
  <si>
    <t>Drs. Amirudin, MM</t>
  </si>
  <si>
    <t>Sri Lestari K . ST.,MT</t>
  </si>
  <si>
    <t>Anis Rosyidah, SPd., SST., MT.</t>
  </si>
  <si>
    <t>Zulmaita, SE, MM</t>
  </si>
  <si>
    <t>A.Rudi Hermawan,ST,MT</t>
  </si>
  <si>
    <t>DEWIN PURNAMA, S.T., M.T.</t>
  </si>
  <si>
    <t>Dr. Ade Sukma Mulya, S.S., M.Pd.</t>
  </si>
  <si>
    <t>Ir. Sri Danaryani MT</t>
  </si>
  <si>
    <t>Amalia, S.Pd.,SST.</t>
  </si>
  <si>
    <t>Dr. Isdawimah, ST, MT</t>
  </si>
  <si>
    <t>Muryeti M.Si</t>
  </si>
  <si>
    <t>Eva Azhra Latifa, ST, MT</t>
  </si>
  <si>
    <t>Gun Gun Ramdlan Gunadi, MT</t>
  </si>
  <si>
    <t>Dr. Hidjan, MT</t>
  </si>
  <si>
    <t>YELVI., ST., MT.</t>
  </si>
  <si>
    <t>Hata Maulana, S.Si, M.T.I</t>
  </si>
  <si>
    <t>Drs.R. Agus Murdiyoto, ST, MSi</t>
  </si>
  <si>
    <t>Paulus Sukusno, ST, MT</t>
  </si>
  <si>
    <t>Nama Ketua Penelitian</t>
  </si>
  <si>
    <t>PENGEMBANGAN PAMERAN SEBAGAI UNGGULAN DESTINASI MICE</t>
  </si>
  <si>
    <t>Eksistensi Kode Etik Bankir Sebagai Wujud Penerapan Prinsip Good Coorporate Governance Bagi Bank Umum di Indonesia</t>
  </si>
  <si>
    <t>Implementasi Model Pembelajaran Soft Skill yang Terintegrasi dengan Mata Kuliah Akuntansi pada Pendidikan Vokasi</t>
  </si>
  <si>
    <t>MODEL STRATEGI PEMASARAN TARGET PASAR MICE DI BALI</t>
  </si>
  <si>
    <t>STRATEGY USAHA MIKRO DAN KECIL UNTUK BERTAHAN DAN BERKEMBANG DALAM ERA PERSAINGAN YANG SEMAKIN TAJAM</t>
  </si>
  <si>
    <t>Model Strategi Peningkatan Sumber Pendanaan Bank Umum Syariah dengan Pertimbangan Manfaat, Peluang, Biaya dan Risiko</t>
  </si>
  <si>
    <t>MODEL KOMITMEN PENGUATAN PEMASARAN DESTINASI MEETING INCENTIVE CONFERENCE EXHIBITION (MICE) DALANG RANGKA MENINGKATAN DAYA SAING DI PULAU SUMBAWA DAN PULAU MOYO PROVINSI NUSA TENGGARA BARAT</t>
  </si>
  <si>
    <t>ALAT PENGKONDISI BAHAN BAKAR MINYAK BERBASIS ELEKTROMAGNET TERHADAP UNJUK KERJA MESIN BERBAHAN BAKAR NON FOSIL (BIOFUEL)</t>
  </si>
  <si>
    <t>PENGEMBANGAN MODEL LEKATAN TULANGAN DENGAN BETON DITINJAU DARI BENTUK PERMUKAAN TULANGAN ULIR</t>
  </si>
  <si>
    <t>Penerapan Pengelolaan Data Keuangan dan Filing dalam Meningkatkan Kualitas Laporan Keuangan Koperasi Karyawan Sejahtera Politeknik Negeri Jakarta</t>
  </si>
  <si>
    <t>SAMBUNGAN BALOK PRECAST TIPE PIN WELDED PLAT PADA MOMEN MAKSIMUM</t>
  </si>
  <si>
    <t xml:space="preserve">PENINGKATAN SIFAT MEKANIK DISSIMILAR METAL WELD ANTARA STAINLESS STEEL 304L DAN BAJA KARBON A36 MELALUI KOMBINASI KAWAT LAS DAN GAS PELINDUNG </t>
  </si>
  <si>
    <t>Desain Pengukuran Kualitas Terjemahan Kelompok Nomina</t>
  </si>
  <si>
    <t>Model Blended Learning untuk Uji Skema Teknisi Instalasi Fiber optik</t>
  </si>
  <si>
    <t>BETON SELF COMPACTING CONCRETE (SCC) TAILING UNTUK STRUKTUR DI LAUT</t>
  </si>
  <si>
    <t xml:space="preserve">PENINGKATAN KUALITAS DAYA LISTRIK MELALUI MONITORING DATA SECARA ONLINE </t>
  </si>
  <si>
    <t>Modifikasi Kitosan Sebagai Adsorben dalam Proses Pengawatintaan</t>
  </si>
  <si>
    <t>Pengembangan Alat Bantu Pengajaran Bahasa Inggris Teknik Dengan Menggunakan CALL (Computer Assigned Language Learning) untuk Politeknik</t>
  </si>
  <si>
    <t>Pengembangan  Analisis Meningkatnya Beban Lalulintas Terhadap Estimasi Pemeliharaan Jalan Arteri</t>
  </si>
  <si>
    <t>Pengembangan Pembangkit Listrik Tenaga Mikro Hidro Type Turbin Aksial Head Rendah</t>
  </si>
  <si>
    <t xml:space="preserve">SINTESIS KOMPOSIT  DARI  ZEOLIT DAN LIMBAH KERTAS UNTUK  PEREDAM  SUARA  YANG RAMAH LINGKUNGAN
</t>
  </si>
  <si>
    <t>Pemanfaatan Ijuk sebagai Perkuatan pada Tanah Pasir untuk Mengurangi Dampak Likuifaksi Akibat Gempa</t>
  </si>
  <si>
    <t xml:space="preserve">Rancang Bangun Virtual Map Politeknik Negeri Jakarta dengan Teknologi Augmented Reality berbasis Markerless </t>
  </si>
  <si>
    <t>Pemanfaatan Cangkang Kerang Darah sebagai Agregat Halus Pembuatan Bata Beton Ringan</t>
  </si>
  <si>
    <t xml:space="preserve">Pengembangan Sistem PLTMH Head Rendah Berbagai Tipe Turbin dan Memanfaatkan Air yang Terbuang </t>
  </si>
  <si>
    <t xml:space="preserve">Dr. Dra. Iis Mariam, M.Si                      </t>
  </si>
  <si>
    <t>Dr. Nining Latianingsih SH MH</t>
  </si>
  <si>
    <t>Dr Belyamin MSc.Eng., B.Eng(Hons)</t>
  </si>
  <si>
    <t>Dr. Ahmad Tossin Alamsyah,ST,MT</t>
  </si>
  <si>
    <t>Dr. Drs. Nur Hasyim, M.Si., M.Hum.</t>
  </si>
  <si>
    <t>Kajian Collaborative Knowledge Creation melalui konsep Quadruple Helix dalam membangun kemitraan dan kelembagaan organisasi politeknik yang berdaya saing tinggi</t>
  </si>
  <si>
    <t xml:space="preserve">MODEL PENERAPAN KEBIJAKAN  PENGELOLAAN SAMPAH DAERAH DALAM  MENINGKATKAN KUALITAS LINGKUNGAN DAN PARTISIPASI MASYARAKAT KREINOVA 
</t>
  </si>
  <si>
    <t>PENGERINGAN BEKU ATMOSFERIK LIDAH BUAYA</t>
  </si>
  <si>
    <t>Rekayasa Silicon Sand menjadi paduan Silicon Oxida (SiO2) sebagai material bahan dasar dari Sensor Gas.</t>
  </si>
  <si>
    <t>Pengembangan Model Penyusunan Skripsi Sarjana Terapan Berbasis Genre</t>
  </si>
  <si>
    <t>Ina Sukaesih,M.M.,M.HUM.</t>
  </si>
  <si>
    <t>PENELUSURAN IDENTITAS BUDAYA NUSANTARA DALAM TEKS BERBAHASA INGGRIS: Analisis Terjemahan Karya Sastra Indonesia</t>
  </si>
  <si>
    <t>Penelitian Kerjasama Antar Perguruan Tinggi</t>
  </si>
  <si>
    <t>Dr., Drs. Supriatnoko, M.Hum.</t>
  </si>
  <si>
    <t>Ismujianto,ST.,MT</t>
  </si>
  <si>
    <t>Sudarno</t>
  </si>
  <si>
    <t>A.Damar Aji.ST.,M.Kom</t>
  </si>
  <si>
    <t>Anni Susilowati, S.T., M.Eng.</t>
  </si>
  <si>
    <t xml:space="preserve">Minto Rahayu, S.S.,M.Si.	</t>
  </si>
  <si>
    <t>Atyanto Mahatmyo, SE., MM., Akt</t>
  </si>
  <si>
    <t>Yoyok Sabar Waluyo</t>
  </si>
  <si>
    <t>Titik Purwinarti,S.Sos., M.Pd.</t>
  </si>
  <si>
    <t>Sila Wardono, S.T.,M.Si.</t>
  </si>
  <si>
    <t>Cathryna Rumondang Bulan Simangunsong</t>
  </si>
  <si>
    <t>Prihatin Oktivasari, M.Si</t>
  </si>
  <si>
    <t>Anis Rosyidah, ST, MT</t>
  </si>
  <si>
    <t>Peningkatan Kemahiran Berbicara Bahasa Inggris Mahasiswa Politeknik Negeri Jakarta Melalui Magic Five Fingers Method'</t>
  </si>
  <si>
    <t>Optimasi Galat Pada Akuisisi Data Kualitas Daya Listrik</t>
  </si>
  <si>
    <t>Model Menakar Pemanfaatan Perpustakaan Pnj Atas Peningkatan Indeks Prestasi Mahasiswa Jurusan Administrasi Niaga Pnj</t>
  </si>
  <si>
    <t>Model Alat Pengendali Beban Listrik  Otomatis Pada Bengkel Listrik Pnj Secara Real Time Untuk Penghematan Energi</t>
  </si>
  <si>
    <t>Variasi Suhu Pemadatan Pada Campuran Beton Aspal  Menggunakan Bahan Tambah Anti Stipping</t>
  </si>
  <si>
    <t>Mutu Staf Pengajar Dalam Mencapai Kompetensi Program Studi Teknik Alat Berat.</t>
  </si>
  <si>
    <t>Model Penerapan Siklus Akuntansi Pada  Perusahaan Kecil Dan Menengah  Di Kabupaten Purwakarta</t>
  </si>
  <si>
    <t>Perancangan Sistem Informasi Pembelajaran Berbasis Web Pada Jurusan Teknik Informatika Dan Komputer</t>
  </si>
  <si>
    <t>Fungsi Dan Model Peran Wirausaha Dalam Konteks Global</t>
  </si>
  <si>
    <t>Rekayasa Penggerak Otomatis Sistem Hybrid Panel Solar Cell Dan Solar Thermal Mengikuti Pola Pergerakan Matahari Berbasis Plc-Scada .</t>
  </si>
  <si>
    <t>Pemodelan Olimpiade Akuntansi Nasional Di Jurusan Akuntansi - Politeknik Negeri Jakarta (Tahap Ke Dua)</t>
  </si>
  <si>
    <t>Membangun Sistem Informasi Penerimaan Proposal Penelitian Internal Pnj</t>
  </si>
  <si>
    <t>Perlindungan Hukum Nasabah Bank Dalam Perspektif Undang-Undang Perlindungan Konsumen</t>
  </si>
  <si>
    <t>Pemodelan Lekatan Tulangan Dengan Beton Ditinjau Dari Bentuk Sirip Ulir</t>
  </si>
  <si>
    <t>Fauzi Mubarak S.S.T, M.T</t>
  </si>
  <si>
    <t>Analisis Kondisi Standar Existing Venue Mice Di Kota Jakarta Selatan</t>
  </si>
  <si>
    <t>Rina Ningtyas, M.Si</t>
  </si>
  <si>
    <t>Optimasi Konsentasi Bahan Pembuat Edible Film Pure Jambu Biji dan Aplikasinya Pada Buah Potong</t>
  </si>
  <si>
    <t>Nuralam, S.T.,M.T.</t>
  </si>
  <si>
    <t>Rancangbangun Intellegent Sensor Ph Dan Temperatur Untuk Monitoring Kualitas Air Berbasis Labview</t>
  </si>
  <si>
    <t>Novi Purnama Sari STP MSi</t>
  </si>
  <si>
    <t>Pengembangan Desain Kemasan Pada Produk UKM dengan Menggunakan Pendekatan Kansei Engineering</t>
  </si>
  <si>
    <t>Djony Herfan</t>
  </si>
  <si>
    <t>Peliputan Investigasi Di Tv One Dalam Perspektif Standar Kompetensi Wartawan</t>
  </si>
  <si>
    <t>Wahyudi Utomo</t>
  </si>
  <si>
    <t>Model Pembelajaran Praktik Berbasis Kompetensi (Studi Kasus Kegiatan An Expo)</t>
  </si>
  <si>
    <t>Anita Hidayati</t>
  </si>
  <si>
    <t>Analisa Perilaku Dosen Dalam Memanfaatkan E-Learning di Lingkungan PNJ Menggunakan Tam (Technology Acceptance Model)</t>
  </si>
  <si>
    <t>Rosidi, ST.MT</t>
  </si>
  <si>
    <t>Analisa Pengaruh Kuat Arus Antara Elektroda Merek X dan Merek Y Terhadap Karakteristik Sambungan Las Pelat Lembaran Baja Untuk Tabung Gas 3 Kg</t>
  </si>
  <si>
    <t>Fajar Susilowati, ST. MT.</t>
  </si>
  <si>
    <t>Loyalitas Kerja yang ditimbulkan oleh Kepuasan Kerja Pada Karyawan Perusahaan Konstruksi</t>
  </si>
  <si>
    <t>Emmidia Djonaedi, MT, MBA</t>
  </si>
  <si>
    <t>Pembuatan Bioplastik Dari Kulit Jagung Dengan Variasi Penggunaan Chitosan</t>
  </si>
  <si>
    <t>Iwan Sonjaya, ST.,MT.</t>
  </si>
  <si>
    <t xml:space="preserve">Pengembangan Game Untuk Menstimulasi Kecerdasan  Musik / Irama Dan Kinestik  Dalam  Kecerdasan Jamak (Multiple Intelligence) Pada Anak Usia Dini  </t>
  </si>
  <si>
    <t>Agus Kusumaramdhani, M.Si</t>
  </si>
  <si>
    <t>Model Strategi Pemasaran UMKM dalam menghadapi daya saing</t>
  </si>
  <si>
    <t>Seto Tjahyono,ST, MT.</t>
  </si>
  <si>
    <t>Pembuatan Simulator Rotating Equipment Untuk Balancing Satu Bidang</t>
  </si>
  <si>
    <t>Mauldy Laya, S.Kom, M.Kom</t>
  </si>
  <si>
    <t>Peningkatan Performa Aplikasi Pendeteksi Mengantuk Saat Berkendara Menggunakan Teknologi Computer Vision</t>
  </si>
  <si>
    <t>Dra. Darul Nurjanah., M.Si</t>
  </si>
  <si>
    <t>Uji Coba Model Pembelajaran Pendidikan Agama Islam Berbasis Sentuhan Psikologis Sebagai Upaya Menciptakan  Mahasiswa Yang Berakhlakul Karimah</t>
  </si>
  <si>
    <t>Andikanoza Pradiptiya</t>
  </si>
  <si>
    <t xml:space="preserve">Uji Tahanan Tarik Model Fondasi Tiang Dalam Tanah Pasir </t>
  </si>
  <si>
    <t>Dr. Nining Latianingsih, SH, MH</t>
  </si>
  <si>
    <t>Model Penerapan Bentuk Usaha pada UMKM di Depok</t>
  </si>
  <si>
    <t>Penelitian Unggulan Program Studi</t>
  </si>
  <si>
    <t>MRR. Tiyas Maheni DK, S.H., M.H.</t>
  </si>
  <si>
    <t>Plagiarisme dalam Pembuatan Tugas Gestalt oleh Mahasiswa Program Studi Desain Grafis Jurusan Teknik Grafika dan Penerbitan Politeknik Negeri Jakarta</t>
  </si>
  <si>
    <t>Cecep Gunawan, Drs., M.Si</t>
  </si>
  <si>
    <t>Penyajian Foto pada Desain Halaman Muka Suratkabar harian Ibukota
(Studi Kasus Halaman Muka Suratkabar harian Sindo)</t>
  </si>
  <si>
    <t>SYAMSU RIZAL, S.E., M.M</t>
  </si>
  <si>
    <t>Simulasi Model Portofolio Saham</t>
  </si>
  <si>
    <t>Anwar Said, SST,M.Kom.</t>
  </si>
  <si>
    <t>OPTIMALISASI KINERJA SISTEM PLTS MODEL DIRECT DAN INDIRECT LOAD</t>
  </si>
  <si>
    <t>Dewi Akbar, S.E., M.M</t>
  </si>
  <si>
    <t>Pemasaran Yang Dilakukan Oleh Penyandang Disabilitas Lulusan Program Studi Manajemen Pemasaran Untuk Warga Negara Berkebutuhan Khusus di Politeknik Negeri Jakarta</t>
  </si>
  <si>
    <t>Suyitno Gatot</t>
  </si>
  <si>
    <t>Sistem Informasi Tugas Akhir Mahasiswa Berbasis WEB Jurusan Teknik Mesin Politeknik Negeri Jakarta</t>
  </si>
  <si>
    <t>ERIYA, S.KOM, MT</t>
  </si>
  <si>
    <t>PERANCANGAN KNOWLEDGE BASE PROGRAM STUDI BERBASIS ONTOLOGI UNTUK SISTEM PENDUKUNG KEPUTUSAN PENENTUAN DOSEN PEMBIMBING SKRIPSI</t>
  </si>
  <si>
    <t>Drs. Sri Wahyono, M.Si</t>
  </si>
  <si>
    <t>Analisis Tema Pada Teks Terjemahan Surat Al Qoriah dan Surat Al Qodr</t>
  </si>
  <si>
    <t>Drs. Tri Widjatmaka</t>
  </si>
  <si>
    <t>Analisis terhadap Keberadaan Standar Operating Procedure (SOP) dan Pengaruhnya terhadap Kepuasan Pelanggan: Studi kasus pada Unit Kerja di Lingkungan Kantor Direktorat Politeknik Negeri Jakarta</t>
  </si>
  <si>
    <t>Penelitian Bidang Ilmu dan Pengembangan Institusi</t>
  </si>
  <si>
    <t>Riset Grant</t>
  </si>
  <si>
    <t>Dr. Vika Rizkia, ST, MT</t>
  </si>
  <si>
    <t>Penumbuhan Lapisan Alumina Berpori Guna Meningkatkan Daya Serap Zat Warna Pada Aluminium Murni Untuk Aplikasi Konstruksi.</t>
  </si>
  <si>
    <t>Riandini, S.T., M.Sc.</t>
  </si>
  <si>
    <t>Rancang Bangun Sistem Pengisian Baterai Otomatis Pada Automated Guided Vehicle Berbasis Arduino Mega 2560</t>
  </si>
  <si>
    <t>Sidiq Ruswanto, ST, Msi</t>
  </si>
  <si>
    <t>Rancang Bangun Mesin Ampelas Dan Poles Spesimen Uji Metalografi Laboratorium Mesin</t>
  </si>
  <si>
    <t>Dra. Bernadeta Siti Rahayu Purwanti, M.Si</t>
  </si>
  <si>
    <t>Model Uji Kecepatan Putar Motor Dideteksi Oleh Rotary Encoder Dipengaruhi Beban Listrik</t>
  </si>
  <si>
    <t>Imam Halimi, ST., M.Si</t>
  </si>
  <si>
    <t>Simulator Pengatur Level Zat Cair Otomatis Pada Industri Berbasis PLC Dan Menggunakan SCADA Sebagai Kontrol Jarak Jauh</t>
  </si>
  <si>
    <t>Darwin ST.,M.Kom</t>
  </si>
  <si>
    <t>Kontrol Dan Monitoring Infus Menggunakan Sistem Embedded Berbasis Labview</t>
  </si>
  <si>
    <t>Drs. Agus Setiawan, M.Kom</t>
  </si>
  <si>
    <t>Rancang Bangun Sistem Pakar Diagnosa Penyakit Tropis Berbasis Web Dan Android</t>
  </si>
  <si>
    <t>Indri Neforawati, ST, MT</t>
  </si>
  <si>
    <t>Rancang Bangun Trash Quiz Dengan Atmega2560 Dan Notifikasi Berbasis Android</t>
  </si>
  <si>
    <t>Ali Masjono SE. MBIT</t>
  </si>
  <si>
    <t>Menabung Saham Sebuah Alternatip Investasi</t>
  </si>
  <si>
    <t>Prihatin Oktivasari, S.Si., M.Si.</t>
  </si>
  <si>
    <t>Rancang Bangun Smart Bottle Berbasis Raspberry Pi Dan Android</t>
  </si>
  <si>
    <t>Asep Apriana ST.M.Kom</t>
  </si>
  <si>
    <t>Meningkatkan Contamination Control Pada Workshop Teknik Alat Berat Politeknik Negeri Jakarta Sesuai Dengan Standar Caterpillar</t>
  </si>
  <si>
    <t>Drs. Indra Z, SST. M.Kom.</t>
  </si>
  <si>
    <t>“Smartklung” Angklung Otomatis Berbasis Komputer Yang Terkoneksi Pada Smartphone</t>
  </si>
  <si>
    <t>Achmad Nadjam, ST, MT</t>
  </si>
  <si>
    <t>Efektifitas Dan Kepuasan Pengguna Terhadap Jembatan Penyeberangan Orang (JPO) Di Pasar Induk Kramat Jati</t>
  </si>
  <si>
    <t>Drs. Mochammad Sholeh, ST, MT</t>
  </si>
  <si>
    <t>Rancang Bangun Meja Kalibrasi 3 DOF Dengan Pengaturan Sudut Sebagai Penunjang Perangkat 3D Scanner Di Lab Mesin Politeknik Negeri Jakarta</t>
  </si>
  <si>
    <t>Frianto, S.E., M.M</t>
  </si>
  <si>
    <t>Pengaruh Perencanaan Strategi Dan Penggunaan Sistem E-Commerce Terhadap Peningkatan Jumlah Konsumen Pada PT. Adira Dinamika Multifinance, Tbk</t>
  </si>
  <si>
    <t>Benny Nixon, ST., MT.</t>
  </si>
  <si>
    <t>Rancang Bangun Antena Hexaquad Omnidirectional 5.8ghz, Antena Helix 10 Lilitan 5.8ghz Dan Antena Yagi Biquad 342.5-600mhz Untuk Sistem Pemantauan Kegiatan PNJ Di Luar Ruangan Secara Live Dengan Menggunakan Drone</t>
  </si>
  <si>
    <t>Drs. Abdul Aziz, M.MSI</t>
  </si>
  <si>
    <t>Rancang Bangun Robot Pembantu Pekerjaan Sekretaris Dengan Perintah Suara Menggunakan Raspberry Pi</t>
  </si>
  <si>
    <t>Asri Wulandari ST., MT</t>
  </si>
  <si>
    <t>Rancang Bangun Antena Mikrostrip MIMO Untuk WIFI Frekuensi 2,4 Ghz Di Laboratorium Telekomunikasi PNJ</t>
  </si>
  <si>
    <t>Ir. Anik Tjandra Setiati, M.M</t>
  </si>
  <si>
    <t>Rancang Bangun Antena Microstrip Yagi Biquad Dan Antena Quadlifiliar Sebagai Sistem Diversity Ruang Pada Penerima Komunikasi Data UAV</t>
  </si>
  <si>
    <t>Kendi Moro Nitisasmita, SST,Mkom</t>
  </si>
  <si>
    <t>Analisa Dan Pengembangan PLC Sebagai Pengendali Proses Sekuensial Berbantuan HMI</t>
  </si>
  <si>
    <t>Drs. Eko Wiyono, S.T., M.Eng.</t>
  </si>
  <si>
    <t>Analisis Hubungan Geometrik Jalan Tol Dengan Tingkat Kecelakaan (Studi Kasus: Jalan Tol Purbaleunyi)</t>
  </si>
  <si>
    <t>Suripto, S.T., M.Eng.</t>
  </si>
  <si>
    <t>Perbandingan Biaya Pemakaian Lampu Led Dan Hps Di Jl. H.R. Rasuna Said Dan Jl. Mayjen Sutoyo Jakarta</t>
  </si>
  <si>
    <t>Fatahula, ST., M.Kom</t>
  </si>
  <si>
    <t>Pengaplikasian Sistem Plts Menggunakan Information Board Sebagai Beban</t>
  </si>
  <si>
    <t>Drs. Syafrizal Syarief,  ST, MT</t>
  </si>
  <si>
    <t xml:space="preserve">Penelitian Dan Pengaplikasian Serta Monitoring Sensor LDR Dan Sensor Hujan Pada Miniatur Rumah </t>
  </si>
  <si>
    <t>Ir. Agus Sukandi, MT</t>
  </si>
  <si>
    <t>Rancang Bangun Simulator Desalination Plant Jenis Single Stage Untuk Media Pembelajaran Di Laboratorium Konversi Energi Politeknik Negeri Jakarta</t>
  </si>
  <si>
    <t>Rika Novita, ST, MT</t>
  </si>
  <si>
    <t>Rancang Bangun Portable Smart Green Building</t>
  </si>
  <si>
    <t>ADE HARYANI S.E.,M.M</t>
  </si>
  <si>
    <t>Penyuntingan Naskah Ilmiah  Studi Kasus Mempopulerkan Istilah Ilmiah Melalui Proses Penyuntingan Artikel  Di Rubrik Kesehatan Ummi Online</t>
  </si>
  <si>
    <t>Fitri Wijayanti</t>
  </si>
  <si>
    <t xml:space="preserve">Optimalisasi Sistem Pendingin Pada Engine Caterpillar 3406e Milik Politeknik Negeri Jakarta </t>
  </si>
  <si>
    <t>Drs. Ir. Jauhari Ali</t>
  </si>
  <si>
    <t>Rancang Bangun Mesin Pengering Papan Partikel Kayu</t>
  </si>
  <si>
    <t>Dra. Tuti Hartati</t>
  </si>
  <si>
    <t>Tanggapan Industri Terhadap Kompetensi Mahasiswa Job Training Jurusan Administrasi Niaga Politeknik Negeri Jakarta</t>
  </si>
  <si>
    <t>Putera Agung Maha Agung, ST, MT, Ph.D</t>
  </si>
  <si>
    <t>Perancangan Struktur Dinding Penahan Tanah Pada Proyek Pembangunan Pesona Square Depok</t>
  </si>
  <si>
    <t>Dra. Wartiyati. M.Si</t>
  </si>
  <si>
    <t>Prototype Pengatur Sudut Pointing Antena Parabola Menggunakan Radio Frequency</t>
  </si>
  <si>
    <t>Drs. Asrizal Tatang, ST.</t>
  </si>
  <si>
    <t>Pengembangan Dan Implementasi Plc Hot Standby, Hmi Dan Scada Pada Miniatur Alat Pemindah Barang (Crane)</t>
  </si>
  <si>
    <t>Fachruddin</t>
  </si>
  <si>
    <t xml:space="preserve">Rancang Bangun Simulator Sistem Pendingin Engine Untuk Mata Kuliah Sistem Engine </t>
  </si>
  <si>
    <t>Ir. Muhammad Thamrin, M.Si</t>
  </si>
  <si>
    <t>Miniatur Simulasi Pengendalian Level Ketinggian Air Berbasis PLC Dengan Monitoring SCADA</t>
  </si>
  <si>
    <t>Drs. Latif Mawardi, ST., M. Kom</t>
  </si>
  <si>
    <t>Monitoring Laju Aliran Akibat Perubahan Level Zat Cair Dalam Tangki Tertutup</t>
  </si>
  <si>
    <t>Drs.Muhtarom Riyadi, S.S.T., M.Eng</t>
  </si>
  <si>
    <t>Pemanfaatan Limbah Plastik Sebagai Bahan Pengganti Sebagian Agregat Halus Pada Beton Normal</t>
  </si>
  <si>
    <t>Suripto, ST. MSi.</t>
  </si>
  <si>
    <t>Pengembangan Metode Pengolahan Limbah Air Lindi  Di Tempat Pembuangan Akhir Sampah (TPAS) Cipayung Kota Depok</t>
  </si>
  <si>
    <t>Mohamad Fathurahman, ST., MT.</t>
  </si>
  <si>
    <t>Lorawan Network Untuk Jaringan Internet Of Things</t>
  </si>
  <si>
    <t>Ir. Ikhsan Kamil, M.Kom</t>
  </si>
  <si>
    <t>Power Monitoring Pada Panel Daya Bengkel Listrik Dengan Power Meter  PM5350 Berbasis SCADA Dan Perbandingan Data Dengan Power Analyzer</t>
  </si>
  <si>
    <t>Rahmat, SST., MT.</t>
  </si>
  <si>
    <t>Prototipe Sistem Radio Penunjuk Arah Sinyal Pemancar Uhf</t>
  </si>
  <si>
    <t>Drs. Rudi Edial, MT.</t>
  </si>
  <si>
    <t>Rancang Bangun Mesin Press Serbuk Kayu Untuk Pembuatan Papan Partikel</t>
  </si>
  <si>
    <t>Dra. Ardina Askum HR, M. Hum</t>
  </si>
  <si>
    <t>Modul Latih Transceiver 11 Meter</t>
  </si>
  <si>
    <t>Tardi, S.T.,M.Kom</t>
  </si>
  <si>
    <t>Alat Pengendali Ketinggian Level Air Otomatis Dengan Monitoring Supervisory Control And Data Acquisition (SCADA)</t>
  </si>
  <si>
    <t>Drs. Kusnadi, ST, M.Si</t>
  </si>
  <si>
    <t>Pemanas Air (Water Heater) Berbasis Pengendalian PID (Proportional Integral Derivatif)</t>
  </si>
  <si>
    <t>A. Tossin Alamsyah</t>
  </si>
  <si>
    <t>Peningkatan Kualitas Reviewer Dengan Sertifikasi Reviewer</t>
  </si>
  <si>
    <t>Anwar Mustofa</t>
  </si>
  <si>
    <t>Ir. Anik Tjandra Setiati, MM</t>
  </si>
  <si>
    <t>Seto Tjahyono, ST, MT</t>
  </si>
  <si>
    <t>Syaprudin, ST, M.Kom</t>
  </si>
  <si>
    <t>Drs. Jauhari Ali, ST, MT</t>
  </si>
  <si>
    <t>Drs. Tri Widjatmaka, SE, MM</t>
  </si>
  <si>
    <t>Iwan Sonjaya, ST, MT</t>
  </si>
  <si>
    <t>Iwan Supriyadi, Bsc, MT</t>
  </si>
  <si>
    <t>Drs. Azwardi</t>
  </si>
  <si>
    <t>Pengelolaan Arsip Kepegawaian di 3 Perusahaan BUMN</t>
  </si>
  <si>
    <t>Pemanfaatan Program Corporate Social Responsibility (CSR)  di Perusahaan Alumni Politeknik Negeri Jakarta)</t>
  </si>
  <si>
    <t>Analisis Pengaruh Gas Campuran Argon - 5% Hidrogen terhadap Morfologi dan Kekuatan Tarik pada Pengelasan Baja Tahan Karat SUS 304 Tebal 6 MM</t>
  </si>
  <si>
    <t>Sensor Thermokopel Sebagai Pendeteksi Panas Tungku Pembakaran Keramik Berbasis PLC</t>
  </si>
  <si>
    <t>Rancang Bangun Mesin Peningkat Kualitas Asap Cair untuk Mengawetkan Ikan</t>
  </si>
  <si>
    <t>Perbandingan waktu standar penggunaan setrika uap dengan setrika listrik pada proses produksi usaha jasa laundry</t>
  </si>
  <si>
    <t>Rancang Bangun Game untuk Menstimulasi Kecerdasan Jamak (Multiple Intelligence) pada Anak Usia Dini (Kasus Kecerdasan Spasial-Visual dan Kecerdasan Logis Matematis)</t>
  </si>
  <si>
    <t>Pengaruh Beban Lebih dan Tingkat Kerusakan terhadap Umur Sisa Jembatan</t>
  </si>
  <si>
    <t>Rancang Bangun Sistem Informasi  Database Jurusan Teknik Mesin PNJ</t>
  </si>
  <si>
    <t>Penelitian Mandiri</t>
  </si>
  <si>
    <t>Penelitian Kerjasama antar Perguruan Tinggi</t>
  </si>
  <si>
    <t>REKAPITULASI PELAKSANA PENELITIAN INTERNAL TAHUN 2017</t>
  </si>
  <si>
    <t>REKAPITULASI PELAKSANA PENGABDIAN INTERNAL TAHUN 2017</t>
  </si>
  <si>
    <t>Pengabdian Kepada Masyarakat Berbasis Jurusan</t>
  </si>
  <si>
    <t>Drs. Ir. Azwardi, ST, M.Kom</t>
  </si>
  <si>
    <t>Riza Hadikusuma, M.Ag</t>
  </si>
  <si>
    <t>Ir. Sri Danaryani, MT</t>
  </si>
  <si>
    <t>Ali Masjono, SE, MBIT</t>
  </si>
  <si>
    <t>Drs. Immanuel Pratomojati</t>
  </si>
  <si>
    <t>Risna Sari, S.Kom, M.T.I</t>
  </si>
  <si>
    <t>MRR. Tyas Maheni DK, SH, MH</t>
  </si>
  <si>
    <t>I. Ketut Sucita, ST, MT</t>
  </si>
  <si>
    <t>Teknik Sipil</t>
  </si>
  <si>
    <t>Teknik Informatika dan Komputer</t>
  </si>
  <si>
    <t>Perbaikan Sistem Pengelolaan Sampah Rumah Tangga menjadi pupuk kompos organik di Rt 04 dan 05/Rw 05 Kelurahan Beji Timur Kecamatan Beji Kota Depok</t>
  </si>
  <si>
    <t>Penerapan Manajemen dan Teknologi Berkelanjutan Sebagai Wujud Pemberdayaan Ekonomi Produktif bagi Masyarakat Desa Adat Kampung Urug Kabupaten Bogor</t>
  </si>
  <si>
    <t>Perbaikan Ruang Kelas Pesantren Hidayatul Falah, Desa Urug Kecamatan Sukajaya</t>
  </si>
  <si>
    <t>IPTEKS Bagi Masyarakat Peningkatan Pemahaman masyarakat Untuk Berinvestasi yang baik dan benar sesuai Syariah</t>
  </si>
  <si>
    <t>Pembangunan Tempat Produksi Batik Desa Urug, Kevcamatan Sukajaya Kab Bogor</t>
  </si>
  <si>
    <t>Pembuatan Sistem Kota Pintar dan Pelatihan Penggunaannya pada Pemerintah Kota Depok</t>
  </si>
  <si>
    <t>Pembuatan Hiasan Dinding dengan teknik Hand Lettering  Menggunakan Teknik Produksi Screen Printing di LPKA Kelas 2 (dua) Bandung</t>
  </si>
  <si>
    <t>Pelatihan dan Sosialisasi Pembuatan Batik Bagi Perempuan Warga Desa Adat Kampung Urug, Kabupaten Bogor</t>
  </si>
  <si>
    <t>Pengembangan Studio di Desa Urug dengan melengkapi Peralatan Batik</t>
  </si>
  <si>
    <t>Pengabdian Kepada Masyarakat Berbasis Prodi</t>
  </si>
  <si>
    <t>Dr. Masnadi</t>
  </si>
  <si>
    <t>Hata Maulana, S.Si., M.T.I</t>
  </si>
  <si>
    <t>Indri Nevorawati, ST., M.T.</t>
  </si>
  <si>
    <t>Prihatin Oktivasari, S.Si., M.Si</t>
  </si>
  <si>
    <t>Drs. Mochammad Sholeh, ST., MT.</t>
  </si>
  <si>
    <t>Indriyani Rebet</t>
  </si>
  <si>
    <t>Budi Prianto, ST</t>
  </si>
  <si>
    <t>Cecep Selamet  Abadi</t>
  </si>
  <si>
    <t>Andi Ulfiana</t>
  </si>
  <si>
    <t>Syafrizal Syarif, MT.</t>
  </si>
  <si>
    <t>Sila Wardono, ST., MSi.</t>
  </si>
  <si>
    <t>Dr.Isdawimah</t>
  </si>
  <si>
    <t>A. Tossin Alamsyah, Dr.ST., MT.</t>
  </si>
  <si>
    <t>Ir. Anik Tjandra Setiati, M.M.</t>
  </si>
  <si>
    <t>M. Fathurahman, ST, MT</t>
  </si>
  <si>
    <t>Ade Haryani, SE., MM.</t>
  </si>
  <si>
    <t>Ach. Bakhrul Muchtasib, SEI. MSi.</t>
  </si>
  <si>
    <t>Sabar Warsini, SE., MM.</t>
  </si>
  <si>
    <t>Efriyanto, SE., M.M</t>
  </si>
  <si>
    <t>M. Jamal AL Bakri, S.Psi. M.M</t>
  </si>
  <si>
    <t>Novi Purnama Sari</t>
  </si>
  <si>
    <t>Sari Puspita Dewi, MPd.</t>
  </si>
  <si>
    <t>Endang Yuniarti</t>
  </si>
  <si>
    <t>Endah Wartiningsih, SE., MM.</t>
  </si>
  <si>
    <t>Dra. Tuty Herawati</t>
  </si>
  <si>
    <t>Dr. Dra. Iis Mariam, MSi.</t>
  </si>
  <si>
    <t>Lia Ekowati, S.Sos., MPA</t>
  </si>
  <si>
    <t>Hayati Fatimah</t>
  </si>
  <si>
    <t>Novitasari, S.Pd., M.AK</t>
  </si>
  <si>
    <t>Denny Yatmadi</t>
  </si>
  <si>
    <t>Drs. Eko Wiyono, ST., M.E.ng.</t>
  </si>
  <si>
    <t>Kusumo Drajat, ST., MSi.</t>
  </si>
  <si>
    <t>Drs. Sarito, ST.,M.E.ng</t>
  </si>
  <si>
    <t>Tenik Mesin</t>
  </si>
  <si>
    <t>MTTE</t>
  </si>
  <si>
    <t>WNBK</t>
  </si>
  <si>
    <t>P3M</t>
  </si>
  <si>
    <t>IbM Pengembangan Aplikasi e-profile Sekolah Berbasis Web Untuk Mendukung Program Cyber School pada SMAN 6 dan  MSPN 5  DEPOK</t>
  </si>
  <si>
    <t>IbM Pelatihan Pembuatan Modul Ajar Multimedia Interaktif untuk Guru SMK N I TAPOs</t>
  </si>
  <si>
    <t>IbM Pelatihan Pembelajaran Bahasa Inggris Mudah dan Menyenangkan  untuk GURU SMP 5 KOTA DEPOK</t>
  </si>
  <si>
    <t>Pelatihan dan Pembuatan buku Pedoman Internet sehat pada  SMP Negeri 5 dan SMA Negeri 6  DEPOK</t>
  </si>
  <si>
    <t>IbM Pelatihan Pengembangan Internet of Things ( LOT ) enggunakan Arduino untuk GURU SMKN 1 dan SMAN 7  DEPOK</t>
  </si>
  <si>
    <t>Peningkatan Kompetensi Pengelasan dan Menggambar Menggunakan Bantuan  Sofware Bagi Siswa SMK di DEPOK</t>
  </si>
  <si>
    <t>Pemanfaatan Limbah Serbuk Gergaji Kayu Menjadi Papan Partikel Di Wilayah Bekasi</t>
  </si>
  <si>
    <t>Pelatihan Alat Berat untuk Masyarakat Desa Cipayung Depok</t>
  </si>
  <si>
    <t>Perbaikan  Jalan  di RT.02/02 KELURAHAN BEJI TIMUR  Kecamatan Beji Timur</t>
  </si>
  <si>
    <t>Perbaikan Instalasi Listrik dan Konstruksi Bangunan Musholla di RT.02/02 Kel.Beji Timur  Kecamatan Beji Kota Depok</t>
  </si>
  <si>
    <t>Pelatihan Sistem Integrasi PLC Pada SMK N 4 DEPOK Jurusan Teknik Elektronika Industri</t>
  </si>
  <si>
    <t>Pelatihan Instalasi Listrik dan Perbaikan  Sarana Prasarana Belajar Mengajar  di Madrasah  IBTIDAIYAH MIFTAHUL ULUM Desa Leuwikaret . Kecamatan Klapanunggal Kabupaten BOGOR</t>
  </si>
  <si>
    <t>Pemasangan dan Pelatihan Instalasi Listrik di PAUD AL FALAH Gedung BUNDER 1 Kecamatan PAMIJAHAN  Kabupaten BOGOR</t>
  </si>
  <si>
    <t>Mengangkat Potensi Minat Baca Siswa Melalui Pembenahan Perpustakaan di Sekolah dasar Dilingkungan Desa  Cilembeur/Ciasihan</t>
  </si>
  <si>
    <t>IbM Pelatihan Komputer dan Internet untuk GURU PAUD Kecamatan Pancoran Mas KOTA Depok</t>
  </si>
  <si>
    <t>Pemasangan Jaringan Internet Broadband dan Pelatihan Penggunaan Media Sosial untuk Memulai ( STAR UP ) Bisnis ONLINE Sebagai Penunjang Kompetensi Siswa dan Guru  Jurusan  Pemasaran SMK Negeri 3  DEPOK</t>
  </si>
  <si>
    <t>Penguatan Media Publikasi SMA dan SMK Pembuatan dan Pengelolaan Media Publikasi Sekolah Berbasis Web Kota Sukabumi  Jawa Barat</t>
  </si>
  <si>
    <t>Pendampingan Pendirian Koperasi Simpan Pinjam dan Pembiayaan Syariah pada Yayasan Bina Mujtama' Bojong Gede</t>
  </si>
  <si>
    <t>IbM Kelompok Wanita Usia Produktif Kel. Beji Timur KOTA DEPOK “INVESTASI SAHAM SEBAGAI SARANA PERENCANAAN KEUANGAN KELUARGA</t>
  </si>
  <si>
    <t>Melalui Program Community development Optimalisasi Peran Lembaga Keuangan Mikro ( LKM ) Sebagai Wadah Pengembangan Usaha Kecil di Kotamadya  DEPOK</t>
  </si>
  <si>
    <t>IbM Pelatihan Manajemen Tantrum Bagi Orang Tua yang mempunyai Anak  Penyandang Disabilitas  Terutama Penyandang Autisme Yang Terkumpul
Di PNJ dan Masyarakat di Luar PNJ</t>
  </si>
  <si>
    <t>Pembuatan Alat Cutting Hand Press Pada Kemasan  Makanan Ringan Produk UKM di KOTA Serang</t>
  </si>
  <si>
    <t>Pembuatan Environmental Graphic Design (EGD) di Pos Paud Mawar 15</t>
  </si>
  <si>
    <t>Perancangan dan Pembuatan Mesin Cetak Label Kemasan Dengan Tinta Dey untuk Tipe Kertas Coated pada UKM Makanan Ringan di Kota Serang-Banten</t>
  </si>
  <si>
    <t xml:space="preserve">Penerapan Aspek Budaya Kewirausahaan Masyarakat dan Pembuatan WEB untuk Meningkatkan Kinerja  Organisasi di Pemerintahan Desa Kabupaten BOGOR </t>
  </si>
  <si>
    <t>Peningkatan Pengetahuan dan Ketrampilan Pengelolaan  HOMESTAY Di Desa SENTUL  Kec. Babakan Madang  KABUPATEN BOGOR</t>
  </si>
  <si>
    <t>Penerapan Management Bisnis dan Pembuatan Badan Hukum Koperasi bagi Masyarakat Desa Cilember Kabupaten BOGOR</t>
  </si>
  <si>
    <t>IbM Sosialisasi Aspek Perpajakan Bagi Usaha Mikro Kecil dan Menengah di Politeknik Negeri Jakarta</t>
  </si>
  <si>
    <t>Peningkatan Pengelolaan Keuangan Melalui Pengenalan Akuntansi Berbasis SAK EMKM Bagi Usaha Mikro di Lingkungan Kampus PNJ</t>
  </si>
  <si>
    <t>Pelatihan Penyusunan Proposal Kredit yang BENKABEL DAN FEASIBLE  Bagi  Para Pelaku Usaha Kecil di KOTA MADYA DEPOK</t>
  </si>
  <si>
    <t>Pengecoran Jalan STA  95 – STA 190 Kampung Ceringin Poncol RT 01 RW. 11 Desa Raga Jaya . Kec. Bojong Gede Kabupaten BOGOR</t>
  </si>
  <si>
    <t>Pengecoran Jalan STA 0+00 - 0 + 95 Kampung Ceringin Poncol Desa Raga Jaya . Kec. Bojong Gede Kabupaten BOGOR</t>
  </si>
  <si>
    <t>Pembangunan Kamar Toilet Dan Atap Pos Ronda Kampung Ceringin Poncol Desa Raga Jaya . Kec. Bojong Gede Kabupaten BOGOR</t>
  </si>
  <si>
    <t>Pembangunan Pondasi Dan Dinding  Pos Ronda Kampung Ceringin Poncol Desa Raga Jaya . Kec. Bojong Gede Kabupaten BOGOR</t>
  </si>
  <si>
    <t>Pemberdayaan Masyarakat melalui upaya Peningkatan Penghasilan bidang pengelolaan dan pengolahan sampah organic di Desa Pasir Angin, Kecamatan Megamendung, Kabupaten Bogor</t>
  </si>
  <si>
    <t>Pembangunan struktur atap Bangunan Tempat Membatik di Kampung Urug, Kabupaten Bogor</t>
  </si>
  <si>
    <t>Pengabdian Berbasis Jurusan</t>
  </si>
  <si>
    <t>Pengabdian Berbasis Program Studi</t>
  </si>
  <si>
    <t>Dra. Yogi Widiawati, M.Hum</t>
  </si>
  <si>
    <t>Teknik Grafikan dan Penerbitan</t>
  </si>
  <si>
    <t>Teknik sipil</t>
  </si>
  <si>
    <t>Teknik informatika dan Komputer</t>
  </si>
  <si>
    <t>Akuntyansi</t>
  </si>
  <si>
    <t xml:space="preserve">Teknik Grafika dan Penerbitan </t>
  </si>
  <si>
    <t>Administrasi Bisnis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</si>
</sst>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0" fillId="0" borderId="0" xfId="0" applyBorder="1"/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41" fontId="6" fillId="0" borderId="0" xfId="0" applyNumberFormat="1" applyFont="1" applyBorder="1" applyAlignment="1">
      <alignment horizontal="right" vertical="center" wrapText="1"/>
    </xf>
    <xf numFmtId="41" fontId="5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1" fontId="0" fillId="0" borderId="0" xfId="0" applyNumberFormat="1" applyAlignment="1">
      <alignment vertical="center" wrapText="1"/>
    </xf>
    <xf numFmtId="0" fontId="0" fillId="0" borderId="1" xfId="0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41" fontId="0" fillId="0" borderId="1" xfId="0" applyNumberFormat="1" applyFont="1" applyBorder="1" applyAlignment="1">
      <alignment horizontal="left" vertical="center" wrapText="1"/>
    </xf>
    <xf numFmtId="0" fontId="13" fillId="0" borderId="1" xfId="0" applyFont="1" applyBorder="1"/>
    <xf numFmtId="41" fontId="0" fillId="0" borderId="1" xfId="0" applyNumberFormat="1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pelaksanaan</a:t>
            </a:r>
            <a:r>
              <a:rPr lang="en-US" baseline="0"/>
              <a:t> penelitian dikti tahun 2017 per skim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'2017 - Penelitian DIKTI'!$H$11:$H$15</c:f>
              <c:strCache>
                <c:ptCount val="5"/>
                <c:pt idx="0">
                  <c:v>Penelitian Hibah Kompetensi</c:v>
                </c:pt>
                <c:pt idx="1">
                  <c:v>Penelitian Produk Terapan</c:v>
                </c:pt>
                <c:pt idx="2">
                  <c:v>Penelitian Unggulan Perguruan Tinggi</c:v>
                </c:pt>
                <c:pt idx="3">
                  <c:v>Penelitian Dosen Pemula</c:v>
                </c:pt>
                <c:pt idx="4">
                  <c:v>Penelitian Disertasi Doktor</c:v>
                </c:pt>
              </c:strCache>
            </c:strRef>
          </c:cat>
          <c:val>
            <c:numRef>
              <c:f>'2017 - Penelitian DIKTI'!$I$11:$I$15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3832432"/>
        <c:axId val="353836744"/>
      </c:barChart>
      <c:catAx>
        <c:axId val="35383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36744"/>
        <c:crosses val="autoZero"/>
        <c:auto val="1"/>
        <c:lblAlgn val="ctr"/>
        <c:lblOffset val="100"/>
        <c:noMultiLvlLbl val="0"/>
      </c:catAx>
      <c:valAx>
        <c:axId val="35383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3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Pelaksanaan penelitian dikti tahun 2017 per jurusan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Penelitian DIKTI'!$H$23:$H$31</c:f>
              <c:strCache>
                <c:ptCount val="9"/>
                <c:pt idx="0">
                  <c:v>Teknik Elektro</c:v>
                </c:pt>
                <c:pt idx="1">
                  <c:v>Teknik Mesin</c:v>
                </c:pt>
                <c:pt idx="2">
                  <c:v>Teknik Sipil</c:v>
                </c:pt>
                <c:pt idx="3">
                  <c:v>Teknik Informatika dan Komputer</c:v>
                </c:pt>
                <c:pt idx="4">
                  <c:v>Teknik Grafika dan Penerbitan</c:v>
                </c:pt>
                <c:pt idx="5">
                  <c:v>Akuntansi</c:v>
                </c:pt>
                <c:pt idx="6">
                  <c:v>Administrasi Niaga</c:v>
                </c:pt>
                <c:pt idx="7">
                  <c:v>MTTE</c:v>
                </c:pt>
                <c:pt idx="8">
                  <c:v>P3M</c:v>
                </c:pt>
              </c:strCache>
            </c:strRef>
          </c:cat>
          <c:val>
            <c:numRef>
              <c:f>'2017 - Penelitian DIKTI'!$I$23:$I$31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03028480"/>
        <c:axId val="303026520"/>
      </c:barChart>
      <c:catAx>
        <c:axId val="30302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26520"/>
        <c:crosses val="autoZero"/>
        <c:auto val="1"/>
        <c:lblAlgn val="ctr"/>
        <c:lblOffset val="100"/>
        <c:noMultiLvlLbl val="0"/>
      </c:catAx>
      <c:valAx>
        <c:axId val="303026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2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penerima pengabdian dikti tahun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Pengabdian DIKTI'!$G$12:$G$14</c:f>
              <c:strCache>
                <c:ptCount val="3"/>
                <c:pt idx="0">
                  <c:v>Ipteks bagi Masyarakat</c:v>
                </c:pt>
                <c:pt idx="1">
                  <c:v>Ipteks bagi Kreatifitas dan Inovasi Kampus</c:v>
                </c:pt>
                <c:pt idx="2">
                  <c:v>Program Diseminasi</c:v>
                </c:pt>
              </c:strCache>
            </c:strRef>
          </c:cat>
          <c:val>
            <c:numRef>
              <c:f>'2017 - Pengabdian DIKTI'!$H$12:$H$14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58526456"/>
        <c:axId val="358526848"/>
      </c:barChart>
      <c:catAx>
        <c:axId val="358526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6848"/>
        <c:crosses val="autoZero"/>
        <c:auto val="1"/>
        <c:lblAlgn val="ctr"/>
        <c:lblOffset val="100"/>
        <c:noMultiLvlLbl val="0"/>
      </c:catAx>
      <c:valAx>
        <c:axId val="358526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64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Data pelaksanaan penelitian internal per Skim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Penelitian Internal'!$G$16:$G$23</c:f>
              <c:strCache>
                <c:ptCount val="8"/>
                <c:pt idx="0">
                  <c:v>Penelitian Produk Terapan</c:v>
                </c:pt>
                <c:pt idx="1">
                  <c:v>Penelitian Unggulan Perguruan Tinggi</c:v>
                </c:pt>
                <c:pt idx="2">
                  <c:v>Penelitian Kerjasama antar Perguruan Tinggi</c:v>
                </c:pt>
                <c:pt idx="3">
                  <c:v>Penelitian Unggulan Program Studi</c:v>
                </c:pt>
                <c:pt idx="4">
                  <c:v>Penelitian Dosen Pemula</c:v>
                </c:pt>
                <c:pt idx="5">
                  <c:v>Penelitian Bidang Ilmu dan Pengembangan Institusi</c:v>
                </c:pt>
                <c:pt idx="6">
                  <c:v>Riset Grant</c:v>
                </c:pt>
                <c:pt idx="7">
                  <c:v>Penelitian Mandiri</c:v>
                </c:pt>
              </c:strCache>
            </c:strRef>
          </c:cat>
          <c:val>
            <c:numRef>
              <c:f>'2017 - Penelitian Internal'!$H$16:$H$23</c:f>
              <c:numCache>
                <c:formatCode>General</c:formatCode>
                <c:ptCount val="8"/>
                <c:pt idx="0">
                  <c:v>25</c:v>
                </c:pt>
                <c:pt idx="1">
                  <c:v>5</c:v>
                </c:pt>
                <c:pt idx="2">
                  <c:v>1</c:v>
                </c:pt>
                <c:pt idx="3">
                  <c:v>14</c:v>
                </c:pt>
                <c:pt idx="4">
                  <c:v>17</c:v>
                </c:pt>
                <c:pt idx="5">
                  <c:v>9</c:v>
                </c:pt>
                <c:pt idx="6">
                  <c:v>46</c:v>
                </c:pt>
                <c:pt idx="7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56655312"/>
        <c:axId val="356655704"/>
      </c:barChart>
      <c:catAx>
        <c:axId val="35665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55704"/>
        <c:crosses val="autoZero"/>
        <c:auto val="1"/>
        <c:lblAlgn val="ctr"/>
        <c:lblOffset val="100"/>
        <c:noMultiLvlLbl val="0"/>
      </c:catAx>
      <c:valAx>
        <c:axId val="356655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pelaksanaan penelitian internal per jurusan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Penelitian Internal'!$G$33:$G$41</c:f>
              <c:strCache>
                <c:ptCount val="9"/>
                <c:pt idx="0">
                  <c:v>Teknik Elektro</c:v>
                </c:pt>
                <c:pt idx="1">
                  <c:v>Teknik Mesin</c:v>
                </c:pt>
                <c:pt idx="2">
                  <c:v>Teknik Sipil</c:v>
                </c:pt>
                <c:pt idx="3">
                  <c:v>Teknik Informatika dan Komputer</c:v>
                </c:pt>
                <c:pt idx="4">
                  <c:v>Teknik Grafika dan Penerbitan</c:v>
                </c:pt>
                <c:pt idx="5">
                  <c:v>Akuntansi</c:v>
                </c:pt>
                <c:pt idx="6">
                  <c:v>Administrasi Niaga</c:v>
                </c:pt>
                <c:pt idx="7">
                  <c:v>MTTE</c:v>
                </c:pt>
                <c:pt idx="8">
                  <c:v>P3M</c:v>
                </c:pt>
              </c:strCache>
            </c:strRef>
          </c:cat>
          <c:val>
            <c:numRef>
              <c:f>'2017 - Penelitian Internal'!$H$33:$H$41</c:f>
              <c:numCache>
                <c:formatCode>General</c:formatCode>
                <c:ptCount val="9"/>
                <c:pt idx="0">
                  <c:v>34</c:v>
                </c:pt>
                <c:pt idx="1">
                  <c:v>22</c:v>
                </c:pt>
                <c:pt idx="2">
                  <c:v>19</c:v>
                </c:pt>
                <c:pt idx="3">
                  <c:v>13</c:v>
                </c:pt>
                <c:pt idx="4">
                  <c:v>6</c:v>
                </c:pt>
                <c:pt idx="5">
                  <c:v>14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23022048"/>
        <c:axId val="523022832"/>
      </c:barChart>
      <c:catAx>
        <c:axId val="52302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22832"/>
        <c:crosses val="autoZero"/>
        <c:auto val="1"/>
        <c:lblAlgn val="ctr"/>
        <c:lblOffset val="100"/>
        <c:noMultiLvlLbl val="0"/>
      </c:catAx>
      <c:valAx>
        <c:axId val="523022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2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pengabdian internal per</a:t>
            </a:r>
            <a:r>
              <a:rPr lang="en-US" baseline="0"/>
              <a:t> skim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Pengabdian Internal'!$G$11:$G$12</c:f>
              <c:strCache>
                <c:ptCount val="2"/>
                <c:pt idx="0">
                  <c:v>Pengabdian Berbasis Jurusan</c:v>
                </c:pt>
                <c:pt idx="1">
                  <c:v>Pengabdian Berbasis Program Studi</c:v>
                </c:pt>
              </c:strCache>
            </c:strRef>
          </c:cat>
          <c:val>
            <c:numRef>
              <c:f>'2017 - Pengabdian Internal'!$H$11:$H$12</c:f>
              <c:numCache>
                <c:formatCode>General</c:formatCode>
                <c:ptCount val="2"/>
                <c:pt idx="0">
                  <c:v>9</c:v>
                </c:pt>
                <c:pt idx="1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14826376"/>
        <c:axId val="514825200"/>
      </c:barChart>
      <c:catAx>
        <c:axId val="514826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5200"/>
        <c:crosses val="autoZero"/>
        <c:auto val="1"/>
        <c:lblAlgn val="ctr"/>
        <c:lblOffset val="100"/>
        <c:noMultiLvlLbl val="0"/>
      </c:catAx>
      <c:valAx>
        <c:axId val="514825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PENGABDIAN INTERNAL PER JURUSAN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Pengabdian Internal'!$G$21:$G$29</c:f>
              <c:strCache>
                <c:ptCount val="9"/>
                <c:pt idx="0">
                  <c:v>Teknik Elektro</c:v>
                </c:pt>
                <c:pt idx="1">
                  <c:v>Teknik Mesin</c:v>
                </c:pt>
                <c:pt idx="2">
                  <c:v>Teknik Sipil</c:v>
                </c:pt>
                <c:pt idx="3">
                  <c:v>Teknik Informatika dan Komputer</c:v>
                </c:pt>
                <c:pt idx="4">
                  <c:v>Teknik Grafika dan Penerbitan</c:v>
                </c:pt>
                <c:pt idx="5">
                  <c:v>Akuntansi</c:v>
                </c:pt>
                <c:pt idx="6">
                  <c:v>Administrasi Niaga</c:v>
                </c:pt>
                <c:pt idx="7">
                  <c:v>MTTE</c:v>
                </c:pt>
                <c:pt idx="8">
                  <c:v>P3M</c:v>
                </c:pt>
              </c:strCache>
            </c:strRef>
          </c:cat>
          <c:val>
            <c:numRef>
              <c:f>'2017 - Pengabdian Internal'!$H$21:$H$29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11650224"/>
        <c:axId val="511651400"/>
      </c:barChart>
      <c:catAx>
        <c:axId val="51165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51400"/>
        <c:crosses val="autoZero"/>
        <c:auto val="1"/>
        <c:lblAlgn val="ctr"/>
        <c:lblOffset val="100"/>
        <c:noMultiLvlLbl val="0"/>
      </c:catAx>
      <c:valAx>
        <c:axId val="511651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5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3</xdr:row>
      <xdr:rowOff>9524</xdr:rowOff>
    </xdr:from>
    <xdr:to>
      <xdr:col>10</xdr:col>
      <xdr:colOff>1504949</xdr:colOff>
      <xdr:row>8</xdr:row>
      <xdr:rowOff>219074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15</xdr:row>
      <xdr:rowOff>258127</xdr:rowOff>
    </xdr:from>
    <xdr:to>
      <xdr:col>11</xdr:col>
      <xdr:colOff>9525</xdr:colOff>
      <xdr:row>20</xdr:row>
      <xdr:rowOff>361950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180975</xdr:rowOff>
    </xdr:from>
    <xdr:to>
      <xdr:col>10</xdr:col>
      <xdr:colOff>600075</xdr:colOff>
      <xdr:row>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3</xdr:row>
      <xdr:rowOff>9524</xdr:rowOff>
    </xdr:from>
    <xdr:to>
      <xdr:col>17</xdr:col>
      <xdr:colOff>9524</xdr:colOff>
      <xdr:row>13</xdr:row>
      <xdr:rowOff>426719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23811</xdr:colOff>
      <xdr:row>23</xdr:row>
      <xdr:rowOff>257175</xdr:rowOff>
    </xdr:from>
    <xdr:to>
      <xdr:col>14</xdr:col>
      <xdr:colOff>465136</xdr:colOff>
      <xdr:row>30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1347787</xdr:colOff>
      <xdr:row>2</xdr:row>
      <xdr:rowOff>161925</xdr:rowOff>
    </xdr:from>
    <xdr:to>
      <xdr:col>12</xdr:col>
      <xdr:colOff>608012</xdr:colOff>
      <xdr:row>8</xdr:row>
      <xdr:rowOff>371475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12</xdr:row>
      <xdr:rowOff>238125</xdr:rowOff>
    </xdr:from>
    <xdr:to>
      <xdr:col>14</xdr:col>
      <xdr:colOff>533400</xdr:colOff>
      <xdr:row>18</xdr:row>
      <xdr:rowOff>360998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llustrator/Google%20Drive/Dokumen%20P3M/Penelitian%20dan%20Pengabdian/PNBP/2017/Rekap/UG%20PERGURUAN%20TINGGI%20%20MargeTahun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KONTRAK"/>
      <sheetName val="BUNTI TRANSF"/>
      <sheetName val="Sheet1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tabSelected="1" topLeftCell="D2" workbookViewId="0">
      <selection activeCell="G5" sqref="G5"/>
    </sheetView>
  </sheetViews>
  <sheetFormatPr defaultRowHeight="102.75" customHeight="1" x14ac:dyDescent="0.25"/>
  <cols>
    <col min="1" max="1" width="4.7109375" customWidth="1"/>
    <col min="2" max="2" width="20.85546875" customWidth="1"/>
    <col min="3" max="4" width="23.42578125" customWidth="1"/>
    <col min="5" max="5" width="43.28515625" customWidth="1"/>
    <col min="6" max="6" width="12.28515625" customWidth="1"/>
    <col min="7" max="7" width="12.42578125" customWidth="1"/>
    <col min="8" max="8" width="20.42578125" customWidth="1"/>
    <col min="9" max="9" width="19.7109375" customWidth="1"/>
    <col min="10" max="10" width="14.42578125" customWidth="1"/>
    <col min="11" max="11" width="22.7109375" customWidth="1"/>
    <col min="12" max="12" width="13.7109375" customWidth="1"/>
    <col min="13" max="13" width="12.85546875" customWidth="1"/>
  </cols>
  <sheetData>
    <row r="1" spans="1:11" ht="18.75" customHeight="1" x14ac:dyDescent="0.25">
      <c r="A1" s="25" t="s">
        <v>58</v>
      </c>
      <c r="B1" s="25"/>
      <c r="C1" s="25"/>
      <c r="D1" s="25"/>
      <c r="E1" s="25"/>
      <c r="F1" s="26"/>
      <c r="G1" s="26"/>
      <c r="H1" s="26"/>
      <c r="I1" s="26"/>
      <c r="J1" s="26"/>
      <c r="K1" s="26"/>
    </row>
    <row r="2" spans="1:11" ht="18.75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ht="8.25" customHeigh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ht="40.5" customHeight="1" x14ac:dyDescent="0.25">
      <c r="A4" s="11" t="s">
        <v>0</v>
      </c>
      <c r="B4" s="11" t="s">
        <v>1</v>
      </c>
      <c r="C4" s="12" t="s">
        <v>2</v>
      </c>
      <c r="D4" s="12" t="s">
        <v>6</v>
      </c>
      <c r="E4" s="12" t="s">
        <v>3</v>
      </c>
    </row>
    <row r="5" spans="1:11" ht="49.5" customHeight="1" x14ac:dyDescent="0.25">
      <c r="A5" s="13">
        <v>1</v>
      </c>
      <c r="B5" s="15" t="s">
        <v>48</v>
      </c>
      <c r="C5" s="17" t="s">
        <v>31</v>
      </c>
      <c r="D5" s="17" t="s">
        <v>11</v>
      </c>
      <c r="E5" s="16" t="s">
        <v>12</v>
      </c>
      <c r="F5" s="22"/>
      <c r="G5" s="22"/>
    </row>
    <row r="6" spans="1:11" ht="49.5" customHeight="1" x14ac:dyDescent="0.25">
      <c r="A6" s="14">
        <v>2</v>
      </c>
      <c r="B6" s="21" t="s">
        <v>49</v>
      </c>
      <c r="C6" s="17" t="s">
        <v>32</v>
      </c>
      <c r="D6" s="17" t="s">
        <v>9</v>
      </c>
      <c r="E6" s="16" t="s">
        <v>13</v>
      </c>
      <c r="F6" s="22"/>
      <c r="G6" s="22"/>
    </row>
    <row r="7" spans="1:11" ht="48.75" customHeight="1" x14ac:dyDescent="0.25">
      <c r="A7" s="13">
        <v>3</v>
      </c>
      <c r="B7" s="21" t="s">
        <v>49</v>
      </c>
      <c r="C7" s="17" t="s">
        <v>33</v>
      </c>
      <c r="D7" s="17" t="s">
        <v>9</v>
      </c>
      <c r="E7" s="16" t="s">
        <v>14</v>
      </c>
      <c r="F7" s="22"/>
      <c r="G7" s="22"/>
    </row>
    <row r="8" spans="1:11" ht="48" customHeight="1" x14ac:dyDescent="0.25">
      <c r="A8" s="14">
        <v>4</v>
      </c>
      <c r="B8" s="21" t="s">
        <v>49</v>
      </c>
      <c r="C8" s="17" t="s">
        <v>54</v>
      </c>
      <c r="D8" s="17" t="s">
        <v>8</v>
      </c>
      <c r="E8" s="16" t="s">
        <v>15</v>
      </c>
      <c r="F8" s="22"/>
      <c r="G8" s="22"/>
    </row>
    <row r="9" spans="1:11" ht="48.75" customHeight="1" x14ac:dyDescent="0.25">
      <c r="A9" s="13">
        <v>5</v>
      </c>
      <c r="B9" s="21" t="s">
        <v>49</v>
      </c>
      <c r="C9" s="17" t="s">
        <v>34</v>
      </c>
      <c r="D9" s="17" t="s">
        <v>7</v>
      </c>
      <c r="E9" s="19" t="s">
        <v>16</v>
      </c>
      <c r="F9" s="22" t="s">
        <v>4</v>
      </c>
      <c r="G9" s="22"/>
    </row>
    <row r="10" spans="1:11" ht="36.75" customHeight="1" x14ac:dyDescent="0.25">
      <c r="A10" s="14">
        <v>6</v>
      </c>
      <c r="B10" s="21" t="s">
        <v>49</v>
      </c>
      <c r="C10" s="17" t="s">
        <v>35</v>
      </c>
      <c r="D10" s="17" t="s">
        <v>11</v>
      </c>
      <c r="E10" s="19" t="s">
        <v>17</v>
      </c>
      <c r="F10" s="22"/>
      <c r="G10" s="22"/>
      <c r="H10" s="27" t="s">
        <v>57</v>
      </c>
      <c r="I10" s="27" t="s">
        <v>59</v>
      </c>
    </row>
    <row r="11" spans="1:11" ht="59.25" customHeight="1" x14ac:dyDescent="0.25">
      <c r="A11" s="13">
        <v>7</v>
      </c>
      <c r="B11" s="21" t="s">
        <v>49</v>
      </c>
      <c r="C11" s="17" t="s">
        <v>36</v>
      </c>
      <c r="D11" s="17" t="s">
        <v>9</v>
      </c>
      <c r="E11" s="19" t="s">
        <v>18</v>
      </c>
      <c r="F11" s="22" t="s">
        <v>4</v>
      </c>
      <c r="G11" s="22"/>
      <c r="H11" s="28" t="s">
        <v>48</v>
      </c>
      <c r="I11" s="29">
        <f>COUNTIF(B5:B23,"Penelitian Hibah Kompetensi")</f>
        <v>1</v>
      </c>
    </row>
    <row r="12" spans="1:11" ht="43.5" customHeight="1" x14ac:dyDescent="0.25">
      <c r="A12" s="14">
        <v>8</v>
      </c>
      <c r="B12" s="21" t="s">
        <v>49</v>
      </c>
      <c r="C12" s="18" t="s">
        <v>37</v>
      </c>
      <c r="D12" s="17" t="s">
        <v>9</v>
      </c>
      <c r="E12" s="19" t="s">
        <v>19</v>
      </c>
      <c r="F12" s="22" t="s">
        <v>4</v>
      </c>
      <c r="G12" s="22"/>
      <c r="H12" s="28" t="s">
        <v>49</v>
      </c>
      <c r="I12" s="29">
        <f>COUNTIF(B5:B23,"Penelitian Produk Terapan")</f>
        <v>7</v>
      </c>
    </row>
    <row r="13" spans="1:11" ht="47.25" customHeight="1" x14ac:dyDescent="0.25">
      <c r="A13" s="13">
        <v>9</v>
      </c>
      <c r="B13" s="21" t="s">
        <v>50</v>
      </c>
      <c r="C13" s="18" t="s">
        <v>38</v>
      </c>
      <c r="D13" s="17" t="s">
        <v>9</v>
      </c>
      <c r="E13" s="19" t="s">
        <v>20</v>
      </c>
      <c r="F13" s="22" t="s">
        <v>4</v>
      </c>
      <c r="G13" s="22"/>
      <c r="H13" s="30" t="s">
        <v>50</v>
      </c>
      <c r="I13" s="31">
        <f>COUNTIF(B5:B23,"Penelitian Unggulan Perguruan Tinggi")</f>
        <v>1</v>
      </c>
    </row>
    <row r="14" spans="1:11" ht="40.5" customHeight="1" x14ac:dyDescent="0.25">
      <c r="A14" s="14">
        <v>10</v>
      </c>
      <c r="B14" s="21" t="s">
        <v>51</v>
      </c>
      <c r="C14" s="18" t="s">
        <v>39</v>
      </c>
      <c r="D14" s="18" t="s">
        <v>10</v>
      </c>
      <c r="E14" s="19" t="s">
        <v>21</v>
      </c>
      <c r="F14" s="22" t="s">
        <v>4</v>
      </c>
      <c r="G14" s="22"/>
      <c r="H14" s="30" t="s">
        <v>51</v>
      </c>
      <c r="I14" s="31">
        <f>COUNTIF(B5:B23,"Penelitian Dosen Pemula")</f>
        <v>7</v>
      </c>
    </row>
    <row r="15" spans="1:11" ht="33" customHeight="1" x14ac:dyDescent="0.25">
      <c r="A15" s="13">
        <v>11</v>
      </c>
      <c r="B15" s="21" t="s">
        <v>51</v>
      </c>
      <c r="C15" s="18" t="s">
        <v>53</v>
      </c>
      <c r="D15" s="18" t="s">
        <v>7</v>
      </c>
      <c r="E15" s="19" t="s">
        <v>22</v>
      </c>
      <c r="F15" s="22"/>
      <c r="G15" s="22"/>
      <c r="H15" s="30" t="s">
        <v>60</v>
      </c>
      <c r="I15" s="31">
        <f>COUNTIF(B5:B23,"Penelitian Desertasi Doktor")</f>
        <v>3</v>
      </c>
    </row>
    <row r="16" spans="1:11" ht="48" customHeight="1" x14ac:dyDescent="0.25">
      <c r="A16" s="14">
        <v>12</v>
      </c>
      <c r="B16" s="21" t="s">
        <v>51</v>
      </c>
      <c r="C16" s="18" t="s">
        <v>40</v>
      </c>
      <c r="D16" s="18" t="s">
        <v>11</v>
      </c>
      <c r="E16" s="19" t="s">
        <v>23</v>
      </c>
      <c r="F16" s="22"/>
      <c r="G16" s="22"/>
      <c r="H16" s="22"/>
    </row>
    <row r="17" spans="1:14" ht="34.5" customHeight="1" x14ac:dyDescent="0.25">
      <c r="A17" s="13">
        <v>13</v>
      </c>
      <c r="B17" s="21" t="s">
        <v>51</v>
      </c>
      <c r="C17" s="18" t="s">
        <v>41</v>
      </c>
      <c r="D17" s="18" t="s">
        <v>10</v>
      </c>
      <c r="E17" s="19" t="s">
        <v>24</v>
      </c>
      <c r="F17" s="22"/>
      <c r="G17" s="22"/>
      <c r="H17" s="22"/>
    </row>
    <row r="18" spans="1:14" ht="54.75" customHeight="1" x14ac:dyDescent="0.25">
      <c r="A18" s="14">
        <v>14</v>
      </c>
      <c r="B18" s="21" t="s">
        <v>51</v>
      </c>
      <c r="C18" s="18" t="s">
        <v>42</v>
      </c>
      <c r="D18" s="18" t="s">
        <v>7</v>
      </c>
      <c r="E18" s="19" t="s">
        <v>25</v>
      </c>
      <c r="F18" s="22"/>
      <c r="G18" s="22"/>
      <c r="H18" s="22"/>
    </row>
    <row r="19" spans="1:14" ht="57" customHeight="1" x14ac:dyDescent="0.25">
      <c r="A19" s="13">
        <v>15</v>
      </c>
      <c r="B19" s="21" t="s">
        <v>51</v>
      </c>
      <c r="C19" s="18" t="s">
        <v>47</v>
      </c>
      <c r="D19" s="18" t="s">
        <v>9</v>
      </c>
      <c r="E19" s="19" t="s">
        <v>26</v>
      </c>
      <c r="F19" s="22"/>
      <c r="G19" s="22"/>
      <c r="H19" s="22"/>
    </row>
    <row r="20" spans="1:14" ht="41.25" customHeight="1" x14ac:dyDescent="0.25">
      <c r="A20" s="14">
        <v>16</v>
      </c>
      <c r="B20" s="21" t="s">
        <v>51</v>
      </c>
      <c r="C20" s="18" t="s">
        <v>43</v>
      </c>
      <c r="D20" s="18" t="s">
        <v>344</v>
      </c>
      <c r="E20" s="19" t="s">
        <v>30</v>
      </c>
      <c r="F20" s="22"/>
      <c r="G20" s="22"/>
      <c r="H20" s="22"/>
    </row>
    <row r="21" spans="1:14" ht="42.75" customHeight="1" x14ac:dyDescent="0.25">
      <c r="A21" s="13">
        <v>17</v>
      </c>
      <c r="B21" s="21" t="s">
        <v>52</v>
      </c>
      <c r="C21" s="20" t="s">
        <v>44</v>
      </c>
      <c r="D21" s="20" t="s">
        <v>11</v>
      </c>
      <c r="E21" s="19" t="s">
        <v>27</v>
      </c>
      <c r="F21" s="22"/>
      <c r="G21" s="22"/>
      <c r="H21" s="22"/>
    </row>
    <row r="22" spans="1:14" ht="48" customHeight="1" x14ac:dyDescent="0.25">
      <c r="A22" s="14">
        <v>18</v>
      </c>
      <c r="B22" s="21" t="s">
        <v>52</v>
      </c>
      <c r="C22" s="18" t="s">
        <v>45</v>
      </c>
      <c r="D22" s="18" t="s">
        <v>7</v>
      </c>
      <c r="E22" s="19" t="s">
        <v>28</v>
      </c>
      <c r="F22" s="22"/>
      <c r="G22" s="22"/>
      <c r="H22" s="47" t="s">
        <v>6</v>
      </c>
      <c r="I22" s="47" t="s">
        <v>59</v>
      </c>
    </row>
    <row r="23" spans="1:14" ht="50.25" customHeight="1" x14ac:dyDescent="0.25">
      <c r="A23" s="13">
        <v>19</v>
      </c>
      <c r="B23" s="21" t="s">
        <v>52</v>
      </c>
      <c r="C23" s="18" t="s">
        <v>46</v>
      </c>
      <c r="D23" s="18" t="s">
        <v>9</v>
      </c>
      <c r="E23" s="19" t="s">
        <v>29</v>
      </c>
      <c r="F23" s="22"/>
      <c r="G23" s="22"/>
      <c r="H23" s="35" t="s">
        <v>9</v>
      </c>
      <c r="I23" s="35">
        <f>COUNTIF(D5:D23,"Teknik Elektro")</f>
        <v>7</v>
      </c>
    </row>
    <row r="24" spans="1:14" ht="17.25" customHeight="1" x14ac:dyDescent="0.25">
      <c r="A24" s="1"/>
      <c r="B24" s="2"/>
      <c r="C24" s="3"/>
      <c r="D24" s="3"/>
      <c r="E24" s="4"/>
      <c r="F24" s="22"/>
      <c r="G24" s="22"/>
      <c r="H24" s="35" t="s">
        <v>11</v>
      </c>
      <c r="I24" s="35">
        <f>COUNTIF(D5:D23,"Teknik Mesin")</f>
        <v>4</v>
      </c>
    </row>
    <row r="25" spans="1:14" ht="17.25" customHeight="1" x14ac:dyDescent="0.25">
      <c r="A25" s="1"/>
      <c r="B25" s="2"/>
      <c r="C25" s="3"/>
      <c r="D25" s="3"/>
      <c r="E25" s="4"/>
      <c r="F25" s="5"/>
      <c r="G25" s="6"/>
      <c r="H25" s="46" t="s">
        <v>343</v>
      </c>
      <c r="I25" s="35">
        <f>COUNTIF(D5:D23,"Teknik Sipil")</f>
        <v>0</v>
      </c>
      <c r="J25" s="1"/>
      <c r="K25" s="7"/>
      <c r="L25" s="22"/>
      <c r="M25" s="22"/>
      <c r="N25" s="22"/>
    </row>
    <row r="26" spans="1:14" ht="15" customHeight="1" x14ac:dyDescent="0.25">
      <c r="A26" s="1"/>
      <c r="B26" s="2"/>
      <c r="C26" s="3"/>
      <c r="D26" s="3"/>
      <c r="E26" s="4"/>
      <c r="F26" s="8"/>
      <c r="G26" s="9"/>
      <c r="H26" s="46" t="s">
        <v>344</v>
      </c>
      <c r="I26" s="35">
        <f>COUNTIF(D5:D23,"Teknik Informatika dan Komputer")</f>
        <v>1</v>
      </c>
      <c r="J26" s="1"/>
      <c r="K26" s="7"/>
      <c r="L26" s="22"/>
      <c r="M26" s="22"/>
      <c r="N26" s="22"/>
    </row>
    <row r="27" spans="1:14" ht="15" customHeight="1" x14ac:dyDescent="0.25">
      <c r="A27" s="1"/>
      <c r="B27" s="2"/>
      <c r="C27" s="3"/>
      <c r="D27" s="3"/>
      <c r="E27" s="4"/>
      <c r="F27" s="3"/>
      <c r="G27" s="3"/>
      <c r="H27" s="46" t="s">
        <v>10</v>
      </c>
      <c r="I27" s="35">
        <f>COUNTIF(D5:D23,"Teknik Grafika dan Penerbitan")</f>
        <v>2</v>
      </c>
      <c r="J27" s="1"/>
      <c r="K27" s="7"/>
      <c r="L27" s="22"/>
      <c r="M27" s="22"/>
      <c r="N27" s="22"/>
    </row>
    <row r="28" spans="1:14" ht="15" customHeight="1" x14ac:dyDescent="0.25">
      <c r="A28" s="1"/>
      <c r="B28" s="2"/>
      <c r="C28" s="3"/>
      <c r="D28" s="3"/>
      <c r="E28" s="4"/>
      <c r="F28" s="3"/>
      <c r="G28" s="3"/>
      <c r="H28" s="46" t="s">
        <v>7</v>
      </c>
      <c r="I28" s="35">
        <f>COUNTIF(D5:D23,"Akuntansi")</f>
        <v>4</v>
      </c>
      <c r="J28" s="1"/>
      <c r="K28" s="7"/>
      <c r="L28" s="22"/>
      <c r="M28" s="22"/>
      <c r="N28" s="22"/>
    </row>
    <row r="29" spans="1:14" ht="15" customHeight="1" x14ac:dyDescent="0.25">
      <c r="A29" s="1"/>
      <c r="B29" s="2"/>
      <c r="C29" s="2"/>
      <c r="D29" s="2"/>
      <c r="E29" s="4"/>
      <c r="F29" s="3"/>
      <c r="G29" s="3"/>
      <c r="H29" s="46" t="s">
        <v>8</v>
      </c>
      <c r="I29" s="35">
        <f>COUNTIF(D5:D23,"Administrasi Niaga")</f>
        <v>1</v>
      </c>
      <c r="J29" s="1"/>
      <c r="K29" s="7"/>
      <c r="L29" s="22"/>
      <c r="M29" s="22"/>
      <c r="N29" s="22"/>
    </row>
    <row r="30" spans="1:14" ht="15" customHeight="1" x14ac:dyDescent="0.25">
      <c r="A30" s="1"/>
      <c r="B30" s="2"/>
      <c r="C30" s="3"/>
      <c r="D30" s="3"/>
      <c r="E30" s="4"/>
      <c r="F30" s="3"/>
      <c r="G30" s="3"/>
      <c r="H30" s="46" t="s">
        <v>389</v>
      </c>
      <c r="I30" s="35">
        <f>COUNTIF(D5:D23,"MTTE")</f>
        <v>0</v>
      </c>
      <c r="J30" s="1"/>
      <c r="K30" s="7"/>
      <c r="L30" s="22"/>
      <c r="M30" s="22"/>
      <c r="N30" s="22"/>
    </row>
    <row r="31" spans="1:14" ht="15" customHeight="1" x14ac:dyDescent="0.25">
      <c r="A31" s="1"/>
      <c r="B31" s="2"/>
      <c r="C31" s="3"/>
      <c r="D31" s="3"/>
      <c r="E31" s="4"/>
      <c r="F31" s="3"/>
      <c r="G31" s="3"/>
      <c r="H31" s="46" t="s">
        <v>391</v>
      </c>
      <c r="I31" s="35">
        <f>COUNTIF(D5:D23,"P3M")</f>
        <v>0</v>
      </c>
      <c r="J31" s="1"/>
      <c r="K31" s="7"/>
      <c r="L31" s="22"/>
      <c r="M31" s="22"/>
      <c r="N31" s="22"/>
    </row>
    <row r="32" spans="1:14" ht="15" customHeight="1" x14ac:dyDescent="0.25">
      <c r="A32" s="1" t="s">
        <v>4</v>
      </c>
      <c r="B32" s="2"/>
      <c r="C32" s="3"/>
      <c r="D32" s="3"/>
      <c r="E32" s="4"/>
      <c r="F32" s="3"/>
      <c r="G32" s="3"/>
      <c r="H32" s="3"/>
      <c r="J32" s="1"/>
      <c r="K32" s="7" t="s">
        <v>4</v>
      </c>
      <c r="L32" s="22"/>
      <c r="M32" s="22"/>
      <c r="N32" s="22"/>
    </row>
    <row r="33" spans="1:14" ht="15" customHeight="1" x14ac:dyDescent="0.25">
      <c r="A33" s="1" t="s">
        <v>4</v>
      </c>
      <c r="B33" s="2"/>
      <c r="C33" s="3"/>
      <c r="D33" s="3"/>
      <c r="E33" s="10"/>
      <c r="F33" s="3"/>
      <c r="G33" s="3"/>
      <c r="H33" s="3"/>
      <c r="I33" s="3"/>
      <c r="J33" s="1"/>
      <c r="K33" s="7" t="s">
        <v>4</v>
      </c>
      <c r="L33" s="22"/>
      <c r="M33" s="22"/>
      <c r="N33" s="22"/>
    </row>
    <row r="34" spans="1:14" ht="15" customHeight="1" x14ac:dyDescent="0.25">
      <c r="A34" s="1"/>
      <c r="B34" s="1"/>
      <c r="C34" s="1" t="s">
        <v>4</v>
      </c>
      <c r="D34" s="1"/>
      <c r="E34" s="1"/>
      <c r="F34" s="1"/>
      <c r="G34" s="1"/>
      <c r="H34" s="1"/>
      <c r="I34" s="1"/>
      <c r="J34" s="1"/>
      <c r="K34" s="1"/>
      <c r="L34" s="22"/>
      <c r="M34" s="22"/>
      <c r="N34" s="22"/>
    </row>
    <row r="35" spans="1:14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  <c r="M35" s="22"/>
      <c r="N35" s="22"/>
    </row>
    <row r="36" spans="1:14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2"/>
      <c r="M36" s="22"/>
      <c r="N36" s="22"/>
    </row>
    <row r="37" spans="1:14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2"/>
      <c r="M37" s="22"/>
      <c r="N37" s="22"/>
    </row>
    <row r="38" spans="1:14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2"/>
      <c r="M38" s="22"/>
      <c r="N38" s="22"/>
    </row>
    <row r="39" spans="1:14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2"/>
      <c r="M39" s="22"/>
      <c r="N39" s="22"/>
    </row>
    <row r="40" spans="1:14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2"/>
      <c r="M40" s="22"/>
      <c r="N40" s="22"/>
    </row>
    <row r="41" spans="1:14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2"/>
      <c r="M41" s="22"/>
      <c r="N41" s="22"/>
    </row>
    <row r="42" spans="1:14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2"/>
      <c r="M42" s="22"/>
      <c r="N42" s="22"/>
    </row>
    <row r="43" spans="1:14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2"/>
      <c r="M43" s="22"/>
      <c r="N43" s="22"/>
    </row>
    <row r="44" spans="1:14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2"/>
      <c r="M44" s="22"/>
      <c r="N44" s="22"/>
    </row>
    <row r="45" spans="1:14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2"/>
      <c r="M45" s="22"/>
      <c r="N45" s="22"/>
    </row>
    <row r="46" spans="1:14" ht="15" customHeight="1" x14ac:dyDescent="0.25">
      <c r="L46" s="22"/>
      <c r="M46" s="22"/>
      <c r="N46" s="22"/>
    </row>
    <row r="47" spans="1:14" ht="15" customHeight="1" x14ac:dyDescent="0.25">
      <c r="L47" s="22"/>
      <c r="M47" s="22"/>
      <c r="N47" s="22"/>
    </row>
    <row r="48" spans="1:14" ht="15" customHeight="1" x14ac:dyDescent="0.25">
      <c r="L48" s="22"/>
      <c r="M48" s="22"/>
      <c r="N48" s="22"/>
    </row>
    <row r="49" spans="1:14" ht="15" customHeight="1" x14ac:dyDescent="0.25">
      <c r="L49" s="22"/>
      <c r="M49" s="22"/>
      <c r="N49" s="22"/>
    </row>
    <row r="50" spans="1:14" ht="15" customHeight="1" x14ac:dyDescent="0.25">
      <c r="L50" s="22"/>
      <c r="M50" s="22"/>
      <c r="N50" s="22"/>
    </row>
    <row r="51" spans="1:14" ht="15" customHeight="1" x14ac:dyDescent="0.25">
      <c r="L51" s="22"/>
      <c r="M51" s="22"/>
      <c r="N51" s="22"/>
    </row>
    <row r="52" spans="1:14" ht="15" customHeight="1" x14ac:dyDescent="0.25">
      <c r="L52" s="22"/>
      <c r="M52" s="22"/>
      <c r="N52" s="22"/>
    </row>
    <row r="53" spans="1:14" ht="15" customHeight="1" x14ac:dyDescent="0.25">
      <c r="L53" s="22"/>
      <c r="M53" s="22"/>
      <c r="N53" s="22"/>
    </row>
    <row r="54" spans="1:14" ht="15" customHeight="1" x14ac:dyDescent="0.25">
      <c r="L54" s="22"/>
      <c r="M54" s="22"/>
      <c r="N54" s="22"/>
    </row>
    <row r="55" spans="1:14" ht="15" customHeight="1" x14ac:dyDescent="0.25">
      <c r="L55" s="22"/>
      <c r="M55" s="22"/>
      <c r="N55" s="22"/>
    </row>
    <row r="56" spans="1:14" ht="15" customHeight="1" x14ac:dyDescent="0.25">
      <c r="L56" s="22"/>
      <c r="M56" s="22"/>
      <c r="N56" s="22"/>
    </row>
    <row r="57" spans="1:14" ht="15" customHeight="1" x14ac:dyDescent="0.25">
      <c r="A57" s="22"/>
      <c r="B57" s="22"/>
      <c r="C57" s="22"/>
      <c r="D57" s="22"/>
    </row>
    <row r="58" spans="1:14" ht="15" customHeight="1" x14ac:dyDescent="0.25">
      <c r="A58" s="22"/>
      <c r="B58" s="22"/>
      <c r="C58" s="22"/>
      <c r="D58" s="22"/>
    </row>
    <row r="59" spans="1:14" ht="15" customHeight="1" x14ac:dyDescent="0.25">
      <c r="A59" s="22"/>
      <c r="B59" s="22"/>
      <c r="C59" s="22"/>
      <c r="D59" s="22"/>
    </row>
    <row r="60" spans="1:14" ht="15" customHeight="1" x14ac:dyDescent="0.25">
      <c r="A60" s="22"/>
      <c r="B60" s="22"/>
      <c r="C60" s="22"/>
      <c r="D60" s="22"/>
    </row>
    <row r="61" spans="1:14" ht="44.25" customHeight="1" x14ac:dyDescent="0.25">
      <c r="A61" s="22"/>
      <c r="B61" s="22"/>
      <c r="C61" s="22"/>
      <c r="D61" s="22"/>
    </row>
    <row r="62" spans="1:14" ht="44.25" customHeight="1" x14ac:dyDescent="0.25">
      <c r="A62" s="22"/>
      <c r="B62" s="22"/>
      <c r="C62" s="22"/>
      <c r="D62" s="22"/>
    </row>
    <row r="63" spans="1:14" ht="44.25" customHeight="1" x14ac:dyDescent="0.25">
      <c r="A63" s="22"/>
      <c r="B63" s="22"/>
      <c r="C63" s="22"/>
      <c r="D63" s="22"/>
    </row>
    <row r="64" spans="1:14" ht="44.25" customHeight="1" x14ac:dyDescent="0.25">
      <c r="A64" s="22"/>
      <c r="B64" s="22"/>
      <c r="C64" s="22"/>
      <c r="D64" s="22"/>
    </row>
    <row r="65" spans="1:4" ht="44.25" customHeight="1" x14ac:dyDescent="0.25">
      <c r="A65" s="22"/>
      <c r="B65" s="22"/>
      <c r="C65" s="22"/>
      <c r="D65" s="22"/>
    </row>
    <row r="66" spans="1:4" ht="44.25" customHeight="1" x14ac:dyDescent="0.25">
      <c r="A66" s="22"/>
      <c r="B66" s="22"/>
      <c r="C66" s="22"/>
      <c r="D66" s="22"/>
    </row>
    <row r="67" spans="1:4" ht="44.25" customHeight="1" x14ac:dyDescent="0.25">
      <c r="A67" s="22"/>
      <c r="B67" s="22"/>
      <c r="C67" s="22"/>
      <c r="D67" s="22"/>
    </row>
    <row r="68" spans="1:4" ht="44.25" customHeight="1" x14ac:dyDescent="0.25">
      <c r="A68" s="22"/>
      <c r="B68" s="22"/>
      <c r="C68" s="22"/>
      <c r="D68" s="22"/>
    </row>
    <row r="69" spans="1:4" ht="44.25" customHeight="1" x14ac:dyDescent="0.25">
      <c r="A69" s="22"/>
      <c r="B69" s="22"/>
      <c r="C69" s="22"/>
      <c r="D69" s="22"/>
    </row>
    <row r="70" spans="1:4" ht="44.25" customHeight="1" x14ac:dyDescent="0.25">
      <c r="A70" s="22"/>
      <c r="B70" s="22"/>
      <c r="C70" s="22"/>
      <c r="D70" s="22"/>
    </row>
    <row r="71" spans="1:4" ht="44.25" customHeight="1" x14ac:dyDescent="0.25">
      <c r="A71" s="22"/>
      <c r="B71" s="22"/>
      <c r="C71" s="22"/>
      <c r="D71" s="22"/>
    </row>
    <row r="72" spans="1:4" ht="44.25" customHeight="1" x14ac:dyDescent="0.25">
      <c r="A72" s="22"/>
      <c r="B72" s="22"/>
      <c r="C72" s="22"/>
      <c r="D72" s="22"/>
    </row>
    <row r="73" spans="1:4" ht="44.25" customHeight="1" x14ac:dyDescent="0.25">
      <c r="A73" s="22"/>
      <c r="B73" s="22"/>
      <c r="C73" s="22"/>
      <c r="D73" s="22"/>
    </row>
    <row r="74" spans="1:4" ht="44.25" customHeight="1" x14ac:dyDescent="0.25">
      <c r="A74" s="22"/>
      <c r="B74" s="22"/>
      <c r="C74" s="22"/>
      <c r="D74" s="22"/>
    </row>
    <row r="75" spans="1:4" ht="44.25" customHeight="1" x14ac:dyDescent="0.25">
      <c r="A75" s="22"/>
      <c r="B75" s="22"/>
      <c r="C75" s="22"/>
      <c r="D75" s="22"/>
    </row>
    <row r="76" spans="1:4" ht="44.25" customHeight="1" x14ac:dyDescent="0.25">
      <c r="A76" s="22"/>
      <c r="B76" s="22"/>
      <c r="C76" s="22"/>
      <c r="D76" s="22"/>
    </row>
    <row r="77" spans="1:4" ht="44.25" customHeight="1" x14ac:dyDescent="0.25">
      <c r="A77" s="22"/>
      <c r="B77" s="22"/>
      <c r="C77" s="22"/>
      <c r="D77" s="22"/>
    </row>
    <row r="78" spans="1:4" ht="44.25" customHeight="1" x14ac:dyDescent="0.25">
      <c r="A78" s="22"/>
      <c r="B78" s="22"/>
      <c r="C78" s="22"/>
      <c r="D78" s="22"/>
    </row>
    <row r="79" spans="1:4" ht="44.25" customHeight="1" x14ac:dyDescent="0.25">
      <c r="A79" s="22"/>
      <c r="B79" s="22"/>
      <c r="C79" s="22"/>
      <c r="D79" s="22"/>
    </row>
    <row r="80" spans="1:4" ht="44.25" customHeight="1" x14ac:dyDescent="0.25">
      <c r="A80" s="22"/>
      <c r="B80" s="22"/>
      <c r="C80" s="22"/>
      <c r="D80" s="22"/>
    </row>
    <row r="81" spans="1:4" ht="15" customHeight="1" x14ac:dyDescent="0.25">
      <c r="A81" s="22"/>
      <c r="B81" s="22"/>
      <c r="C81" s="22"/>
      <c r="D81" s="22"/>
    </row>
    <row r="82" spans="1:4" ht="15" customHeight="1" x14ac:dyDescent="0.25">
      <c r="A82" s="22"/>
      <c r="B82" s="22"/>
      <c r="C82" s="22"/>
      <c r="D82" s="22"/>
    </row>
    <row r="83" spans="1:4" ht="15" customHeight="1" x14ac:dyDescent="0.25">
      <c r="A83" s="22"/>
      <c r="B83" s="22"/>
      <c r="C83" s="22"/>
      <c r="D83" s="22"/>
    </row>
    <row r="84" spans="1:4" ht="15" customHeight="1" x14ac:dyDescent="0.25">
      <c r="A84" s="22"/>
      <c r="B84" s="22"/>
      <c r="C84" s="22"/>
      <c r="D84" s="22"/>
    </row>
    <row r="85" spans="1:4" ht="15" customHeight="1" x14ac:dyDescent="0.25">
      <c r="A85" s="22"/>
      <c r="B85" s="22"/>
      <c r="C85" s="22"/>
      <c r="D85" s="22"/>
    </row>
    <row r="86" spans="1:4" ht="15" customHeight="1" x14ac:dyDescent="0.25">
      <c r="A86" s="22"/>
      <c r="B86" s="22"/>
      <c r="C86" s="22"/>
      <c r="D86" s="22"/>
    </row>
    <row r="87" spans="1:4" ht="15" customHeight="1" x14ac:dyDescent="0.25">
      <c r="A87" s="22"/>
      <c r="B87" s="22"/>
      <c r="C87" s="22"/>
      <c r="D87" s="22"/>
    </row>
    <row r="88" spans="1:4" ht="15" customHeight="1" x14ac:dyDescent="0.25">
      <c r="A88" s="22"/>
      <c r="B88" s="22"/>
      <c r="C88" s="22"/>
      <c r="D88" s="22"/>
    </row>
    <row r="89" spans="1:4" ht="15" customHeight="1" x14ac:dyDescent="0.25">
      <c r="A89" s="22"/>
      <c r="B89" s="22"/>
      <c r="C89" s="22"/>
      <c r="D89" s="22"/>
    </row>
    <row r="90" spans="1:4" ht="15" customHeight="1" x14ac:dyDescent="0.25">
      <c r="A90" s="22"/>
      <c r="B90" s="22"/>
      <c r="C90" s="22"/>
      <c r="D90" s="22"/>
    </row>
    <row r="91" spans="1:4" ht="15" customHeight="1" x14ac:dyDescent="0.25">
      <c r="A91" s="22"/>
      <c r="B91" s="22"/>
      <c r="C91" s="22"/>
      <c r="D91" s="22"/>
    </row>
    <row r="92" spans="1:4" ht="15" customHeight="1" x14ac:dyDescent="0.25">
      <c r="A92" s="22"/>
      <c r="B92" s="22"/>
      <c r="C92" s="22"/>
      <c r="D92" s="22"/>
    </row>
    <row r="93" spans="1:4" ht="15" customHeight="1" x14ac:dyDescent="0.25">
      <c r="A93" s="22"/>
      <c r="B93" s="22"/>
      <c r="C93" s="22"/>
      <c r="D93" s="22"/>
    </row>
    <row r="94" spans="1:4" ht="15" customHeight="1" x14ac:dyDescent="0.25">
      <c r="A94" s="22"/>
      <c r="B94" s="22"/>
      <c r="C94" s="22"/>
      <c r="D94" s="22"/>
    </row>
    <row r="95" spans="1:4" ht="15" customHeight="1" x14ac:dyDescent="0.25">
      <c r="A95" s="22"/>
      <c r="B95" s="22"/>
      <c r="C95" s="22"/>
      <c r="D95" s="22"/>
    </row>
    <row r="96" spans="1:4" ht="15" customHeight="1" x14ac:dyDescent="0.25">
      <c r="A96" s="22"/>
      <c r="B96" s="22"/>
      <c r="C96" s="22"/>
      <c r="D96" s="22"/>
    </row>
    <row r="97" spans="1:4" ht="15" customHeight="1" x14ac:dyDescent="0.25">
      <c r="A97" s="22"/>
      <c r="B97" s="22"/>
      <c r="C97" s="22"/>
      <c r="D97" s="22"/>
    </row>
    <row r="98" spans="1:4" ht="15" customHeight="1" x14ac:dyDescent="0.25">
      <c r="A98" s="22"/>
      <c r="B98" s="22"/>
      <c r="C98" s="22"/>
      <c r="D98" s="22"/>
    </row>
    <row r="99" spans="1:4" ht="15" customHeight="1" x14ac:dyDescent="0.25">
      <c r="A99" s="22"/>
      <c r="B99" s="22"/>
      <c r="C99" s="22"/>
      <c r="D99" s="22"/>
    </row>
    <row r="100" spans="1:4" ht="15" customHeight="1" x14ac:dyDescent="0.25">
      <c r="A100" s="22"/>
      <c r="B100" s="22"/>
      <c r="C100" s="22"/>
      <c r="D100" s="22"/>
    </row>
    <row r="101" spans="1:4" ht="15" customHeight="1" x14ac:dyDescent="0.25">
      <c r="A101" s="22"/>
      <c r="B101" s="22"/>
      <c r="C101" s="22"/>
      <c r="D101" s="22"/>
    </row>
    <row r="102" spans="1:4" ht="15" customHeight="1" x14ac:dyDescent="0.25">
      <c r="A102" s="22"/>
      <c r="B102" s="22"/>
      <c r="C102" s="22"/>
      <c r="D102" s="22"/>
    </row>
    <row r="103" spans="1:4" ht="15" customHeight="1" x14ac:dyDescent="0.25">
      <c r="A103" s="22"/>
      <c r="B103" s="22"/>
      <c r="C103" s="22"/>
      <c r="D103" s="22"/>
    </row>
    <row r="104" spans="1:4" ht="15" customHeight="1" x14ac:dyDescent="0.25">
      <c r="A104" s="22"/>
      <c r="B104" s="22"/>
      <c r="C104" s="22"/>
      <c r="D104" s="22"/>
    </row>
    <row r="105" spans="1:4" ht="15" customHeight="1" x14ac:dyDescent="0.25">
      <c r="A105" s="22"/>
      <c r="B105" s="22"/>
      <c r="C105" s="22"/>
      <c r="D105" s="22"/>
    </row>
    <row r="106" spans="1:4" ht="15" customHeight="1" x14ac:dyDescent="0.25">
      <c r="A106" s="22"/>
      <c r="B106" s="22"/>
      <c r="C106" s="22"/>
      <c r="D106" s="22"/>
    </row>
    <row r="107" spans="1:4" ht="15" customHeight="1" x14ac:dyDescent="0.25">
      <c r="A107" s="22"/>
      <c r="B107" s="22"/>
      <c r="C107" s="22"/>
      <c r="D107" s="22"/>
    </row>
    <row r="108" spans="1:4" ht="15" customHeight="1" x14ac:dyDescent="0.25">
      <c r="A108" s="22"/>
      <c r="B108" s="22"/>
      <c r="C108" s="22"/>
      <c r="D108" s="22"/>
    </row>
    <row r="109" spans="1:4" ht="15" customHeight="1" x14ac:dyDescent="0.25">
      <c r="A109" s="22"/>
      <c r="B109" s="22"/>
      <c r="C109" s="22"/>
      <c r="D109" s="22"/>
    </row>
    <row r="110" spans="1:4" ht="15" customHeight="1" x14ac:dyDescent="0.25">
      <c r="A110" s="22"/>
      <c r="B110" s="22"/>
      <c r="C110" s="22"/>
      <c r="D110" s="22"/>
    </row>
    <row r="111" spans="1:4" ht="15" customHeight="1" x14ac:dyDescent="0.25">
      <c r="A111" s="22"/>
      <c r="B111" s="22"/>
      <c r="C111" s="22"/>
      <c r="D111" s="22"/>
    </row>
    <row r="112" spans="1:4" ht="15" customHeight="1" x14ac:dyDescent="0.25">
      <c r="A112" s="22"/>
      <c r="B112" s="22"/>
      <c r="C112" s="22"/>
      <c r="D112" s="22"/>
    </row>
    <row r="113" spans="1:14" ht="15" customHeight="1" x14ac:dyDescent="0.25">
      <c r="A113" s="22"/>
      <c r="B113" s="22"/>
      <c r="C113" s="22"/>
      <c r="D113" s="22"/>
    </row>
    <row r="114" spans="1:14" ht="15" customHeight="1" x14ac:dyDescent="0.25">
      <c r="A114" s="22"/>
      <c r="B114" s="22"/>
      <c r="C114" s="22"/>
      <c r="D114" s="22"/>
    </row>
    <row r="115" spans="1:14" ht="15" customHeight="1" x14ac:dyDescent="0.25">
      <c r="A115" s="22"/>
      <c r="B115" s="22"/>
      <c r="C115" s="22"/>
      <c r="D115" s="22"/>
    </row>
    <row r="116" spans="1:14" ht="15" customHeight="1" x14ac:dyDescent="0.25">
      <c r="A116" s="22"/>
      <c r="B116" s="22"/>
      <c r="C116" s="22"/>
      <c r="D116" s="22"/>
    </row>
    <row r="117" spans="1:14" ht="15" customHeight="1" x14ac:dyDescent="0.25">
      <c r="A117" s="22"/>
      <c r="B117" s="22"/>
      <c r="C117" s="22"/>
      <c r="D117" s="22"/>
    </row>
    <row r="118" spans="1:14" ht="15" customHeight="1" x14ac:dyDescent="0.25">
      <c r="A118" s="22"/>
      <c r="B118" s="22"/>
      <c r="C118" s="22"/>
      <c r="D118" s="22"/>
    </row>
    <row r="119" spans="1:14" ht="15" customHeight="1" x14ac:dyDescent="0.25">
      <c r="L119" s="22"/>
      <c r="M119" s="22"/>
      <c r="N119" s="22"/>
    </row>
    <row r="120" spans="1:14" ht="15" customHeight="1" x14ac:dyDescent="0.25">
      <c r="L120" s="22"/>
      <c r="M120" s="22"/>
      <c r="N120" s="22"/>
    </row>
    <row r="121" spans="1:14" ht="15" customHeight="1" x14ac:dyDescent="0.25">
      <c r="L121" s="22"/>
      <c r="M121" s="22"/>
      <c r="N121" s="22"/>
    </row>
    <row r="122" spans="1:14" ht="15" customHeight="1" x14ac:dyDescent="0.25">
      <c r="L122" s="22"/>
      <c r="M122" s="22"/>
      <c r="N122" s="22"/>
    </row>
    <row r="123" spans="1:14" ht="15" customHeight="1" x14ac:dyDescent="0.25"/>
    <row r="124" spans="1:14" ht="15" customHeight="1" x14ac:dyDescent="0.25"/>
    <row r="125" spans="1:14" ht="15" customHeight="1" x14ac:dyDescent="0.25"/>
    <row r="126" spans="1:14" ht="15" customHeight="1" x14ac:dyDescent="0.25"/>
    <row r="127" spans="1:14" ht="15" customHeight="1" x14ac:dyDescent="0.25"/>
    <row r="128" spans="1:14" ht="15" customHeight="1" x14ac:dyDescent="0.25"/>
  </sheetData>
  <autoFilter ref="A4:E23"/>
  <mergeCells count="2">
    <mergeCell ref="A2:K2"/>
    <mergeCell ref="A1:E1"/>
  </mergeCells>
  <pageMargins left="0.45" right="0.2" top="0.5" bottom="0.25" header="0.3" footer="0.3"/>
  <pageSetup paperSize="9" scale="75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8" sqref="D8"/>
    </sheetView>
  </sheetViews>
  <sheetFormatPr defaultRowHeight="15" x14ac:dyDescent="0.25"/>
  <cols>
    <col min="2" max="2" width="12.140625" customWidth="1"/>
    <col min="3" max="3" width="26.140625" customWidth="1"/>
    <col min="4" max="4" width="25.85546875" customWidth="1"/>
    <col min="5" max="5" width="52" customWidth="1"/>
    <col min="7" max="7" width="18.42578125" customWidth="1"/>
    <col min="8" max="8" width="22" customWidth="1"/>
  </cols>
  <sheetData>
    <row r="1" spans="1:8" ht="18.75" x14ac:dyDescent="0.25">
      <c r="A1" s="25" t="s">
        <v>67</v>
      </c>
      <c r="B1" s="25"/>
      <c r="C1" s="25"/>
      <c r="D1" s="25"/>
      <c r="E1" s="25"/>
    </row>
    <row r="4" spans="1:8" ht="25.5" x14ac:dyDescent="0.25">
      <c r="A4" s="11" t="s">
        <v>0</v>
      </c>
      <c r="B4" s="11" t="s">
        <v>61</v>
      </c>
      <c r="C4" s="12" t="s">
        <v>62</v>
      </c>
      <c r="D4" s="12" t="s">
        <v>6</v>
      </c>
      <c r="E4" s="12" t="s">
        <v>3</v>
      </c>
    </row>
    <row r="5" spans="1:8" ht="30" x14ac:dyDescent="0.25">
      <c r="A5" s="48">
        <v>1</v>
      </c>
      <c r="B5" s="39" t="s">
        <v>63</v>
      </c>
      <c r="C5" s="33" t="s">
        <v>55</v>
      </c>
      <c r="D5" s="33" t="s">
        <v>344</v>
      </c>
      <c r="E5" s="33" t="s">
        <v>64</v>
      </c>
    </row>
    <row r="6" spans="1:8" x14ac:dyDescent="0.25">
      <c r="A6" s="49">
        <v>2</v>
      </c>
      <c r="B6" s="39" t="s">
        <v>65</v>
      </c>
      <c r="C6" s="33" t="s">
        <v>56</v>
      </c>
      <c r="D6" s="33" t="s">
        <v>11</v>
      </c>
      <c r="E6" s="33" t="s">
        <v>66</v>
      </c>
    </row>
    <row r="7" spans="1:8" ht="45" x14ac:dyDescent="0.25">
      <c r="A7" s="13">
        <v>3</v>
      </c>
      <c r="B7" s="32" t="s">
        <v>72</v>
      </c>
      <c r="C7" s="33" t="s">
        <v>70</v>
      </c>
      <c r="D7" s="33" t="s">
        <v>9</v>
      </c>
      <c r="E7" s="33" t="s">
        <v>73</v>
      </c>
    </row>
    <row r="8" spans="1:8" ht="45" x14ac:dyDescent="0.25">
      <c r="A8" s="14">
        <v>4</v>
      </c>
      <c r="B8" s="32" t="s">
        <v>72</v>
      </c>
      <c r="C8" s="33" t="s">
        <v>71</v>
      </c>
      <c r="D8" s="33" t="s">
        <v>9</v>
      </c>
      <c r="E8" s="33" t="s">
        <v>74</v>
      </c>
    </row>
    <row r="11" spans="1:8" x14ac:dyDescent="0.25">
      <c r="G11" s="27" t="s">
        <v>57</v>
      </c>
      <c r="H11" s="27" t="s">
        <v>59</v>
      </c>
    </row>
    <row r="12" spans="1:8" ht="30" x14ac:dyDescent="0.25">
      <c r="G12" s="28" t="s">
        <v>68</v>
      </c>
      <c r="H12" s="29">
        <f>COUNTIF(B5:B8,"IbM")</f>
        <v>1</v>
      </c>
    </row>
    <row r="13" spans="1:8" ht="45" x14ac:dyDescent="0.25">
      <c r="G13" s="28" t="s">
        <v>69</v>
      </c>
      <c r="H13" s="29">
        <f>COUNTIF(B5:B8,"IbKIK")</f>
        <v>1</v>
      </c>
    </row>
    <row r="14" spans="1:8" x14ac:dyDescent="0.25">
      <c r="G14" s="23" t="s">
        <v>72</v>
      </c>
      <c r="H14" s="23">
        <f>COUNTIF(B5:B8,"Program Diseminasi")</f>
        <v>2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opLeftCell="D31" workbookViewId="0">
      <selection activeCell="G32" sqref="G32:H41"/>
    </sheetView>
  </sheetViews>
  <sheetFormatPr defaultRowHeight="15" x14ac:dyDescent="0.25"/>
  <cols>
    <col min="2" max="2" width="27.140625" style="34" customWidth="1"/>
    <col min="3" max="4" width="26.140625" style="34" customWidth="1"/>
    <col min="5" max="5" width="61.28515625" style="34" customWidth="1"/>
    <col min="7" max="7" width="16.42578125" customWidth="1"/>
    <col min="8" max="8" width="11.85546875" customWidth="1"/>
  </cols>
  <sheetData>
    <row r="1" spans="1:8" ht="18.75" x14ac:dyDescent="0.25">
      <c r="A1" s="25" t="s">
        <v>332</v>
      </c>
      <c r="B1" s="25"/>
      <c r="C1" s="25"/>
      <c r="D1" s="25"/>
      <c r="E1" s="25"/>
    </row>
    <row r="4" spans="1:8" x14ac:dyDescent="0.25">
      <c r="A4" s="11" t="s">
        <v>0</v>
      </c>
      <c r="B4" s="11" t="s">
        <v>1</v>
      </c>
      <c r="C4" s="12" t="s">
        <v>99</v>
      </c>
      <c r="D4" s="12" t="s">
        <v>6</v>
      </c>
      <c r="E4" s="12" t="s">
        <v>3</v>
      </c>
    </row>
    <row r="5" spans="1:8" x14ac:dyDescent="0.25">
      <c r="A5" s="36">
        <v>1</v>
      </c>
      <c r="B5" s="37" t="s">
        <v>49</v>
      </c>
      <c r="C5" s="37" t="s">
        <v>75</v>
      </c>
      <c r="D5" s="37" t="s">
        <v>8</v>
      </c>
      <c r="E5" s="37" t="s">
        <v>100</v>
      </c>
    </row>
    <row r="6" spans="1:8" ht="30" x14ac:dyDescent="0.25">
      <c r="A6" s="36">
        <v>2</v>
      </c>
      <c r="B6" s="37" t="s">
        <v>49</v>
      </c>
      <c r="C6" s="37" t="s">
        <v>76</v>
      </c>
      <c r="D6" s="37" t="s">
        <v>7</v>
      </c>
      <c r="E6" s="37" t="s">
        <v>101</v>
      </c>
    </row>
    <row r="7" spans="1:8" ht="30" x14ac:dyDescent="0.25">
      <c r="A7" s="36">
        <v>3</v>
      </c>
      <c r="B7" s="37" t="s">
        <v>49</v>
      </c>
      <c r="C7" s="37" t="s">
        <v>77</v>
      </c>
      <c r="D7" s="37" t="s">
        <v>7</v>
      </c>
      <c r="E7" s="37" t="s">
        <v>102</v>
      </c>
    </row>
    <row r="8" spans="1:8" ht="30" x14ac:dyDescent="0.25">
      <c r="A8" s="36">
        <v>4</v>
      </c>
      <c r="B8" s="37" t="s">
        <v>49</v>
      </c>
      <c r="C8" s="37" t="s">
        <v>78</v>
      </c>
      <c r="D8" s="37" t="s">
        <v>8</v>
      </c>
      <c r="E8" s="37" t="s">
        <v>103</v>
      </c>
    </row>
    <row r="9" spans="1:8" ht="30" x14ac:dyDescent="0.25">
      <c r="A9" s="36">
        <v>5</v>
      </c>
      <c r="B9" s="37" t="s">
        <v>49</v>
      </c>
      <c r="C9" s="37" t="s">
        <v>79</v>
      </c>
      <c r="D9" s="37" t="s">
        <v>7</v>
      </c>
      <c r="E9" s="37" t="s">
        <v>104</v>
      </c>
    </row>
    <row r="10" spans="1:8" ht="30" x14ac:dyDescent="0.25">
      <c r="A10" s="36">
        <v>6</v>
      </c>
      <c r="B10" s="37" t="s">
        <v>49</v>
      </c>
      <c r="C10" s="37" t="s">
        <v>80</v>
      </c>
      <c r="D10" s="37" t="s">
        <v>7</v>
      </c>
      <c r="E10" s="37" t="s">
        <v>105</v>
      </c>
    </row>
    <row r="11" spans="1:8" ht="60" x14ac:dyDescent="0.25">
      <c r="A11" s="36">
        <v>7</v>
      </c>
      <c r="B11" s="37" t="s">
        <v>49</v>
      </c>
      <c r="C11" s="37" t="s">
        <v>81</v>
      </c>
      <c r="D11" s="37" t="s">
        <v>8</v>
      </c>
      <c r="E11" s="37" t="s">
        <v>106</v>
      </c>
    </row>
    <row r="12" spans="1:8" ht="45" x14ac:dyDescent="0.25">
      <c r="A12" s="36">
        <v>8</v>
      </c>
      <c r="B12" s="37" t="s">
        <v>49</v>
      </c>
      <c r="C12" s="37" t="s">
        <v>82</v>
      </c>
      <c r="D12" s="37" t="s">
        <v>9</v>
      </c>
      <c r="E12" s="37" t="s">
        <v>107</v>
      </c>
    </row>
    <row r="13" spans="1:8" ht="30" x14ac:dyDescent="0.25">
      <c r="A13" s="36">
        <v>9</v>
      </c>
      <c r="B13" s="37" t="s">
        <v>49</v>
      </c>
      <c r="C13" s="37" t="s">
        <v>83</v>
      </c>
      <c r="D13" s="37" t="s">
        <v>343</v>
      </c>
      <c r="E13" s="37" t="s">
        <v>108</v>
      </c>
    </row>
    <row r="14" spans="1:8" ht="45" x14ac:dyDescent="0.25">
      <c r="A14" s="36">
        <v>10</v>
      </c>
      <c r="B14" s="37" t="s">
        <v>49</v>
      </c>
      <c r="C14" s="37" t="s">
        <v>84</v>
      </c>
      <c r="D14" s="37" t="s">
        <v>7</v>
      </c>
      <c r="E14" s="37" t="s">
        <v>109</v>
      </c>
    </row>
    <row r="15" spans="1:8" ht="30" x14ac:dyDescent="0.25">
      <c r="A15" s="36">
        <v>11</v>
      </c>
      <c r="B15" s="37" t="s">
        <v>49</v>
      </c>
      <c r="C15" s="37" t="s">
        <v>85</v>
      </c>
      <c r="D15" s="37" t="s">
        <v>343</v>
      </c>
      <c r="E15" s="37" t="s">
        <v>110</v>
      </c>
      <c r="G15" s="27" t="s">
        <v>57</v>
      </c>
      <c r="H15" s="27" t="s">
        <v>59</v>
      </c>
    </row>
    <row r="16" spans="1:8" ht="45" x14ac:dyDescent="0.25">
      <c r="A16" s="36">
        <v>12</v>
      </c>
      <c r="B16" s="37" t="s">
        <v>49</v>
      </c>
      <c r="C16" s="37" t="s">
        <v>86</v>
      </c>
      <c r="D16" s="37" t="s">
        <v>11</v>
      </c>
      <c r="E16" s="37" t="s">
        <v>111</v>
      </c>
      <c r="G16" s="28" t="s">
        <v>49</v>
      </c>
      <c r="H16" s="29">
        <f>COUNTIF(B5:B130,"Penelitian Produk Terapan")</f>
        <v>25</v>
      </c>
    </row>
    <row r="17" spans="1:8" ht="45" x14ac:dyDescent="0.25">
      <c r="A17" s="36">
        <v>13</v>
      </c>
      <c r="B17" s="37" t="s">
        <v>49</v>
      </c>
      <c r="C17" s="37" t="s">
        <v>87</v>
      </c>
      <c r="D17" s="37" t="s">
        <v>7</v>
      </c>
      <c r="E17" s="37" t="s">
        <v>112</v>
      </c>
      <c r="G17" s="38" t="s">
        <v>50</v>
      </c>
      <c r="H17" s="23">
        <f>COUNTIF(B5:B130,"Penelitian Unggulan Perguruan Tinggi")</f>
        <v>5</v>
      </c>
    </row>
    <row r="18" spans="1:8" ht="45" x14ac:dyDescent="0.25">
      <c r="A18" s="36">
        <v>14</v>
      </c>
      <c r="B18" s="37" t="s">
        <v>49</v>
      </c>
      <c r="C18" s="37" t="s">
        <v>88</v>
      </c>
      <c r="D18" s="37" t="s">
        <v>9</v>
      </c>
      <c r="E18" s="37" t="s">
        <v>113</v>
      </c>
      <c r="G18" s="38" t="s">
        <v>331</v>
      </c>
      <c r="H18" s="23">
        <f>COUNTIF(B5:B130,"Penelitian Kerjasama antar Perguruan Tinggi")</f>
        <v>1</v>
      </c>
    </row>
    <row r="19" spans="1:8" ht="45" x14ac:dyDescent="0.25">
      <c r="A19" s="36">
        <v>15</v>
      </c>
      <c r="B19" s="37" t="s">
        <v>49</v>
      </c>
      <c r="C19" s="37" t="s">
        <v>89</v>
      </c>
      <c r="D19" s="37" t="s">
        <v>343</v>
      </c>
      <c r="E19" s="37" t="s">
        <v>114</v>
      </c>
      <c r="G19" s="38" t="s">
        <v>199</v>
      </c>
      <c r="H19" s="23">
        <f>COUNTIF(B5:B130,"Penelitian Unggulan Program Studi")</f>
        <v>14</v>
      </c>
    </row>
    <row r="20" spans="1:8" ht="30" x14ac:dyDescent="0.25">
      <c r="A20" s="36">
        <v>16</v>
      </c>
      <c r="B20" s="37" t="s">
        <v>49</v>
      </c>
      <c r="C20" s="37" t="s">
        <v>90</v>
      </c>
      <c r="D20" s="37" t="s">
        <v>9</v>
      </c>
      <c r="E20" s="37" t="s">
        <v>115</v>
      </c>
      <c r="G20" s="38" t="s">
        <v>51</v>
      </c>
      <c r="H20" s="23">
        <f>COUNTIF(B5:B130,"Penelitian Dosen Pemula")</f>
        <v>17</v>
      </c>
    </row>
    <row r="21" spans="1:8" ht="60" x14ac:dyDescent="0.25">
      <c r="A21" s="36">
        <v>17</v>
      </c>
      <c r="B21" s="37" t="s">
        <v>49</v>
      </c>
      <c r="C21" s="37" t="s">
        <v>91</v>
      </c>
      <c r="D21" s="37" t="s">
        <v>431</v>
      </c>
      <c r="E21" s="37" t="s">
        <v>116</v>
      </c>
      <c r="G21" s="38" t="s">
        <v>218</v>
      </c>
      <c r="H21" s="23">
        <f>COUNTIF(B5:B130,"Penelitian Bidang Ilmu dan Pengembangan Institusi")</f>
        <v>9</v>
      </c>
    </row>
    <row r="22" spans="1:8" ht="45" x14ac:dyDescent="0.25">
      <c r="A22" s="36">
        <v>18</v>
      </c>
      <c r="B22" s="37" t="s">
        <v>49</v>
      </c>
      <c r="C22" s="37" t="s">
        <v>430</v>
      </c>
      <c r="D22" s="37" t="s">
        <v>9</v>
      </c>
      <c r="E22" s="37" t="s">
        <v>117</v>
      </c>
      <c r="G22" s="38" t="s">
        <v>219</v>
      </c>
      <c r="H22" s="23">
        <f>COUNTIF(B5:B130,"Riset Grant")</f>
        <v>46</v>
      </c>
    </row>
    <row r="23" spans="1:8" ht="30" x14ac:dyDescent="0.25">
      <c r="A23" s="36">
        <v>19</v>
      </c>
      <c r="B23" s="37" t="s">
        <v>49</v>
      </c>
      <c r="C23" s="37" t="s">
        <v>92</v>
      </c>
      <c r="D23" s="37" t="s">
        <v>343</v>
      </c>
      <c r="E23" s="37" t="s">
        <v>118</v>
      </c>
      <c r="G23" s="38" t="s">
        <v>330</v>
      </c>
      <c r="H23" s="23">
        <f>COUNTIF(B5:B130,"Penelitian Mandiri")</f>
        <v>9</v>
      </c>
    </row>
    <row r="24" spans="1:8" ht="30" x14ac:dyDescent="0.25">
      <c r="A24" s="36">
        <v>20</v>
      </c>
      <c r="B24" s="37" t="s">
        <v>49</v>
      </c>
      <c r="C24" s="37" t="s">
        <v>93</v>
      </c>
      <c r="D24" s="37" t="s">
        <v>11</v>
      </c>
      <c r="E24" s="37" t="s">
        <v>119</v>
      </c>
    </row>
    <row r="25" spans="1:8" ht="60" x14ac:dyDescent="0.25">
      <c r="A25" s="36">
        <v>21</v>
      </c>
      <c r="B25" s="37" t="s">
        <v>49</v>
      </c>
      <c r="C25" s="37" t="s">
        <v>94</v>
      </c>
      <c r="D25" s="37" t="s">
        <v>343</v>
      </c>
      <c r="E25" s="37" t="s">
        <v>120</v>
      </c>
    </row>
    <row r="26" spans="1:8" ht="30" x14ac:dyDescent="0.25">
      <c r="A26" s="36">
        <v>22</v>
      </c>
      <c r="B26" s="37" t="s">
        <v>49</v>
      </c>
      <c r="C26" s="37" t="s">
        <v>95</v>
      </c>
      <c r="D26" s="37" t="s">
        <v>343</v>
      </c>
      <c r="E26" s="37" t="s">
        <v>121</v>
      </c>
    </row>
    <row r="27" spans="1:8" ht="30" x14ac:dyDescent="0.25">
      <c r="A27" s="36">
        <v>23</v>
      </c>
      <c r="B27" s="37" t="s">
        <v>49</v>
      </c>
      <c r="C27" s="37" t="s">
        <v>96</v>
      </c>
      <c r="D27" s="37" t="s">
        <v>344</v>
      </c>
      <c r="E27" s="37" t="s">
        <v>122</v>
      </c>
    </row>
    <row r="28" spans="1:8" ht="30" x14ac:dyDescent="0.25">
      <c r="A28" s="36">
        <v>24</v>
      </c>
      <c r="B28" s="37" t="s">
        <v>49</v>
      </c>
      <c r="C28" s="37" t="s">
        <v>97</v>
      </c>
      <c r="D28" s="37" t="s">
        <v>343</v>
      </c>
      <c r="E28" s="37" t="s">
        <v>123</v>
      </c>
    </row>
    <row r="29" spans="1:8" ht="30" x14ac:dyDescent="0.25">
      <c r="A29" s="36">
        <v>25</v>
      </c>
      <c r="B29" s="37" t="s">
        <v>49</v>
      </c>
      <c r="C29" s="37" t="s">
        <v>98</v>
      </c>
      <c r="D29" s="37" t="s">
        <v>11</v>
      </c>
      <c r="E29" s="37" t="s">
        <v>124</v>
      </c>
    </row>
    <row r="30" spans="1:8" ht="45" x14ac:dyDescent="0.25">
      <c r="A30" s="36">
        <v>26</v>
      </c>
      <c r="B30" s="37" t="s">
        <v>50</v>
      </c>
      <c r="C30" s="37" t="s">
        <v>125</v>
      </c>
      <c r="D30" s="37" t="s">
        <v>8</v>
      </c>
      <c r="E30" s="37" t="s">
        <v>130</v>
      </c>
    </row>
    <row r="31" spans="1:8" ht="60" x14ac:dyDescent="0.25">
      <c r="A31" s="36">
        <v>27</v>
      </c>
      <c r="B31" s="37" t="s">
        <v>50</v>
      </c>
      <c r="C31" s="37" t="s">
        <v>126</v>
      </c>
      <c r="D31" s="37" t="s">
        <v>8</v>
      </c>
      <c r="E31" s="37" t="s">
        <v>131</v>
      </c>
    </row>
    <row r="32" spans="1:8" ht="30" x14ac:dyDescent="0.25">
      <c r="A32" s="36">
        <v>28</v>
      </c>
      <c r="B32" s="37" t="s">
        <v>50</v>
      </c>
      <c r="C32" s="37" t="s">
        <v>127</v>
      </c>
      <c r="D32" s="37" t="s">
        <v>11</v>
      </c>
      <c r="E32" s="37" t="s">
        <v>132</v>
      </c>
      <c r="G32" s="47" t="s">
        <v>6</v>
      </c>
      <c r="H32" s="47" t="s">
        <v>59</v>
      </c>
    </row>
    <row r="33" spans="1:8" ht="30" x14ac:dyDescent="0.25">
      <c r="A33" s="36">
        <v>29</v>
      </c>
      <c r="B33" s="37" t="s">
        <v>50</v>
      </c>
      <c r="C33" s="37" t="s">
        <v>128</v>
      </c>
      <c r="D33" s="37" t="s">
        <v>9</v>
      </c>
      <c r="E33" s="37" t="s">
        <v>133</v>
      </c>
      <c r="G33" s="35" t="s">
        <v>9</v>
      </c>
      <c r="H33" s="35">
        <f>COUNTIF(D5:D130,"Teknik Elektro")</f>
        <v>34</v>
      </c>
    </row>
    <row r="34" spans="1:8" ht="30" x14ac:dyDescent="0.25">
      <c r="A34" s="36">
        <v>30</v>
      </c>
      <c r="B34" s="37" t="s">
        <v>50</v>
      </c>
      <c r="C34" s="37" t="s">
        <v>129</v>
      </c>
      <c r="D34" s="37" t="s">
        <v>7</v>
      </c>
      <c r="E34" s="37" t="s">
        <v>134</v>
      </c>
      <c r="G34" s="35" t="s">
        <v>11</v>
      </c>
      <c r="H34" s="23">
        <f>COUNTIF(D5:D130,"Teknik Mesin")</f>
        <v>22</v>
      </c>
    </row>
    <row r="35" spans="1:8" ht="30" x14ac:dyDescent="0.25">
      <c r="A35" s="36">
        <v>31</v>
      </c>
      <c r="B35" s="37" t="s">
        <v>137</v>
      </c>
      <c r="C35" s="37" t="s">
        <v>135</v>
      </c>
      <c r="D35" s="37" t="s">
        <v>7</v>
      </c>
      <c r="E35" s="37" t="s">
        <v>136</v>
      </c>
      <c r="G35" s="46" t="s">
        <v>343</v>
      </c>
      <c r="H35" s="23">
        <f>COUNTIF(D5:D130,"Teknik Sipil")</f>
        <v>19</v>
      </c>
    </row>
    <row r="36" spans="1:8" ht="45" x14ac:dyDescent="0.25">
      <c r="A36" s="36">
        <v>32</v>
      </c>
      <c r="B36" s="37" t="s">
        <v>199</v>
      </c>
      <c r="C36" s="37" t="s">
        <v>138</v>
      </c>
      <c r="D36" s="37" t="s">
        <v>7</v>
      </c>
      <c r="E36" s="37" t="s">
        <v>151</v>
      </c>
      <c r="G36" s="46" t="s">
        <v>344</v>
      </c>
      <c r="H36" s="23">
        <f>COUNTIF(D5:D130,"Teknik Informatika dan Komputer")</f>
        <v>13</v>
      </c>
    </row>
    <row r="37" spans="1:8" ht="30" x14ac:dyDescent="0.25">
      <c r="A37" s="36">
        <v>33</v>
      </c>
      <c r="B37" s="37" t="s">
        <v>199</v>
      </c>
      <c r="C37" s="37" t="s">
        <v>139</v>
      </c>
      <c r="D37" s="37" t="s">
        <v>9</v>
      </c>
      <c r="E37" s="37" t="s">
        <v>152</v>
      </c>
      <c r="G37" s="46" t="s">
        <v>10</v>
      </c>
      <c r="H37" s="23">
        <f>COUNTIF(D5:D130,"Teknik Grafika dan Penerbitan")</f>
        <v>6</v>
      </c>
    </row>
    <row r="38" spans="1:8" ht="30" x14ac:dyDescent="0.25">
      <c r="A38" s="36">
        <v>34</v>
      </c>
      <c r="B38" s="37" t="s">
        <v>199</v>
      </c>
      <c r="C38" s="37" t="s">
        <v>140</v>
      </c>
      <c r="D38" s="37" t="s">
        <v>8</v>
      </c>
      <c r="E38" s="37" t="s">
        <v>153</v>
      </c>
      <c r="G38" s="46" t="s">
        <v>7</v>
      </c>
      <c r="H38" s="23">
        <f>COUNTIF(D5:D130,"Akuntansi")</f>
        <v>14</v>
      </c>
    </row>
    <row r="39" spans="1:8" ht="30" x14ac:dyDescent="0.25">
      <c r="A39" s="36">
        <v>35</v>
      </c>
      <c r="B39" s="37" t="s">
        <v>199</v>
      </c>
      <c r="C39" s="37" t="s">
        <v>141</v>
      </c>
      <c r="D39" s="37" t="s">
        <v>9</v>
      </c>
      <c r="E39" s="37" t="s">
        <v>154</v>
      </c>
      <c r="G39" s="46" t="s">
        <v>8</v>
      </c>
      <c r="H39" s="23">
        <f>COUNTIF(D5:D130,"Administrasi Niaga")</f>
        <v>13</v>
      </c>
    </row>
    <row r="40" spans="1:8" ht="30" x14ac:dyDescent="0.25">
      <c r="A40" s="36">
        <v>36</v>
      </c>
      <c r="B40" s="37" t="s">
        <v>199</v>
      </c>
      <c r="C40" s="37" t="s">
        <v>142</v>
      </c>
      <c r="D40" s="37" t="s">
        <v>343</v>
      </c>
      <c r="E40" s="37" t="s">
        <v>155</v>
      </c>
      <c r="G40" s="46" t="s">
        <v>389</v>
      </c>
      <c r="H40" s="23">
        <f>COUNTIF(D5:D130,"MTTE")</f>
        <v>0</v>
      </c>
    </row>
    <row r="41" spans="1:8" ht="30" x14ac:dyDescent="0.25">
      <c r="A41" s="36">
        <v>37</v>
      </c>
      <c r="B41" s="37" t="s">
        <v>199</v>
      </c>
      <c r="C41" s="37" t="s">
        <v>143</v>
      </c>
      <c r="D41" s="37" t="s">
        <v>11</v>
      </c>
      <c r="E41" s="37" t="s">
        <v>156</v>
      </c>
      <c r="G41" s="46" t="s">
        <v>391</v>
      </c>
      <c r="H41" s="23">
        <f>COUNTIF(D5:D130,"P3M")</f>
        <v>0</v>
      </c>
    </row>
    <row r="42" spans="1:8" ht="30" x14ac:dyDescent="0.25">
      <c r="A42" s="36">
        <v>38</v>
      </c>
      <c r="B42" s="37" t="s">
        <v>199</v>
      </c>
      <c r="C42" s="37" t="s">
        <v>144</v>
      </c>
      <c r="D42" s="37" t="s">
        <v>7</v>
      </c>
      <c r="E42" s="37" t="s">
        <v>157</v>
      </c>
    </row>
    <row r="43" spans="1:8" ht="30" x14ac:dyDescent="0.25">
      <c r="A43" s="36">
        <v>39</v>
      </c>
      <c r="B43" s="37" t="s">
        <v>199</v>
      </c>
      <c r="C43" s="37" t="s">
        <v>145</v>
      </c>
      <c r="D43" s="37" t="s">
        <v>344</v>
      </c>
      <c r="E43" s="37" t="s">
        <v>158</v>
      </c>
    </row>
    <row r="44" spans="1:8" ht="30" x14ac:dyDescent="0.25">
      <c r="A44" s="36">
        <v>40</v>
      </c>
      <c r="B44" s="37" t="s">
        <v>199</v>
      </c>
      <c r="C44" s="37" t="s">
        <v>146</v>
      </c>
      <c r="D44" s="37" t="s">
        <v>8</v>
      </c>
      <c r="E44" s="37" t="s">
        <v>159</v>
      </c>
    </row>
    <row r="45" spans="1:8" ht="45" x14ac:dyDescent="0.25">
      <c r="A45" s="36">
        <v>41</v>
      </c>
      <c r="B45" s="37" t="s">
        <v>199</v>
      </c>
      <c r="C45" s="37" t="s">
        <v>147</v>
      </c>
      <c r="D45" s="37" t="s">
        <v>9</v>
      </c>
      <c r="E45" s="37" t="s">
        <v>160</v>
      </c>
    </row>
    <row r="46" spans="1:8" ht="30" x14ac:dyDescent="0.25">
      <c r="A46" s="36">
        <v>42</v>
      </c>
      <c r="B46" s="37" t="s">
        <v>199</v>
      </c>
      <c r="C46" s="37" t="s">
        <v>148</v>
      </c>
      <c r="D46" s="37" t="s">
        <v>7</v>
      </c>
      <c r="E46" s="37" t="s">
        <v>161</v>
      </c>
    </row>
    <row r="47" spans="1:8" ht="30" x14ac:dyDescent="0.25">
      <c r="A47" s="36">
        <v>43</v>
      </c>
      <c r="B47" s="37" t="s">
        <v>199</v>
      </c>
      <c r="C47" s="37" t="s">
        <v>149</v>
      </c>
      <c r="D47" s="37" t="s">
        <v>344</v>
      </c>
      <c r="E47" s="37" t="s">
        <v>162</v>
      </c>
    </row>
    <row r="48" spans="1:8" ht="30" x14ac:dyDescent="0.25">
      <c r="A48" s="36">
        <v>44</v>
      </c>
      <c r="B48" s="37" t="s">
        <v>199</v>
      </c>
      <c r="C48" s="37" t="s">
        <v>5</v>
      </c>
      <c r="D48" s="37" t="s">
        <v>7</v>
      </c>
      <c r="E48" s="37" t="s">
        <v>163</v>
      </c>
    </row>
    <row r="49" spans="1:5" ht="30" x14ac:dyDescent="0.25">
      <c r="A49" s="36">
        <v>45</v>
      </c>
      <c r="B49" s="37" t="s">
        <v>199</v>
      </c>
      <c r="C49" s="37" t="s">
        <v>150</v>
      </c>
      <c r="D49" s="37" t="s">
        <v>432</v>
      </c>
      <c r="E49" s="37" t="s">
        <v>164</v>
      </c>
    </row>
    <row r="50" spans="1:5" ht="30" x14ac:dyDescent="0.25">
      <c r="A50" s="36">
        <v>46</v>
      </c>
      <c r="B50" s="37" t="s">
        <v>51</v>
      </c>
      <c r="C50" s="37" t="s">
        <v>165</v>
      </c>
      <c r="D50" s="37" t="s">
        <v>8</v>
      </c>
      <c r="E50" s="37" t="s">
        <v>166</v>
      </c>
    </row>
    <row r="51" spans="1:5" ht="30" x14ac:dyDescent="0.25">
      <c r="A51" s="36">
        <v>47</v>
      </c>
      <c r="B51" s="37" t="s">
        <v>51</v>
      </c>
      <c r="C51" s="37" t="s">
        <v>167</v>
      </c>
      <c r="D51" s="37" t="s">
        <v>10</v>
      </c>
      <c r="E51" s="37" t="s">
        <v>168</v>
      </c>
    </row>
    <row r="52" spans="1:5" ht="30" x14ac:dyDescent="0.25">
      <c r="A52" s="36">
        <v>48</v>
      </c>
      <c r="B52" s="37" t="s">
        <v>51</v>
      </c>
      <c r="C52" s="37" t="s">
        <v>169</v>
      </c>
      <c r="D52" s="37" t="s">
        <v>9</v>
      </c>
      <c r="E52" s="37" t="s">
        <v>170</v>
      </c>
    </row>
    <row r="53" spans="1:5" ht="30" x14ac:dyDescent="0.25">
      <c r="A53" s="36">
        <v>49</v>
      </c>
      <c r="B53" s="37" t="s">
        <v>51</v>
      </c>
      <c r="C53" s="37" t="s">
        <v>171</v>
      </c>
      <c r="D53" s="37" t="s">
        <v>10</v>
      </c>
      <c r="E53" s="37" t="s">
        <v>172</v>
      </c>
    </row>
    <row r="54" spans="1:5" ht="30" x14ac:dyDescent="0.25">
      <c r="A54" s="36">
        <v>50</v>
      </c>
      <c r="B54" s="37" t="s">
        <v>51</v>
      </c>
      <c r="C54" s="37" t="s">
        <v>173</v>
      </c>
      <c r="D54" s="37" t="s">
        <v>10</v>
      </c>
      <c r="E54" s="37" t="s">
        <v>174</v>
      </c>
    </row>
    <row r="55" spans="1:5" ht="30" x14ac:dyDescent="0.25">
      <c r="A55" s="36">
        <v>51</v>
      </c>
      <c r="B55" s="37" t="s">
        <v>51</v>
      </c>
      <c r="C55" s="37" t="s">
        <v>175</v>
      </c>
      <c r="D55" s="37" t="s">
        <v>8</v>
      </c>
      <c r="E55" s="37" t="s">
        <v>176</v>
      </c>
    </row>
    <row r="56" spans="1:5" ht="45" x14ac:dyDescent="0.25">
      <c r="A56" s="36">
        <v>52</v>
      </c>
      <c r="B56" s="37" t="s">
        <v>51</v>
      </c>
      <c r="C56" s="37" t="s">
        <v>177</v>
      </c>
      <c r="D56" s="37" t="s">
        <v>344</v>
      </c>
      <c r="E56" s="37" t="s">
        <v>178</v>
      </c>
    </row>
    <row r="57" spans="1:5" ht="45" x14ac:dyDescent="0.25">
      <c r="A57" s="36">
        <v>53</v>
      </c>
      <c r="B57" s="37" t="s">
        <v>51</v>
      </c>
      <c r="C57" s="37" t="s">
        <v>179</v>
      </c>
      <c r="D57" s="37" t="s">
        <v>11</v>
      </c>
      <c r="E57" s="37" t="s">
        <v>180</v>
      </c>
    </row>
    <row r="58" spans="1:5" ht="30" x14ac:dyDescent="0.25">
      <c r="A58" s="36">
        <v>54</v>
      </c>
      <c r="B58" s="37" t="s">
        <v>51</v>
      </c>
      <c r="C58" s="37" t="s">
        <v>181</v>
      </c>
      <c r="D58" s="37" t="s">
        <v>343</v>
      </c>
      <c r="E58" s="37" t="s">
        <v>182</v>
      </c>
    </row>
    <row r="59" spans="1:5" ht="30" x14ac:dyDescent="0.25">
      <c r="A59" s="36">
        <v>55</v>
      </c>
      <c r="B59" s="37" t="s">
        <v>51</v>
      </c>
      <c r="C59" s="37" t="s">
        <v>183</v>
      </c>
      <c r="D59" s="37" t="s">
        <v>10</v>
      </c>
      <c r="E59" s="37" t="s">
        <v>184</v>
      </c>
    </row>
    <row r="60" spans="1:5" ht="45" x14ac:dyDescent="0.25">
      <c r="A60" s="36">
        <v>56</v>
      </c>
      <c r="B60" s="37" t="s">
        <v>51</v>
      </c>
      <c r="C60" s="37" t="s">
        <v>185</v>
      </c>
      <c r="D60" s="37" t="s">
        <v>344</v>
      </c>
      <c r="E60" s="37" t="s">
        <v>186</v>
      </c>
    </row>
    <row r="61" spans="1:5" ht="30" x14ac:dyDescent="0.25">
      <c r="A61" s="36">
        <v>57</v>
      </c>
      <c r="B61" s="37" t="s">
        <v>51</v>
      </c>
      <c r="C61" s="37" t="s">
        <v>187</v>
      </c>
      <c r="D61" s="37" t="s">
        <v>7</v>
      </c>
      <c r="E61" s="37" t="s">
        <v>188</v>
      </c>
    </row>
    <row r="62" spans="1:5" ht="30" x14ac:dyDescent="0.25">
      <c r="A62" s="36">
        <v>58</v>
      </c>
      <c r="B62" s="37" t="s">
        <v>51</v>
      </c>
      <c r="C62" s="37" t="s">
        <v>189</v>
      </c>
      <c r="D62" s="37" t="s">
        <v>11</v>
      </c>
      <c r="E62" s="37" t="s">
        <v>190</v>
      </c>
    </row>
    <row r="63" spans="1:5" ht="30" x14ac:dyDescent="0.25">
      <c r="A63" s="36">
        <v>59</v>
      </c>
      <c r="B63" s="37" t="s">
        <v>51</v>
      </c>
      <c r="C63" s="37" t="s">
        <v>191</v>
      </c>
      <c r="D63" s="37" t="s">
        <v>344</v>
      </c>
      <c r="E63" s="37" t="s">
        <v>192</v>
      </c>
    </row>
    <row r="64" spans="1:5" ht="45" x14ac:dyDescent="0.25">
      <c r="A64" s="36">
        <v>60</v>
      </c>
      <c r="B64" s="37" t="s">
        <v>51</v>
      </c>
      <c r="C64" s="37" t="s">
        <v>193</v>
      </c>
      <c r="D64" s="37" t="s">
        <v>343</v>
      </c>
      <c r="E64" s="37" t="s">
        <v>194</v>
      </c>
    </row>
    <row r="65" spans="1:5" x14ac:dyDescent="0.25">
      <c r="A65" s="36">
        <v>61</v>
      </c>
      <c r="B65" s="37" t="s">
        <v>51</v>
      </c>
      <c r="C65" s="37" t="s">
        <v>195</v>
      </c>
      <c r="D65" s="37" t="s">
        <v>343</v>
      </c>
      <c r="E65" s="37" t="s">
        <v>196</v>
      </c>
    </row>
    <row r="66" spans="1:5" ht="30" x14ac:dyDescent="0.25">
      <c r="A66" s="36">
        <v>62</v>
      </c>
      <c r="B66" s="37" t="s">
        <v>51</v>
      </c>
      <c r="C66" s="37" t="s">
        <v>197</v>
      </c>
      <c r="D66" s="37" t="s">
        <v>8</v>
      </c>
      <c r="E66" s="37" t="s">
        <v>198</v>
      </c>
    </row>
    <row r="67" spans="1:5" ht="45" x14ac:dyDescent="0.25">
      <c r="A67" s="36">
        <v>63</v>
      </c>
      <c r="B67" s="37" t="s">
        <v>218</v>
      </c>
      <c r="C67" s="37" t="s">
        <v>200</v>
      </c>
      <c r="D67" s="37" t="s">
        <v>10</v>
      </c>
      <c r="E67" s="37" t="s">
        <v>201</v>
      </c>
    </row>
    <row r="68" spans="1:5" ht="45" x14ac:dyDescent="0.25">
      <c r="A68" s="36">
        <v>64</v>
      </c>
      <c r="B68" s="37" t="s">
        <v>218</v>
      </c>
      <c r="C68" s="37" t="s">
        <v>202</v>
      </c>
      <c r="D68" s="37" t="s">
        <v>10</v>
      </c>
      <c r="E68" s="37" t="s">
        <v>203</v>
      </c>
    </row>
    <row r="69" spans="1:5" ht="30" x14ac:dyDescent="0.25">
      <c r="A69" s="36">
        <v>65</v>
      </c>
      <c r="B69" s="37" t="s">
        <v>218</v>
      </c>
      <c r="C69" s="37" t="s">
        <v>204</v>
      </c>
      <c r="D69" s="37" t="s">
        <v>8</v>
      </c>
      <c r="E69" s="37" t="s">
        <v>205</v>
      </c>
    </row>
    <row r="70" spans="1:5" ht="30" x14ac:dyDescent="0.25">
      <c r="A70" s="36">
        <v>66</v>
      </c>
      <c r="B70" s="37" t="s">
        <v>218</v>
      </c>
      <c r="C70" s="37" t="s">
        <v>206</v>
      </c>
      <c r="D70" s="37" t="s">
        <v>8</v>
      </c>
      <c r="E70" s="37" t="s">
        <v>207</v>
      </c>
    </row>
    <row r="71" spans="1:5" ht="45" x14ac:dyDescent="0.25">
      <c r="A71" s="36">
        <v>67</v>
      </c>
      <c r="B71" s="37" t="s">
        <v>218</v>
      </c>
      <c r="C71" s="37" t="s">
        <v>208</v>
      </c>
      <c r="D71" s="37" t="s">
        <v>390</v>
      </c>
      <c r="E71" s="37" t="s">
        <v>209</v>
      </c>
    </row>
    <row r="72" spans="1:5" ht="30" x14ac:dyDescent="0.25">
      <c r="A72" s="36">
        <v>68</v>
      </c>
      <c r="B72" s="37" t="s">
        <v>218</v>
      </c>
      <c r="C72" s="37" t="s">
        <v>210</v>
      </c>
      <c r="D72" s="37" t="s">
        <v>11</v>
      </c>
      <c r="E72" s="37" t="s">
        <v>211</v>
      </c>
    </row>
    <row r="73" spans="1:5" ht="45" x14ac:dyDescent="0.25">
      <c r="A73" s="36">
        <v>69</v>
      </c>
      <c r="B73" s="37" t="s">
        <v>218</v>
      </c>
      <c r="C73" s="37" t="s">
        <v>212</v>
      </c>
      <c r="D73" s="37" t="s">
        <v>344</v>
      </c>
      <c r="E73" s="37" t="s">
        <v>213</v>
      </c>
    </row>
    <row r="74" spans="1:5" ht="30" x14ac:dyDescent="0.25">
      <c r="A74" s="36">
        <v>70</v>
      </c>
      <c r="B74" s="37" t="s">
        <v>218</v>
      </c>
      <c r="C74" s="37" t="s">
        <v>214</v>
      </c>
      <c r="D74" s="37" t="s">
        <v>344</v>
      </c>
      <c r="E74" s="37" t="s">
        <v>215</v>
      </c>
    </row>
    <row r="75" spans="1:5" ht="60" x14ac:dyDescent="0.25">
      <c r="A75" s="36">
        <v>71</v>
      </c>
      <c r="B75" s="37" t="s">
        <v>218</v>
      </c>
      <c r="C75" s="37" t="s">
        <v>216</v>
      </c>
      <c r="D75" s="37" t="s">
        <v>11</v>
      </c>
      <c r="E75" s="37" t="s">
        <v>217</v>
      </c>
    </row>
    <row r="76" spans="1:5" ht="30" x14ac:dyDescent="0.25">
      <c r="A76" s="36">
        <v>72</v>
      </c>
      <c r="B76" s="37" t="s">
        <v>219</v>
      </c>
      <c r="C76" s="37" t="s">
        <v>220</v>
      </c>
      <c r="D76" s="37" t="s">
        <v>11</v>
      </c>
      <c r="E76" s="37" t="s">
        <v>221</v>
      </c>
    </row>
    <row r="77" spans="1:5" ht="30" x14ac:dyDescent="0.25">
      <c r="A77" s="36">
        <v>73</v>
      </c>
      <c r="B77" s="37" t="s">
        <v>219</v>
      </c>
      <c r="C77" s="37" t="s">
        <v>222</v>
      </c>
      <c r="D77" s="37" t="s">
        <v>9</v>
      </c>
      <c r="E77" s="37" t="s">
        <v>223</v>
      </c>
    </row>
    <row r="78" spans="1:5" ht="30" x14ac:dyDescent="0.25">
      <c r="A78" s="36">
        <v>74</v>
      </c>
      <c r="B78" s="37" t="s">
        <v>219</v>
      </c>
      <c r="C78" s="37" t="s">
        <v>224</v>
      </c>
      <c r="D78" s="37" t="s">
        <v>11</v>
      </c>
      <c r="E78" s="37" t="s">
        <v>225</v>
      </c>
    </row>
    <row r="79" spans="1:5" ht="30" x14ac:dyDescent="0.25">
      <c r="A79" s="36">
        <v>75</v>
      </c>
      <c r="B79" s="37" t="s">
        <v>219</v>
      </c>
      <c r="C79" s="37" t="s">
        <v>226</v>
      </c>
      <c r="D79" s="37" t="s">
        <v>9</v>
      </c>
      <c r="E79" s="37" t="s">
        <v>227</v>
      </c>
    </row>
    <row r="80" spans="1:5" ht="30" x14ac:dyDescent="0.25">
      <c r="A80" s="36">
        <v>76</v>
      </c>
      <c r="B80" s="37" t="s">
        <v>219</v>
      </c>
      <c r="C80" s="37" t="s">
        <v>228</v>
      </c>
      <c r="D80" s="37" t="s">
        <v>9</v>
      </c>
      <c r="E80" s="37" t="s">
        <v>229</v>
      </c>
    </row>
    <row r="81" spans="1:5" ht="30" x14ac:dyDescent="0.25">
      <c r="A81" s="36">
        <v>77</v>
      </c>
      <c r="B81" s="37" t="s">
        <v>219</v>
      </c>
      <c r="C81" s="37" t="s">
        <v>230</v>
      </c>
      <c r="D81" s="37" t="s">
        <v>9</v>
      </c>
      <c r="E81" s="37" t="s">
        <v>231</v>
      </c>
    </row>
    <row r="82" spans="1:5" ht="30" x14ac:dyDescent="0.25">
      <c r="A82" s="36">
        <v>78</v>
      </c>
      <c r="B82" s="37" t="s">
        <v>219</v>
      </c>
      <c r="C82" s="37" t="s">
        <v>232</v>
      </c>
      <c r="D82" s="37" t="s">
        <v>433</v>
      </c>
      <c r="E82" s="37" t="s">
        <v>233</v>
      </c>
    </row>
    <row r="83" spans="1:5" ht="30" x14ac:dyDescent="0.25">
      <c r="A83" s="36">
        <v>79</v>
      </c>
      <c r="B83" s="37" t="s">
        <v>219</v>
      </c>
      <c r="C83" s="37" t="s">
        <v>234</v>
      </c>
      <c r="D83" s="37" t="s">
        <v>433</v>
      </c>
      <c r="E83" s="37" t="s">
        <v>235</v>
      </c>
    </row>
    <row r="84" spans="1:5" x14ac:dyDescent="0.25">
      <c r="A84" s="36">
        <v>80</v>
      </c>
      <c r="B84" s="37" t="s">
        <v>219</v>
      </c>
      <c r="C84" s="37" t="s">
        <v>236</v>
      </c>
      <c r="D84" s="37" t="s">
        <v>7</v>
      </c>
      <c r="E84" s="37" t="s">
        <v>237</v>
      </c>
    </row>
    <row r="85" spans="1:5" ht="30" x14ac:dyDescent="0.25">
      <c r="A85" s="36">
        <v>81</v>
      </c>
      <c r="B85" s="37" t="s">
        <v>219</v>
      </c>
      <c r="C85" s="37" t="s">
        <v>238</v>
      </c>
      <c r="D85" s="37" t="s">
        <v>433</v>
      </c>
      <c r="E85" s="37" t="s">
        <v>239</v>
      </c>
    </row>
    <row r="86" spans="1:5" ht="30" x14ac:dyDescent="0.25">
      <c r="A86" s="36">
        <v>82</v>
      </c>
      <c r="B86" s="37" t="s">
        <v>219</v>
      </c>
      <c r="C86" s="37" t="s">
        <v>240</v>
      </c>
      <c r="D86" s="37" t="s">
        <v>11</v>
      </c>
      <c r="E86" s="37" t="s">
        <v>241</v>
      </c>
    </row>
    <row r="87" spans="1:5" ht="30" x14ac:dyDescent="0.25">
      <c r="A87" s="36">
        <v>83</v>
      </c>
      <c r="B87" s="37" t="s">
        <v>219</v>
      </c>
      <c r="C87" s="37" t="s">
        <v>242</v>
      </c>
      <c r="D87" s="37" t="s">
        <v>9</v>
      </c>
      <c r="E87" s="37" t="s">
        <v>243</v>
      </c>
    </row>
    <row r="88" spans="1:5" ht="30" x14ac:dyDescent="0.25">
      <c r="A88" s="36">
        <v>84</v>
      </c>
      <c r="B88" s="37" t="s">
        <v>219</v>
      </c>
      <c r="C88" s="37" t="s">
        <v>244</v>
      </c>
      <c r="D88" s="37" t="s">
        <v>343</v>
      </c>
      <c r="E88" s="37" t="s">
        <v>245</v>
      </c>
    </row>
    <row r="89" spans="1:5" ht="45" x14ac:dyDescent="0.25">
      <c r="A89" s="36">
        <v>85</v>
      </c>
      <c r="B89" s="37" t="s">
        <v>219</v>
      </c>
      <c r="C89" s="37" t="s">
        <v>246</v>
      </c>
      <c r="D89" s="37" t="s">
        <v>11</v>
      </c>
      <c r="E89" s="37" t="s">
        <v>247</v>
      </c>
    </row>
    <row r="90" spans="1:5" ht="45" x14ac:dyDescent="0.25">
      <c r="A90" s="36">
        <v>86</v>
      </c>
      <c r="B90" s="37" t="s">
        <v>219</v>
      </c>
      <c r="C90" s="37" t="s">
        <v>248</v>
      </c>
      <c r="D90" s="37" t="s">
        <v>434</v>
      </c>
      <c r="E90" s="37" t="s">
        <v>249</v>
      </c>
    </row>
    <row r="91" spans="1:5" ht="60" x14ac:dyDescent="0.25">
      <c r="A91" s="36">
        <v>87</v>
      </c>
      <c r="B91" s="37" t="s">
        <v>219</v>
      </c>
      <c r="C91" s="37" t="s">
        <v>250</v>
      </c>
      <c r="D91" s="37" t="s">
        <v>9</v>
      </c>
      <c r="E91" s="37" t="s">
        <v>251</v>
      </c>
    </row>
    <row r="92" spans="1:5" ht="30" x14ac:dyDescent="0.25">
      <c r="A92" s="36">
        <v>88</v>
      </c>
      <c r="B92" s="37" t="s">
        <v>219</v>
      </c>
      <c r="C92" s="37" t="s">
        <v>252</v>
      </c>
      <c r="D92" s="37" t="s">
        <v>433</v>
      </c>
      <c r="E92" s="37" t="s">
        <v>253</v>
      </c>
    </row>
    <row r="93" spans="1:5" ht="30" x14ac:dyDescent="0.25">
      <c r="A93" s="36">
        <v>89</v>
      </c>
      <c r="B93" s="37" t="s">
        <v>219</v>
      </c>
      <c r="C93" s="37" t="s">
        <v>254</v>
      </c>
      <c r="D93" s="37" t="s">
        <v>9</v>
      </c>
      <c r="E93" s="37" t="s">
        <v>255</v>
      </c>
    </row>
    <row r="94" spans="1:5" ht="45" x14ac:dyDescent="0.25">
      <c r="A94" s="36">
        <v>90</v>
      </c>
      <c r="B94" s="37" t="s">
        <v>219</v>
      </c>
      <c r="C94" s="37" t="s">
        <v>256</v>
      </c>
      <c r="D94" s="37" t="s">
        <v>9</v>
      </c>
      <c r="E94" s="37" t="s">
        <v>257</v>
      </c>
    </row>
    <row r="95" spans="1:5" ht="30" x14ac:dyDescent="0.25">
      <c r="A95" s="36">
        <v>91</v>
      </c>
      <c r="B95" s="37" t="s">
        <v>219</v>
      </c>
      <c r="C95" s="37" t="s">
        <v>258</v>
      </c>
      <c r="D95" s="37" t="s">
        <v>9</v>
      </c>
      <c r="E95" s="37" t="s">
        <v>259</v>
      </c>
    </row>
    <row r="96" spans="1:5" ht="30" x14ac:dyDescent="0.25">
      <c r="A96" s="36">
        <v>92</v>
      </c>
      <c r="B96" s="37" t="s">
        <v>219</v>
      </c>
      <c r="C96" s="37" t="s">
        <v>260</v>
      </c>
      <c r="D96" s="37" t="s">
        <v>343</v>
      </c>
      <c r="E96" s="37" t="s">
        <v>261</v>
      </c>
    </row>
    <row r="97" spans="1:5" ht="30" x14ac:dyDescent="0.25">
      <c r="A97" s="36">
        <v>93</v>
      </c>
      <c r="B97" s="37" t="s">
        <v>219</v>
      </c>
      <c r="C97" s="37" t="s">
        <v>262</v>
      </c>
      <c r="D97" s="37" t="s">
        <v>343</v>
      </c>
      <c r="E97" s="37" t="s">
        <v>263</v>
      </c>
    </row>
    <row r="98" spans="1:5" ht="30" x14ac:dyDescent="0.25">
      <c r="A98" s="36">
        <v>94</v>
      </c>
      <c r="B98" s="37" t="s">
        <v>219</v>
      </c>
      <c r="C98" s="37" t="s">
        <v>264</v>
      </c>
      <c r="D98" s="37" t="s">
        <v>9</v>
      </c>
      <c r="E98" s="37" t="s">
        <v>265</v>
      </c>
    </row>
    <row r="99" spans="1:5" ht="30" x14ac:dyDescent="0.25">
      <c r="A99" s="36">
        <v>95</v>
      </c>
      <c r="B99" s="37" t="s">
        <v>219</v>
      </c>
      <c r="C99" s="37" t="s">
        <v>266</v>
      </c>
      <c r="D99" s="37" t="s">
        <v>9</v>
      </c>
      <c r="E99" s="37" t="s">
        <v>267</v>
      </c>
    </row>
    <row r="100" spans="1:5" ht="45" x14ac:dyDescent="0.25">
      <c r="A100" s="36">
        <v>96</v>
      </c>
      <c r="B100" s="37" t="s">
        <v>219</v>
      </c>
      <c r="C100" s="37" t="s">
        <v>268</v>
      </c>
      <c r="D100" s="37" t="s">
        <v>9</v>
      </c>
      <c r="E100" s="37" t="s">
        <v>269</v>
      </c>
    </row>
    <row r="101" spans="1:5" x14ac:dyDescent="0.25">
      <c r="A101" s="36">
        <v>97</v>
      </c>
      <c r="B101" s="37" t="s">
        <v>219</v>
      </c>
      <c r="C101" s="37" t="s">
        <v>270</v>
      </c>
      <c r="D101" s="37" t="s">
        <v>9</v>
      </c>
      <c r="E101" s="37" t="s">
        <v>271</v>
      </c>
    </row>
    <row r="102" spans="1:5" ht="45" x14ac:dyDescent="0.25">
      <c r="A102" s="36">
        <v>98</v>
      </c>
      <c r="B102" s="37" t="s">
        <v>219</v>
      </c>
      <c r="C102" s="37" t="s">
        <v>272</v>
      </c>
      <c r="D102" s="37" t="s">
        <v>435</v>
      </c>
      <c r="E102" s="37" t="s">
        <v>273</v>
      </c>
    </row>
    <row r="103" spans="1:5" ht="30" x14ac:dyDescent="0.25">
      <c r="A103" s="36">
        <v>99</v>
      </c>
      <c r="B103" s="37" t="s">
        <v>219</v>
      </c>
      <c r="C103" s="37" t="s">
        <v>274</v>
      </c>
      <c r="D103" s="37" t="s">
        <v>11</v>
      </c>
      <c r="E103" s="37" t="s">
        <v>275</v>
      </c>
    </row>
    <row r="104" spans="1:5" x14ac:dyDescent="0.25">
      <c r="A104" s="36">
        <v>100</v>
      </c>
      <c r="B104" s="37" t="s">
        <v>219</v>
      </c>
      <c r="C104" s="37" t="s">
        <v>276</v>
      </c>
      <c r="D104" s="37" t="s">
        <v>11</v>
      </c>
      <c r="E104" s="37" t="s">
        <v>277</v>
      </c>
    </row>
    <row r="105" spans="1:5" ht="30" x14ac:dyDescent="0.25">
      <c r="A105" s="36">
        <v>101</v>
      </c>
      <c r="B105" s="37" t="s">
        <v>219</v>
      </c>
      <c r="C105" s="37" t="s">
        <v>278</v>
      </c>
      <c r="D105" s="37" t="s">
        <v>436</v>
      </c>
      <c r="E105" s="37" t="s">
        <v>279</v>
      </c>
    </row>
    <row r="106" spans="1:5" ht="30" x14ac:dyDescent="0.25">
      <c r="A106" s="36">
        <v>102</v>
      </c>
      <c r="B106" s="37" t="s">
        <v>219</v>
      </c>
      <c r="C106" s="37" t="s">
        <v>280</v>
      </c>
      <c r="D106" s="37" t="s">
        <v>343</v>
      </c>
      <c r="E106" s="37" t="s">
        <v>281</v>
      </c>
    </row>
    <row r="107" spans="1:5" ht="30" x14ac:dyDescent="0.25">
      <c r="A107" s="36">
        <v>103</v>
      </c>
      <c r="B107" s="37" t="s">
        <v>219</v>
      </c>
      <c r="C107" s="37" t="s">
        <v>282</v>
      </c>
      <c r="D107" s="37" t="s">
        <v>9</v>
      </c>
      <c r="E107" s="37" t="s">
        <v>283</v>
      </c>
    </row>
    <row r="108" spans="1:5" ht="30" x14ac:dyDescent="0.25">
      <c r="A108" s="36">
        <v>104</v>
      </c>
      <c r="B108" s="37" t="s">
        <v>219</v>
      </c>
      <c r="C108" s="37" t="s">
        <v>284</v>
      </c>
      <c r="D108" s="37" t="s">
        <v>11</v>
      </c>
      <c r="E108" s="37" t="s">
        <v>285</v>
      </c>
    </row>
    <row r="109" spans="1:5" ht="30" x14ac:dyDescent="0.25">
      <c r="A109" s="36">
        <v>105</v>
      </c>
      <c r="B109" s="37" t="s">
        <v>219</v>
      </c>
      <c r="C109" s="37" t="s">
        <v>286</v>
      </c>
      <c r="D109" s="37" t="s">
        <v>11</v>
      </c>
      <c r="E109" s="37" t="s">
        <v>287</v>
      </c>
    </row>
    <row r="110" spans="1:5" ht="30" x14ac:dyDescent="0.25">
      <c r="A110" s="36">
        <v>106</v>
      </c>
      <c r="B110" s="37" t="s">
        <v>219</v>
      </c>
      <c r="C110" s="37" t="s">
        <v>288</v>
      </c>
      <c r="D110" s="37" t="s">
        <v>9</v>
      </c>
      <c r="E110" s="37" t="s">
        <v>289</v>
      </c>
    </row>
    <row r="111" spans="1:5" ht="30" x14ac:dyDescent="0.25">
      <c r="A111" s="36">
        <v>107</v>
      </c>
      <c r="B111" s="37" t="s">
        <v>219</v>
      </c>
      <c r="C111" s="37" t="s">
        <v>290</v>
      </c>
      <c r="D111" s="37" t="s">
        <v>9</v>
      </c>
      <c r="E111" s="37" t="s">
        <v>291</v>
      </c>
    </row>
    <row r="112" spans="1:5" ht="30" x14ac:dyDescent="0.25">
      <c r="A112" s="36">
        <v>108</v>
      </c>
      <c r="B112" s="37" t="s">
        <v>219</v>
      </c>
      <c r="C112" s="37" t="s">
        <v>292</v>
      </c>
      <c r="D112" s="37" t="s">
        <v>343</v>
      </c>
      <c r="E112" s="37" t="s">
        <v>293</v>
      </c>
    </row>
    <row r="113" spans="1:5" ht="30" x14ac:dyDescent="0.25">
      <c r="A113" s="36">
        <v>109</v>
      </c>
      <c r="B113" s="37" t="s">
        <v>219</v>
      </c>
      <c r="C113" s="37" t="s">
        <v>294</v>
      </c>
      <c r="D113" s="37" t="s">
        <v>343</v>
      </c>
      <c r="E113" s="37" t="s">
        <v>295</v>
      </c>
    </row>
    <row r="114" spans="1:5" ht="30" x14ac:dyDescent="0.25">
      <c r="A114" s="36">
        <v>110</v>
      </c>
      <c r="B114" s="37" t="s">
        <v>219</v>
      </c>
      <c r="C114" s="37" t="s">
        <v>296</v>
      </c>
      <c r="D114" s="37" t="s">
        <v>9</v>
      </c>
      <c r="E114" s="37" t="s">
        <v>297</v>
      </c>
    </row>
    <row r="115" spans="1:5" ht="45" x14ac:dyDescent="0.25">
      <c r="A115" s="36">
        <v>111</v>
      </c>
      <c r="B115" s="37" t="s">
        <v>219</v>
      </c>
      <c r="C115" s="37" t="s">
        <v>298</v>
      </c>
      <c r="D115" s="37" t="s">
        <v>9</v>
      </c>
      <c r="E115" s="37" t="s">
        <v>299</v>
      </c>
    </row>
    <row r="116" spans="1:5" x14ac:dyDescent="0.25">
      <c r="A116" s="36">
        <v>112</v>
      </c>
      <c r="B116" s="37" t="s">
        <v>219</v>
      </c>
      <c r="C116" s="37" t="s">
        <v>300</v>
      </c>
      <c r="D116" s="37" t="s">
        <v>9</v>
      </c>
      <c r="E116" s="37" t="s">
        <v>301</v>
      </c>
    </row>
    <row r="117" spans="1:5" ht="30" x14ac:dyDescent="0.25">
      <c r="A117" s="36">
        <v>113</v>
      </c>
      <c r="B117" s="37" t="s">
        <v>219</v>
      </c>
      <c r="C117" s="37" t="s">
        <v>302</v>
      </c>
      <c r="D117" s="37" t="s">
        <v>11</v>
      </c>
      <c r="E117" s="37" t="s">
        <v>303</v>
      </c>
    </row>
    <row r="118" spans="1:5" ht="30" x14ac:dyDescent="0.25">
      <c r="A118" s="36">
        <v>114</v>
      </c>
      <c r="B118" s="37" t="s">
        <v>219</v>
      </c>
      <c r="C118" s="37" t="s">
        <v>304</v>
      </c>
      <c r="D118" s="37" t="s">
        <v>9</v>
      </c>
      <c r="E118" s="37" t="s">
        <v>305</v>
      </c>
    </row>
    <row r="119" spans="1:5" ht="30" x14ac:dyDescent="0.25">
      <c r="A119" s="36">
        <v>115</v>
      </c>
      <c r="B119" s="37" t="s">
        <v>219</v>
      </c>
      <c r="C119" s="37" t="s">
        <v>306</v>
      </c>
      <c r="D119" s="37" t="s">
        <v>9</v>
      </c>
      <c r="E119" s="37" t="s">
        <v>307</v>
      </c>
    </row>
    <row r="120" spans="1:5" ht="30" x14ac:dyDescent="0.25">
      <c r="A120" s="36">
        <v>116</v>
      </c>
      <c r="B120" s="37" t="s">
        <v>219</v>
      </c>
      <c r="C120" s="37" t="s">
        <v>308</v>
      </c>
      <c r="D120" s="37" t="s">
        <v>9</v>
      </c>
      <c r="E120" s="37" t="s">
        <v>309</v>
      </c>
    </row>
    <row r="121" spans="1:5" x14ac:dyDescent="0.25">
      <c r="A121" s="36">
        <v>117</v>
      </c>
      <c r="B121" s="37" t="s">
        <v>219</v>
      </c>
      <c r="C121" s="37" t="s">
        <v>310</v>
      </c>
      <c r="D121" s="37" t="s">
        <v>9</v>
      </c>
      <c r="E121" s="37" t="s">
        <v>311</v>
      </c>
    </row>
    <row r="122" spans="1:5" x14ac:dyDescent="0.25">
      <c r="A122" s="36">
        <v>118</v>
      </c>
      <c r="B122" s="37" t="s">
        <v>330</v>
      </c>
      <c r="C122" s="37" t="s">
        <v>312</v>
      </c>
      <c r="D122" s="37" t="s">
        <v>8</v>
      </c>
      <c r="E122" s="37" t="s">
        <v>321</v>
      </c>
    </row>
    <row r="123" spans="1:5" ht="30" x14ac:dyDescent="0.25">
      <c r="A123" s="36">
        <v>119</v>
      </c>
      <c r="B123" s="37" t="s">
        <v>330</v>
      </c>
      <c r="C123" s="37" t="s">
        <v>313</v>
      </c>
      <c r="D123" s="37" t="s">
        <v>9</v>
      </c>
      <c r="E123" s="37" t="s">
        <v>322</v>
      </c>
    </row>
    <row r="124" spans="1:5" ht="45" x14ac:dyDescent="0.25">
      <c r="A124" s="36">
        <v>120</v>
      </c>
      <c r="B124" s="37" t="s">
        <v>330</v>
      </c>
      <c r="C124" s="37" t="s">
        <v>314</v>
      </c>
      <c r="D124" s="37" t="s">
        <v>11</v>
      </c>
      <c r="E124" s="37" t="s">
        <v>323</v>
      </c>
    </row>
    <row r="125" spans="1:5" ht="30" x14ac:dyDescent="0.25">
      <c r="A125" s="36">
        <v>121</v>
      </c>
      <c r="B125" s="37" t="s">
        <v>330</v>
      </c>
      <c r="C125" s="37" t="s">
        <v>315</v>
      </c>
      <c r="D125" s="37" t="s">
        <v>9</v>
      </c>
      <c r="E125" s="37" t="s">
        <v>324</v>
      </c>
    </row>
    <row r="126" spans="1:5" ht="30" x14ac:dyDescent="0.25">
      <c r="A126" s="36">
        <v>122</v>
      </c>
      <c r="B126" s="37" t="s">
        <v>330</v>
      </c>
      <c r="C126" s="37" t="s">
        <v>316</v>
      </c>
      <c r="D126" s="37" t="s">
        <v>11</v>
      </c>
      <c r="E126" s="37" t="s">
        <v>325</v>
      </c>
    </row>
    <row r="127" spans="1:5" ht="30" x14ac:dyDescent="0.25">
      <c r="A127" s="36">
        <v>123</v>
      </c>
      <c r="B127" s="37" t="s">
        <v>330</v>
      </c>
      <c r="C127" s="37" t="s">
        <v>317</v>
      </c>
      <c r="D127" s="37" t="s">
        <v>11</v>
      </c>
      <c r="E127" s="37" t="s">
        <v>326</v>
      </c>
    </row>
    <row r="128" spans="1:5" ht="45" x14ac:dyDescent="0.25">
      <c r="A128" s="36">
        <v>124</v>
      </c>
      <c r="B128" s="37" t="s">
        <v>330</v>
      </c>
      <c r="C128" s="37" t="s">
        <v>318</v>
      </c>
      <c r="D128" s="37" t="s">
        <v>344</v>
      </c>
      <c r="E128" s="37" t="s">
        <v>327</v>
      </c>
    </row>
    <row r="129" spans="1:5" ht="30" x14ac:dyDescent="0.25">
      <c r="A129" s="36">
        <v>125</v>
      </c>
      <c r="B129" s="37" t="s">
        <v>330</v>
      </c>
      <c r="C129" s="37" t="s">
        <v>319</v>
      </c>
      <c r="D129" s="37" t="s">
        <v>343</v>
      </c>
      <c r="E129" s="37" t="s">
        <v>328</v>
      </c>
    </row>
    <row r="130" spans="1:5" ht="30" x14ac:dyDescent="0.25">
      <c r="A130" s="36">
        <v>126</v>
      </c>
      <c r="B130" s="37" t="s">
        <v>330</v>
      </c>
      <c r="C130" s="37" t="s">
        <v>320</v>
      </c>
      <c r="D130" s="37" t="s">
        <v>11</v>
      </c>
      <c r="E130" s="37" t="s">
        <v>329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13" workbookViewId="0">
      <selection activeCell="H29" sqref="H29"/>
    </sheetView>
  </sheetViews>
  <sheetFormatPr defaultRowHeight="15" x14ac:dyDescent="0.25"/>
  <cols>
    <col min="2" max="4" width="20.28515625" style="34" customWidth="1"/>
    <col min="5" max="5" width="52.85546875" style="34" customWidth="1"/>
    <col min="6" max="6" width="20.28515625" style="34" customWidth="1"/>
    <col min="7" max="7" width="17" customWidth="1"/>
  </cols>
  <sheetData>
    <row r="1" spans="1:8" ht="18.75" x14ac:dyDescent="0.25">
      <c r="A1" s="25" t="s">
        <v>333</v>
      </c>
      <c r="B1" s="25"/>
      <c r="C1" s="25"/>
      <c r="D1" s="25"/>
      <c r="E1" s="25"/>
    </row>
    <row r="4" spans="1:8" x14ac:dyDescent="0.25">
      <c r="A4" s="41" t="s">
        <v>0</v>
      </c>
      <c r="B4" s="41" t="s">
        <v>61</v>
      </c>
      <c r="C4" s="42" t="s">
        <v>62</v>
      </c>
      <c r="D4" s="42" t="s">
        <v>6</v>
      </c>
      <c r="E4" s="42" t="s">
        <v>3</v>
      </c>
    </row>
    <row r="5" spans="1:8" ht="45" x14ac:dyDescent="0.25">
      <c r="A5" s="43">
        <v>1</v>
      </c>
      <c r="B5" s="40" t="s">
        <v>334</v>
      </c>
      <c r="C5" s="44" t="s">
        <v>335</v>
      </c>
      <c r="D5" s="44" t="s">
        <v>11</v>
      </c>
      <c r="E5" s="44" t="s">
        <v>345</v>
      </c>
    </row>
    <row r="6" spans="1:8" ht="45" x14ac:dyDescent="0.25">
      <c r="A6" s="45">
        <v>2</v>
      </c>
      <c r="B6" s="40" t="s">
        <v>334</v>
      </c>
      <c r="C6" s="44" t="s">
        <v>336</v>
      </c>
      <c r="D6" s="44" t="s">
        <v>8</v>
      </c>
      <c r="E6" s="44" t="s">
        <v>346</v>
      </c>
    </row>
    <row r="7" spans="1:8" ht="45" x14ac:dyDescent="0.25">
      <c r="A7" s="43">
        <v>3</v>
      </c>
      <c r="B7" s="40" t="s">
        <v>334</v>
      </c>
      <c r="C7" s="44" t="s">
        <v>337</v>
      </c>
      <c r="D7" s="44" t="s">
        <v>9</v>
      </c>
      <c r="E7" s="44" t="s">
        <v>347</v>
      </c>
    </row>
    <row r="8" spans="1:8" ht="45" x14ac:dyDescent="0.25">
      <c r="A8" s="45">
        <v>4</v>
      </c>
      <c r="B8" s="40" t="s">
        <v>334</v>
      </c>
      <c r="C8" s="44" t="s">
        <v>338</v>
      </c>
      <c r="D8" s="44" t="s">
        <v>7</v>
      </c>
      <c r="E8" s="44" t="s">
        <v>348</v>
      </c>
    </row>
    <row r="9" spans="1:8" ht="45" x14ac:dyDescent="0.25">
      <c r="A9" s="36"/>
      <c r="B9" s="37" t="s">
        <v>334</v>
      </c>
      <c r="C9" s="37" t="s">
        <v>339</v>
      </c>
      <c r="D9" s="37" t="s">
        <v>343</v>
      </c>
      <c r="E9" s="37" t="s">
        <v>349</v>
      </c>
    </row>
    <row r="10" spans="1:8" ht="45" x14ac:dyDescent="0.25">
      <c r="A10" s="36"/>
      <c r="B10" s="37" t="s">
        <v>334</v>
      </c>
      <c r="C10" s="37" t="s">
        <v>340</v>
      </c>
      <c r="D10" s="37" t="s">
        <v>344</v>
      </c>
      <c r="E10" s="37" t="s">
        <v>350</v>
      </c>
      <c r="G10" s="47" t="s">
        <v>57</v>
      </c>
      <c r="H10" s="47" t="s">
        <v>59</v>
      </c>
    </row>
    <row r="11" spans="1:8" ht="45" x14ac:dyDescent="0.25">
      <c r="A11" s="36"/>
      <c r="B11" s="37" t="s">
        <v>334</v>
      </c>
      <c r="C11" s="37" t="s">
        <v>341</v>
      </c>
      <c r="D11" s="37" t="s">
        <v>10</v>
      </c>
      <c r="E11" s="37" t="s">
        <v>351</v>
      </c>
      <c r="G11" s="35" t="s">
        <v>428</v>
      </c>
      <c r="H11" s="35">
        <f>COUNTIF(B5:B49,"Pengabdian Kepada Masyarakat Berbasis Jurusan")</f>
        <v>9</v>
      </c>
    </row>
    <row r="12" spans="1:8" ht="45" x14ac:dyDescent="0.25">
      <c r="A12" s="36"/>
      <c r="B12" s="37" t="s">
        <v>334</v>
      </c>
      <c r="C12" s="37" t="s">
        <v>197</v>
      </c>
      <c r="D12" s="37" t="s">
        <v>391</v>
      </c>
      <c r="E12" s="37" t="s">
        <v>352</v>
      </c>
      <c r="G12" s="35" t="s">
        <v>429</v>
      </c>
      <c r="H12" s="23">
        <f>COUNTIF(B5:B49,"Pengabdian Kepada Masyarakat Berbasis Prodi")</f>
        <v>36</v>
      </c>
    </row>
    <row r="13" spans="1:8" ht="45" x14ac:dyDescent="0.25">
      <c r="A13" s="36"/>
      <c r="B13" s="37" t="s">
        <v>334</v>
      </c>
      <c r="C13" s="37" t="s">
        <v>342</v>
      </c>
      <c r="D13" s="37" t="s">
        <v>391</v>
      </c>
      <c r="E13" s="37" t="s">
        <v>353</v>
      </c>
    </row>
    <row r="14" spans="1:8" ht="45" x14ac:dyDescent="0.25">
      <c r="A14" s="36"/>
      <c r="B14" s="37" t="s">
        <v>354</v>
      </c>
      <c r="C14" s="37" t="s">
        <v>355</v>
      </c>
      <c r="D14" s="37" t="s">
        <v>344</v>
      </c>
      <c r="E14" s="37" t="s">
        <v>392</v>
      </c>
    </row>
    <row r="15" spans="1:8" ht="45" x14ac:dyDescent="0.25">
      <c r="A15" s="36"/>
      <c r="B15" s="37" t="s">
        <v>354</v>
      </c>
      <c r="C15" s="37" t="s">
        <v>356</v>
      </c>
      <c r="D15" s="37" t="s">
        <v>344</v>
      </c>
      <c r="E15" s="37" t="s">
        <v>393</v>
      </c>
    </row>
    <row r="16" spans="1:8" ht="45" x14ac:dyDescent="0.25">
      <c r="A16" s="36"/>
      <c r="B16" s="37" t="s">
        <v>354</v>
      </c>
      <c r="C16" s="37" t="s">
        <v>145</v>
      </c>
      <c r="D16" s="37" t="s">
        <v>344</v>
      </c>
      <c r="E16" s="37" t="s">
        <v>394</v>
      </c>
    </row>
    <row r="17" spans="1:8" ht="45" x14ac:dyDescent="0.25">
      <c r="A17" s="36"/>
      <c r="B17" s="37" t="s">
        <v>354</v>
      </c>
      <c r="C17" s="37" t="s">
        <v>357</v>
      </c>
      <c r="D17" s="37" t="s">
        <v>344</v>
      </c>
      <c r="E17" s="37" t="s">
        <v>395</v>
      </c>
    </row>
    <row r="18" spans="1:8" ht="45" x14ac:dyDescent="0.25">
      <c r="A18" s="36"/>
      <c r="B18" s="37" t="s">
        <v>354</v>
      </c>
      <c r="C18" s="37" t="s">
        <v>358</v>
      </c>
      <c r="D18" s="37" t="s">
        <v>344</v>
      </c>
      <c r="E18" s="37" t="s">
        <v>396</v>
      </c>
    </row>
    <row r="19" spans="1:8" ht="45" x14ac:dyDescent="0.25">
      <c r="A19" s="36"/>
      <c r="B19" s="37" t="s">
        <v>354</v>
      </c>
      <c r="C19" s="37" t="s">
        <v>359</v>
      </c>
      <c r="D19" s="44" t="s">
        <v>11</v>
      </c>
      <c r="E19" s="37" t="s">
        <v>397</v>
      </c>
    </row>
    <row r="20" spans="1:8" ht="45" x14ac:dyDescent="0.25">
      <c r="A20" s="36"/>
      <c r="B20" s="37" t="s">
        <v>354</v>
      </c>
      <c r="C20" s="37" t="s">
        <v>360</v>
      </c>
      <c r="D20" s="37" t="s">
        <v>388</v>
      </c>
      <c r="E20" s="37" t="s">
        <v>398</v>
      </c>
      <c r="G20" s="47" t="s">
        <v>6</v>
      </c>
      <c r="H20" s="47" t="s">
        <v>59</v>
      </c>
    </row>
    <row r="21" spans="1:8" ht="45" x14ac:dyDescent="0.25">
      <c r="A21" s="36"/>
      <c r="B21" s="37" t="s">
        <v>354</v>
      </c>
      <c r="C21" s="37" t="s">
        <v>361</v>
      </c>
      <c r="D21" s="44" t="s">
        <v>11</v>
      </c>
      <c r="E21" s="37" t="s">
        <v>399</v>
      </c>
      <c r="G21" s="35" t="s">
        <v>9</v>
      </c>
      <c r="H21" s="35">
        <f>COUNTIF(D5:D49,"Teknik Elektro")</f>
        <v>6</v>
      </c>
    </row>
    <row r="22" spans="1:8" ht="45" x14ac:dyDescent="0.25">
      <c r="A22" s="36"/>
      <c r="B22" s="37" t="s">
        <v>354</v>
      </c>
      <c r="C22" s="37" t="s">
        <v>362</v>
      </c>
      <c r="D22" s="44" t="s">
        <v>11</v>
      </c>
      <c r="E22" s="37" t="s">
        <v>400</v>
      </c>
      <c r="G22" s="35" t="s">
        <v>11</v>
      </c>
      <c r="H22" s="23">
        <f>COUNTIF(D5:D49,"Teknik Mesin")</f>
        <v>5</v>
      </c>
    </row>
    <row r="23" spans="1:8" ht="45" x14ac:dyDescent="0.25">
      <c r="A23" s="36"/>
      <c r="B23" s="37" t="s">
        <v>354</v>
      </c>
      <c r="C23" s="37" t="s">
        <v>363</v>
      </c>
      <c r="D23" s="44" t="s">
        <v>11</v>
      </c>
      <c r="E23" s="37" t="s">
        <v>401</v>
      </c>
      <c r="G23" s="46" t="s">
        <v>343</v>
      </c>
      <c r="H23" s="23">
        <f>COUNTIF(D5:D49,"Teknik Sipil")</f>
        <v>5</v>
      </c>
    </row>
    <row r="24" spans="1:8" ht="45" x14ac:dyDescent="0.25">
      <c r="A24" s="36"/>
      <c r="B24" s="37" t="s">
        <v>354</v>
      </c>
      <c r="C24" s="37" t="s">
        <v>364</v>
      </c>
      <c r="D24" s="37" t="s">
        <v>9</v>
      </c>
      <c r="E24" s="37" t="s">
        <v>402</v>
      </c>
      <c r="G24" s="46" t="s">
        <v>344</v>
      </c>
      <c r="H24" s="23">
        <f>COUNTIF(D5:D49,"Teknik Informatika dan Komputer")</f>
        <v>6</v>
      </c>
    </row>
    <row r="25" spans="1:8" ht="60" x14ac:dyDescent="0.25">
      <c r="A25" s="36"/>
      <c r="B25" s="37" t="s">
        <v>354</v>
      </c>
      <c r="C25" s="37" t="s">
        <v>365</v>
      </c>
      <c r="D25" s="37" t="s">
        <v>9</v>
      </c>
      <c r="E25" s="37" t="s">
        <v>403</v>
      </c>
      <c r="G25" s="46" t="s">
        <v>10</v>
      </c>
      <c r="H25" s="23">
        <f>COUNTIF(D5:D49,"Teknik Grafika dan Penerbitan")</f>
        <v>5</v>
      </c>
    </row>
    <row r="26" spans="1:8" ht="45" x14ac:dyDescent="0.25">
      <c r="A26" s="36"/>
      <c r="B26" s="37" t="s">
        <v>354</v>
      </c>
      <c r="C26" s="37" t="s">
        <v>366</v>
      </c>
      <c r="D26" s="37" t="s">
        <v>9</v>
      </c>
      <c r="E26" s="37" t="s">
        <v>404</v>
      </c>
      <c r="G26" s="46" t="s">
        <v>7</v>
      </c>
      <c r="H26" s="23">
        <f>COUNTIF(D5:D49,"Akuntansi")</f>
        <v>7</v>
      </c>
    </row>
    <row r="27" spans="1:8" ht="45" x14ac:dyDescent="0.25">
      <c r="A27" s="36"/>
      <c r="B27" s="37" t="s">
        <v>354</v>
      </c>
      <c r="C27" s="37" t="s">
        <v>367</v>
      </c>
      <c r="D27" s="37" t="s">
        <v>389</v>
      </c>
      <c r="E27" s="37" t="s">
        <v>405</v>
      </c>
      <c r="G27" s="46" t="s">
        <v>8</v>
      </c>
      <c r="H27" s="23">
        <f>COUNTIF(D5:D49,"Administrasi Niaga")</f>
        <v>4</v>
      </c>
    </row>
    <row r="28" spans="1:8" ht="45" x14ac:dyDescent="0.25">
      <c r="A28" s="36"/>
      <c r="B28" s="37" t="s">
        <v>354</v>
      </c>
      <c r="C28" s="37" t="s">
        <v>368</v>
      </c>
      <c r="D28" s="37" t="s">
        <v>9</v>
      </c>
      <c r="E28" s="37" t="s">
        <v>406</v>
      </c>
      <c r="G28" s="46" t="s">
        <v>389</v>
      </c>
      <c r="H28" s="23">
        <f>COUNTIF(D5:D49,"MTTE")</f>
        <v>1</v>
      </c>
    </row>
    <row r="29" spans="1:8" ht="60" x14ac:dyDescent="0.25">
      <c r="A29" s="36"/>
      <c r="B29" s="37" t="s">
        <v>354</v>
      </c>
      <c r="C29" s="37" t="s">
        <v>369</v>
      </c>
      <c r="D29" s="37" t="s">
        <v>9</v>
      </c>
      <c r="E29" s="37" t="s">
        <v>407</v>
      </c>
      <c r="G29" s="46" t="s">
        <v>391</v>
      </c>
      <c r="H29" s="23">
        <f>COUNTIF(D5:D49,"P3M")</f>
        <v>4</v>
      </c>
    </row>
    <row r="30" spans="1:8" ht="45" x14ac:dyDescent="0.25">
      <c r="A30" s="36"/>
      <c r="B30" s="37" t="s">
        <v>354</v>
      </c>
      <c r="C30" s="37" t="s">
        <v>370</v>
      </c>
      <c r="D30" s="37" t="s">
        <v>10</v>
      </c>
      <c r="E30" s="37" t="s">
        <v>408</v>
      </c>
    </row>
    <row r="31" spans="1:8" ht="45" x14ac:dyDescent="0.25">
      <c r="A31" s="36"/>
      <c r="B31" s="37" t="s">
        <v>354</v>
      </c>
      <c r="C31" s="37" t="s">
        <v>371</v>
      </c>
      <c r="D31" s="37" t="s">
        <v>7</v>
      </c>
      <c r="E31" s="37" t="s">
        <v>409</v>
      </c>
    </row>
    <row r="32" spans="1:8" ht="45" x14ac:dyDescent="0.25">
      <c r="A32" s="36"/>
      <c r="B32" s="37" t="s">
        <v>354</v>
      </c>
      <c r="C32" s="37" t="s">
        <v>372</v>
      </c>
      <c r="D32" s="37" t="s">
        <v>7</v>
      </c>
      <c r="E32" s="37" t="s">
        <v>410</v>
      </c>
    </row>
    <row r="33" spans="1:5" ht="45" x14ac:dyDescent="0.25">
      <c r="A33" s="36"/>
      <c r="B33" s="37" t="s">
        <v>354</v>
      </c>
      <c r="C33" s="37" t="s">
        <v>373</v>
      </c>
      <c r="D33" s="37" t="s">
        <v>7</v>
      </c>
      <c r="E33" s="37" t="s">
        <v>411</v>
      </c>
    </row>
    <row r="34" spans="1:5" ht="60" x14ac:dyDescent="0.25">
      <c r="A34" s="36"/>
      <c r="B34" s="37" t="s">
        <v>354</v>
      </c>
      <c r="C34" s="37" t="s">
        <v>374</v>
      </c>
      <c r="D34" s="37" t="s">
        <v>390</v>
      </c>
      <c r="E34" s="37" t="s">
        <v>412</v>
      </c>
    </row>
    <row r="35" spans="1:5" ht="45" x14ac:dyDescent="0.25">
      <c r="A35" s="36"/>
      <c r="B35" s="37" t="s">
        <v>354</v>
      </c>
      <c r="C35" s="37" t="s">
        <v>375</v>
      </c>
      <c r="D35" s="37" t="s">
        <v>10</v>
      </c>
      <c r="E35" s="37" t="s">
        <v>413</v>
      </c>
    </row>
    <row r="36" spans="1:5" ht="45" x14ac:dyDescent="0.25">
      <c r="A36" s="36"/>
      <c r="B36" s="37" t="s">
        <v>354</v>
      </c>
      <c r="C36" s="37" t="s">
        <v>376</v>
      </c>
      <c r="D36" s="37" t="s">
        <v>10</v>
      </c>
      <c r="E36" s="37" t="s">
        <v>414</v>
      </c>
    </row>
    <row r="37" spans="1:5" ht="45" x14ac:dyDescent="0.25">
      <c r="A37" s="36"/>
      <c r="B37" s="37" t="s">
        <v>354</v>
      </c>
      <c r="C37" s="37" t="s">
        <v>377</v>
      </c>
      <c r="D37" s="37" t="s">
        <v>10</v>
      </c>
      <c r="E37" s="37" t="s">
        <v>415</v>
      </c>
    </row>
    <row r="38" spans="1:5" ht="45" x14ac:dyDescent="0.25">
      <c r="A38" s="36"/>
      <c r="B38" s="37" t="s">
        <v>354</v>
      </c>
      <c r="C38" s="37" t="s">
        <v>378</v>
      </c>
      <c r="D38" s="37" t="s">
        <v>8</v>
      </c>
      <c r="E38" s="37" t="s">
        <v>416</v>
      </c>
    </row>
    <row r="39" spans="1:5" ht="45" x14ac:dyDescent="0.25">
      <c r="A39" s="36"/>
      <c r="B39" s="37" t="s">
        <v>354</v>
      </c>
      <c r="C39" s="37" t="s">
        <v>379</v>
      </c>
      <c r="D39" s="37" t="s">
        <v>8</v>
      </c>
      <c r="E39" s="37" t="s">
        <v>417</v>
      </c>
    </row>
    <row r="40" spans="1:5" ht="45" x14ac:dyDescent="0.25">
      <c r="A40" s="36"/>
      <c r="B40" s="37" t="s">
        <v>354</v>
      </c>
      <c r="C40" s="37" t="s">
        <v>380</v>
      </c>
      <c r="D40" s="37" t="s">
        <v>8</v>
      </c>
      <c r="E40" s="37" t="s">
        <v>418</v>
      </c>
    </row>
    <row r="41" spans="1:5" ht="45" x14ac:dyDescent="0.25">
      <c r="A41" s="36"/>
      <c r="B41" s="37" t="s">
        <v>354</v>
      </c>
      <c r="C41" s="37" t="s">
        <v>381</v>
      </c>
      <c r="D41" s="37" t="s">
        <v>7</v>
      </c>
      <c r="E41" s="37" t="s">
        <v>419</v>
      </c>
    </row>
    <row r="42" spans="1:5" ht="45" x14ac:dyDescent="0.25">
      <c r="A42" s="36"/>
      <c r="B42" s="37" t="s">
        <v>354</v>
      </c>
      <c r="C42" s="37" t="s">
        <v>382</v>
      </c>
      <c r="D42" s="37" t="s">
        <v>7</v>
      </c>
      <c r="E42" s="37" t="s">
        <v>420</v>
      </c>
    </row>
    <row r="43" spans="1:5" ht="45" x14ac:dyDescent="0.25">
      <c r="A43" s="36"/>
      <c r="B43" s="37" t="s">
        <v>354</v>
      </c>
      <c r="C43" s="37" t="s">
        <v>383</v>
      </c>
      <c r="D43" s="37" t="s">
        <v>7</v>
      </c>
      <c r="E43" s="37" t="s">
        <v>421</v>
      </c>
    </row>
    <row r="44" spans="1:5" ht="45" x14ac:dyDescent="0.25">
      <c r="A44" s="36"/>
      <c r="B44" s="37" t="s">
        <v>354</v>
      </c>
      <c r="C44" s="37" t="s">
        <v>384</v>
      </c>
      <c r="D44" s="37" t="s">
        <v>343</v>
      </c>
      <c r="E44" s="37" t="s">
        <v>422</v>
      </c>
    </row>
    <row r="45" spans="1:5" ht="45" x14ac:dyDescent="0.25">
      <c r="A45" s="36"/>
      <c r="B45" s="37" t="s">
        <v>354</v>
      </c>
      <c r="C45" s="37" t="s">
        <v>385</v>
      </c>
      <c r="D45" s="37" t="s">
        <v>343</v>
      </c>
      <c r="E45" s="37" t="s">
        <v>423</v>
      </c>
    </row>
    <row r="46" spans="1:5" ht="45" x14ac:dyDescent="0.25">
      <c r="A46" s="36"/>
      <c r="B46" s="37" t="s">
        <v>354</v>
      </c>
      <c r="C46" s="37" t="s">
        <v>386</v>
      </c>
      <c r="D46" s="37" t="s">
        <v>343</v>
      </c>
      <c r="E46" s="37" t="s">
        <v>424</v>
      </c>
    </row>
    <row r="47" spans="1:5" ht="45" x14ac:dyDescent="0.25">
      <c r="A47" s="36"/>
      <c r="B47" s="37" t="s">
        <v>354</v>
      </c>
      <c r="C47" s="37" t="s">
        <v>387</v>
      </c>
      <c r="D47" s="37" t="s">
        <v>343</v>
      </c>
      <c r="E47" s="37" t="s">
        <v>425</v>
      </c>
    </row>
    <row r="48" spans="1:5" ht="60" x14ac:dyDescent="0.25">
      <c r="A48" s="36"/>
      <c r="B48" s="37" t="s">
        <v>354</v>
      </c>
      <c r="C48" s="37" t="s">
        <v>150</v>
      </c>
      <c r="D48" s="37" t="s">
        <v>391</v>
      </c>
      <c r="E48" s="37" t="s">
        <v>426</v>
      </c>
    </row>
    <row r="49" spans="1:5" ht="45" x14ac:dyDescent="0.25">
      <c r="A49" s="36"/>
      <c r="B49" s="37" t="s">
        <v>354</v>
      </c>
      <c r="C49" s="37" t="s">
        <v>5</v>
      </c>
      <c r="D49" s="37" t="s">
        <v>391</v>
      </c>
      <c r="E49" s="37" t="s">
        <v>427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2017 - Penelitian DIKTI</vt:lpstr>
      <vt:lpstr>2017 - Pengabdian DIKTI</vt:lpstr>
      <vt:lpstr>2017 - Penelitian Internal</vt:lpstr>
      <vt:lpstr>2017 - Pengabdian Internal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 Ibu Budi</dc:creator>
  <cp:lastModifiedBy>Ini Ibu Budi</cp:lastModifiedBy>
  <cp:lastPrinted>2018-08-07T04:36:58Z</cp:lastPrinted>
  <dcterms:created xsi:type="dcterms:W3CDTF">2016-06-27T04:12:41Z</dcterms:created>
  <dcterms:modified xsi:type="dcterms:W3CDTF">2018-08-31T03:42:52Z</dcterms:modified>
</cp:coreProperties>
</file>